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농장제원\"/>
    </mc:Choice>
  </mc:AlternateContent>
  <bookViews>
    <workbookView xWindow="0" yWindow="0" windowWidth="28800" windowHeight="12285"/>
  </bookViews>
  <sheets>
    <sheet name="PS_둔포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1" l="1"/>
  <c r="F2" i="1"/>
  <c r="G2" i="1"/>
  <c r="J2" i="1"/>
  <c r="J16" i="1" s="1"/>
  <c r="M2" i="1"/>
  <c r="C3" i="1"/>
  <c r="F3" i="1"/>
  <c r="G3" i="1"/>
  <c r="J3" i="1"/>
  <c r="M3" i="1"/>
  <c r="C4" i="1"/>
  <c r="F4" i="1"/>
  <c r="G4" i="1" s="1"/>
  <c r="J4" i="1"/>
  <c r="M4" i="1"/>
  <c r="C5" i="1"/>
  <c r="F5" i="1" s="1"/>
  <c r="G5" i="1" s="1"/>
  <c r="J5" i="1"/>
  <c r="M5" i="1"/>
  <c r="M16" i="1" s="1"/>
  <c r="C6" i="1"/>
  <c r="F6" i="1"/>
  <c r="G6" i="1"/>
  <c r="J6" i="1"/>
  <c r="M6" i="1"/>
  <c r="C7" i="1"/>
  <c r="F7" i="1"/>
  <c r="G7" i="1"/>
  <c r="J7" i="1"/>
  <c r="M7" i="1"/>
  <c r="C8" i="1"/>
  <c r="F8" i="1"/>
  <c r="G8" i="1" s="1"/>
  <c r="J8" i="1"/>
  <c r="M8" i="1"/>
  <c r="C9" i="1"/>
  <c r="F9" i="1" s="1"/>
  <c r="G9" i="1" s="1"/>
  <c r="J9" i="1"/>
  <c r="M9" i="1"/>
  <c r="F10" i="1"/>
  <c r="G10" i="1"/>
  <c r="J10" i="1"/>
  <c r="M10" i="1"/>
  <c r="F11" i="1"/>
  <c r="G11" i="1"/>
  <c r="J11" i="1"/>
  <c r="M11" i="1"/>
  <c r="F12" i="1"/>
  <c r="G12" i="1"/>
  <c r="J12" i="1"/>
  <c r="M12" i="1"/>
  <c r="F13" i="1"/>
  <c r="G13" i="1"/>
  <c r="J13" i="1"/>
  <c r="M13" i="1"/>
  <c r="F14" i="1"/>
  <c r="G14" i="1"/>
  <c r="J14" i="1"/>
  <c r="M14" i="1"/>
  <c r="F15" i="1"/>
  <c r="G15" i="1"/>
  <c r="J15" i="1"/>
  <c r="M15" i="1"/>
  <c r="G16" i="1" l="1"/>
</calcChain>
</file>

<file path=xl/sharedStrings.xml><?xml version="1.0" encoding="utf-8"?>
<sst xmlns="http://schemas.openxmlformats.org/spreadsheetml/2006/main" count="19" uniqueCount="19">
  <si>
    <t>합계</t>
    <phoneticPr fontId="1" type="noConversion"/>
  </si>
  <si>
    <t>비고</t>
    <phoneticPr fontId="1" type="noConversion"/>
  </si>
  <si>
    <t>24인치</t>
    <phoneticPr fontId="1" type="noConversion"/>
  </si>
  <si>
    <t>28인치</t>
    <phoneticPr fontId="1" type="noConversion"/>
  </si>
  <si>
    <t>36인치</t>
    <phoneticPr fontId="1" type="noConversion"/>
  </si>
  <si>
    <t>50인치</t>
    <phoneticPr fontId="1" type="noConversion"/>
  </si>
  <si>
    <t>사육밀도
(10수/개)</t>
    <phoneticPr fontId="1" type="noConversion"/>
  </si>
  <si>
    <t>급수기수</t>
    <phoneticPr fontId="1" type="noConversion"/>
  </si>
  <si>
    <t>급수라인</t>
    <phoneticPr fontId="1" type="noConversion"/>
  </si>
  <si>
    <t>사육밀도
(14수/팬)
(0.15m/수)</t>
    <phoneticPr fontId="1" type="noConversion"/>
  </si>
  <si>
    <t>급이기수</t>
    <phoneticPr fontId="1" type="noConversion"/>
  </si>
  <si>
    <t>급이라인</t>
    <phoneticPr fontId="1" type="noConversion"/>
  </si>
  <si>
    <t>사육밀도
(7수/m2)</t>
    <phoneticPr fontId="1" type="noConversion"/>
  </si>
  <si>
    <t>넓이</t>
    <phoneticPr fontId="1" type="noConversion"/>
  </si>
  <si>
    <t>실폭</t>
    <phoneticPr fontId="1" type="noConversion"/>
  </si>
  <si>
    <t>폭</t>
    <phoneticPr fontId="1" type="noConversion"/>
  </si>
  <si>
    <t>실길이</t>
    <phoneticPr fontId="1" type="noConversion"/>
  </si>
  <si>
    <t>길이</t>
    <phoneticPr fontId="1" type="noConversion"/>
  </si>
  <si>
    <t>계사명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</si>
</sst>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;[Red]\-#,##0\ "/>
    <numFmt numFmtId="177" formatCode="#,##0.0_ ;[Red]\-#,##0.0\ "/>
  </numFmts>
  <fonts count="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2" borderId="5" xfId="0" applyNumberFormat="1" applyFont="1" applyFill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176" fontId="2" fillId="2" borderId="7" xfId="0" applyNumberFormat="1" applyFont="1" applyFill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/>
    </xf>
    <xf numFmtId="176" fontId="2" fillId="2" borderId="14" xfId="0" applyNumberFormat="1" applyFont="1" applyFill="1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/>
    </xf>
    <xf numFmtId="176" fontId="2" fillId="2" borderId="10" xfId="0" applyNumberFormat="1" applyFont="1" applyFill="1" applyBorder="1" applyAlignment="1">
      <alignment horizontal="center" vertical="center"/>
    </xf>
    <xf numFmtId="177" fontId="0" fillId="0" borderId="16" xfId="0" applyNumberFormat="1" applyBorder="1" applyAlignment="1">
      <alignment horizontal="center" vertical="center"/>
    </xf>
    <xf numFmtId="176" fontId="2" fillId="2" borderId="17" xfId="0" applyNumberFormat="1" applyFont="1" applyFill="1" applyBorder="1" applyAlignment="1">
      <alignment horizontal="center" vertical="center"/>
    </xf>
    <xf numFmtId="177" fontId="0" fillId="0" borderId="18" xfId="0" applyNumberFormat="1" applyBorder="1" applyAlignment="1">
      <alignment horizontal="center" vertical="center"/>
    </xf>
    <xf numFmtId="177" fontId="0" fillId="0" borderId="19" xfId="0" applyNumberFormat="1" applyBorder="1" applyAlignment="1">
      <alignment vertical="center"/>
    </xf>
    <xf numFmtId="177" fontId="0" fillId="0" borderId="19" xfId="0" applyNumberFormat="1" applyBorder="1" applyAlignment="1">
      <alignment horizontal="center" vertical="center"/>
    </xf>
    <xf numFmtId="177" fontId="0" fillId="0" borderId="20" xfId="0" applyNumberFormat="1" applyBorder="1" applyAlignment="1">
      <alignment horizontal="center" vertical="center"/>
    </xf>
    <xf numFmtId="176" fontId="0" fillId="0" borderId="21" xfId="0" applyNumberFormat="1" applyBorder="1" applyAlignment="1">
      <alignment horizontal="center" vertical="center"/>
    </xf>
    <xf numFmtId="176" fontId="0" fillId="0" borderId="17" xfId="0" applyNumberFormat="1" applyBorder="1" applyAlignment="1">
      <alignment horizontal="center" vertical="center"/>
    </xf>
    <xf numFmtId="176" fontId="0" fillId="0" borderId="22" xfId="0" applyNumberFormat="1" applyBorder="1" applyAlignment="1">
      <alignment horizontal="center" vertical="center"/>
    </xf>
    <xf numFmtId="176" fontId="0" fillId="0" borderId="23" xfId="0" applyNumberFormat="1" applyBorder="1" applyAlignment="1">
      <alignment horizontal="center" vertical="center"/>
    </xf>
    <xf numFmtId="176" fontId="0" fillId="0" borderId="19" xfId="0" applyNumberFormat="1" applyBorder="1" applyAlignment="1">
      <alignment horizontal="center" vertical="center"/>
    </xf>
    <xf numFmtId="176" fontId="0" fillId="0" borderId="20" xfId="0" applyNumberFormat="1" applyBorder="1" applyAlignment="1">
      <alignment horizontal="center" vertical="center"/>
    </xf>
    <xf numFmtId="176" fontId="2" fillId="2" borderId="24" xfId="0" applyNumberFormat="1" applyFont="1" applyFill="1" applyBorder="1" applyAlignment="1">
      <alignment horizontal="center" vertical="center"/>
    </xf>
    <xf numFmtId="176" fontId="0" fillId="0" borderId="25" xfId="0" applyNumberFormat="1" applyBorder="1" applyAlignment="1">
      <alignment horizontal="center" vertical="center"/>
    </xf>
    <xf numFmtId="176" fontId="2" fillId="2" borderId="22" xfId="0" applyNumberFormat="1" applyFont="1" applyFill="1" applyBorder="1" applyAlignment="1">
      <alignment horizontal="center" vertical="center"/>
    </xf>
    <xf numFmtId="177" fontId="0" fillId="0" borderId="23" xfId="0" applyNumberFormat="1" applyBorder="1" applyAlignment="1">
      <alignment horizontal="center" vertical="center"/>
    </xf>
    <xf numFmtId="177" fontId="0" fillId="0" borderId="26" xfId="0" applyNumberFormat="1" applyBorder="1" applyAlignment="1">
      <alignment horizontal="center" vertical="center"/>
    </xf>
    <xf numFmtId="176" fontId="0" fillId="0" borderId="27" xfId="0" applyNumberFormat="1" applyBorder="1" applyAlignment="1">
      <alignment horizontal="center" vertical="center"/>
    </xf>
    <xf numFmtId="176" fontId="0" fillId="0" borderId="28" xfId="0" applyNumberFormat="1" applyBorder="1" applyAlignment="1">
      <alignment horizontal="center" vertical="center"/>
    </xf>
    <xf numFmtId="176" fontId="4" fillId="0" borderId="17" xfId="0" applyNumberFormat="1" applyFont="1" applyFill="1" applyBorder="1" applyAlignment="1">
      <alignment horizontal="center" vertical="center"/>
    </xf>
    <xf numFmtId="176" fontId="4" fillId="0" borderId="22" xfId="0" applyNumberFormat="1" applyFont="1" applyFill="1" applyBorder="1" applyAlignment="1">
      <alignment horizontal="center" vertical="center"/>
    </xf>
    <xf numFmtId="176" fontId="4" fillId="0" borderId="23" xfId="0" applyNumberFormat="1" applyFont="1" applyFill="1" applyBorder="1" applyAlignment="1">
      <alignment horizontal="center" vertical="center"/>
    </xf>
    <xf numFmtId="176" fontId="4" fillId="0" borderId="26" xfId="0" applyNumberFormat="1" applyFont="1" applyFill="1" applyBorder="1" applyAlignment="1">
      <alignment horizontal="center" vertical="center"/>
    </xf>
    <xf numFmtId="176" fontId="4" fillId="0" borderId="25" xfId="0" applyNumberFormat="1" applyFont="1" applyFill="1" applyBorder="1" applyAlignment="1">
      <alignment horizontal="center" vertical="center"/>
    </xf>
    <xf numFmtId="177" fontId="4" fillId="0" borderId="18" xfId="0" applyNumberFormat="1" applyFont="1" applyFill="1" applyBorder="1" applyAlignment="1">
      <alignment horizontal="center" vertical="center"/>
    </xf>
    <xf numFmtId="177" fontId="4" fillId="0" borderId="22" xfId="0" applyNumberFormat="1" applyFont="1" applyFill="1" applyBorder="1" applyAlignment="1">
      <alignment horizontal="center" vertical="center"/>
    </xf>
    <xf numFmtId="177" fontId="4" fillId="0" borderId="23" xfId="0" applyNumberFormat="1" applyFont="1" applyFill="1" applyBorder="1" applyAlignment="1">
      <alignment horizontal="center" vertical="center"/>
    </xf>
    <xf numFmtId="177" fontId="4" fillId="0" borderId="26" xfId="0" applyNumberFormat="1" applyFont="1" applyFill="1" applyBorder="1" applyAlignment="1">
      <alignment horizontal="center" vertical="center"/>
    </xf>
    <xf numFmtId="176" fontId="0" fillId="0" borderId="26" xfId="0" applyNumberFormat="1" applyBorder="1" applyAlignment="1">
      <alignment horizontal="center" vertical="center"/>
    </xf>
    <xf numFmtId="177" fontId="0" fillId="0" borderId="22" xfId="0" applyNumberFormat="1" applyBorder="1" applyAlignment="1">
      <alignment horizontal="center" vertical="center"/>
    </xf>
    <xf numFmtId="176" fontId="0" fillId="0" borderId="29" xfId="0" applyNumberFormat="1" applyBorder="1" applyAlignment="1">
      <alignment horizontal="center" vertical="center"/>
    </xf>
    <xf numFmtId="176" fontId="0" fillId="0" borderId="30" xfId="0" applyNumberFormat="1" applyBorder="1" applyAlignment="1">
      <alignment horizontal="center" vertical="center"/>
    </xf>
    <xf numFmtId="176" fontId="0" fillId="0" borderId="27" xfId="0" applyNumberFormat="1" applyBorder="1" applyAlignment="1">
      <alignment horizontal="center" vertical="center"/>
    </xf>
    <xf numFmtId="176" fontId="0" fillId="0" borderId="28" xfId="0" applyNumberFormat="1" applyBorder="1" applyAlignment="1">
      <alignment horizontal="center" vertical="center"/>
    </xf>
    <xf numFmtId="176" fontId="2" fillId="2" borderId="31" xfId="0" applyNumberFormat="1" applyFont="1" applyFill="1" applyBorder="1" applyAlignment="1">
      <alignment horizontal="center" vertical="center"/>
    </xf>
    <xf numFmtId="176" fontId="0" fillId="0" borderId="32" xfId="0" applyNumberFormat="1" applyBorder="1" applyAlignment="1">
      <alignment horizontal="center" vertical="center"/>
    </xf>
    <xf numFmtId="176" fontId="0" fillId="0" borderId="33" xfId="0" applyNumberFormat="1" applyBorder="1" applyAlignment="1">
      <alignment horizontal="center" vertical="center"/>
    </xf>
    <xf numFmtId="176" fontId="2" fillId="2" borderId="30" xfId="0" applyNumberFormat="1" applyFont="1" applyFill="1" applyBorder="1" applyAlignment="1">
      <alignment horizontal="center" vertical="center"/>
    </xf>
    <xf numFmtId="176" fontId="0" fillId="0" borderId="34" xfId="0" applyNumberFormat="1" applyBorder="1" applyAlignment="1">
      <alignment horizontal="center" vertical="center"/>
    </xf>
    <xf numFmtId="176" fontId="2" fillId="2" borderId="29" xfId="0" applyNumberFormat="1" applyFont="1" applyFill="1" applyBorder="1" applyAlignment="1">
      <alignment horizontal="center" vertical="center"/>
    </xf>
    <xf numFmtId="177" fontId="0" fillId="0" borderId="35" xfId="0" applyNumberFormat="1" applyBorder="1" applyAlignment="1">
      <alignment horizontal="center" vertical="center"/>
    </xf>
    <xf numFmtId="177" fontId="0" fillId="0" borderId="30" xfId="0" applyNumberFormat="1" applyBorder="1" applyAlignment="1">
      <alignment horizontal="center" vertical="center"/>
    </xf>
    <xf numFmtId="177" fontId="0" fillId="0" borderId="27" xfId="0" applyNumberFormat="1" applyBorder="1" applyAlignment="1">
      <alignment horizontal="center" vertical="center"/>
    </xf>
    <xf numFmtId="177" fontId="0" fillId="0" borderId="28" xfId="0" applyNumberFormat="1" applyBorder="1" applyAlignment="1">
      <alignment horizontal="center" vertical="center"/>
    </xf>
    <xf numFmtId="176" fontId="2" fillId="2" borderId="36" xfId="0" applyNumberFormat="1" applyFont="1" applyFill="1" applyBorder="1" applyAlignment="1">
      <alignment horizontal="center" vertical="center" wrapText="1"/>
    </xf>
    <xf numFmtId="176" fontId="2" fillId="0" borderId="37" xfId="0" applyNumberFormat="1" applyFont="1" applyBorder="1" applyAlignment="1">
      <alignment horizontal="center" vertical="center"/>
    </xf>
    <xf numFmtId="176" fontId="2" fillId="0" borderId="38" xfId="0" applyNumberFormat="1" applyFont="1" applyBorder="1" applyAlignment="1">
      <alignment horizontal="center" vertical="center"/>
    </xf>
    <xf numFmtId="176" fontId="2" fillId="2" borderId="5" xfId="0" applyNumberFormat="1" applyFont="1" applyFill="1" applyBorder="1" applyAlignment="1">
      <alignment horizontal="center" vertical="center" wrapText="1"/>
    </xf>
    <xf numFmtId="176" fontId="2" fillId="2" borderId="8" xfId="0" applyNumberFormat="1" applyFont="1" applyFill="1" applyBorder="1" applyAlignment="1">
      <alignment horizontal="center" vertical="center" wrapText="1"/>
    </xf>
    <xf numFmtId="176" fontId="2" fillId="0" borderId="8" xfId="0" applyNumberFormat="1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tabSelected="1" workbookViewId="0">
      <selection activeCell="M9" sqref="M9"/>
    </sheetView>
  </sheetViews>
  <sheetFormatPr defaultRowHeight="16.5"/>
  <cols>
    <col min="1" max="1" width="7.125" style="1" bestFit="1" customWidth="1"/>
    <col min="2" max="2" width="5.5" style="1" bestFit="1" customWidth="1"/>
    <col min="3" max="3" width="7.125" style="1" bestFit="1" customWidth="1"/>
    <col min="4" max="5" width="5.5" style="1" bestFit="1" customWidth="1"/>
    <col min="6" max="6" width="7.5" style="1" bestFit="1" customWidth="1"/>
    <col min="7" max="7" width="17.25" style="1" bestFit="1" customWidth="1"/>
    <col min="8" max="9" width="9" style="1"/>
    <col min="10" max="10" width="12.125" style="1" customWidth="1"/>
    <col min="11" max="13" width="9" style="1"/>
    <col min="14" max="17" width="7.75" style="1" bestFit="1" customWidth="1"/>
    <col min="18" max="18" width="5.5" style="1" bestFit="1" customWidth="1"/>
    <col min="19" max="16384" width="9" style="1"/>
  </cols>
  <sheetData>
    <row r="1" spans="1:18" ht="50.25" thickBot="1">
      <c r="A1" s="2" t="s">
        <v>18</v>
      </c>
      <c r="B1" s="5" t="s">
        <v>17</v>
      </c>
      <c r="C1" s="4" t="s">
        <v>16</v>
      </c>
      <c r="D1" s="4" t="s">
        <v>15</v>
      </c>
      <c r="E1" s="3" t="s">
        <v>14</v>
      </c>
      <c r="F1" s="73" t="s">
        <v>13</v>
      </c>
      <c r="G1" s="72" t="s">
        <v>12</v>
      </c>
      <c r="H1" s="8" t="s">
        <v>11</v>
      </c>
      <c r="I1" s="4" t="s">
        <v>10</v>
      </c>
      <c r="J1" s="71" t="s">
        <v>9</v>
      </c>
      <c r="K1" s="70" t="s">
        <v>8</v>
      </c>
      <c r="L1" s="69" t="s">
        <v>7</v>
      </c>
      <c r="M1" s="68" t="s">
        <v>6</v>
      </c>
      <c r="N1" s="5" t="s">
        <v>5</v>
      </c>
      <c r="O1" s="4" t="s">
        <v>4</v>
      </c>
      <c r="P1" s="4" t="s">
        <v>3</v>
      </c>
      <c r="Q1" s="3" t="s">
        <v>2</v>
      </c>
      <c r="R1" s="2" t="s">
        <v>1</v>
      </c>
    </row>
    <row r="2" spans="1:18">
      <c r="A2" s="54">
        <v>110</v>
      </c>
      <c r="B2" s="67">
        <v>72.7</v>
      </c>
      <c r="C2" s="66">
        <f>B2-3</f>
        <v>69.7</v>
      </c>
      <c r="D2" s="66">
        <v>7.2</v>
      </c>
      <c r="E2" s="65">
        <v>7.2</v>
      </c>
      <c r="F2" s="64">
        <f>E2*C2</f>
        <v>501.84000000000003</v>
      </c>
      <c r="G2" s="63">
        <f>F2*7</f>
        <v>3512.88</v>
      </c>
      <c r="H2" s="62">
        <v>2</v>
      </c>
      <c r="I2" s="56">
        <v>275</v>
      </c>
      <c r="J2" s="61">
        <f>I2*14</f>
        <v>3850</v>
      </c>
      <c r="K2" s="60">
        <v>2</v>
      </c>
      <c r="L2" s="59">
        <v>514</v>
      </c>
      <c r="M2" s="58">
        <f>L2*10</f>
        <v>5140</v>
      </c>
      <c r="N2" s="57">
        <v>4</v>
      </c>
      <c r="O2" s="56">
        <v>3</v>
      </c>
      <c r="P2" s="56"/>
      <c r="Q2" s="55"/>
      <c r="R2" s="54"/>
    </row>
    <row r="3" spans="1:18">
      <c r="A3" s="31">
        <v>120</v>
      </c>
      <c r="B3" s="40">
        <v>75.099999999999994</v>
      </c>
      <c r="C3" s="39">
        <f>B3-3</f>
        <v>72.099999999999994</v>
      </c>
      <c r="D3" s="39">
        <v>7.2</v>
      </c>
      <c r="E3" s="53">
        <v>7.2</v>
      </c>
      <c r="F3" s="26">
        <f>E3*C3</f>
        <v>519.12</v>
      </c>
      <c r="G3" s="25">
        <f>F3*7</f>
        <v>3633.84</v>
      </c>
      <c r="H3" s="37">
        <v>2</v>
      </c>
      <c r="I3" s="33">
        <v>284</v>
      </c>
      <c r="J3" s="38">
        <f>I3*14</f>
        <v>3976</v>
      </c>
      <c r="K3" s="37">
        <v>2</v>
      </c>
      <c r="L3" s="33">
        <v>528</v>
      </c>
      <c r="M3" s="36">
        <f>L3*10</f>
        <v>5280</v>
      </c>
      <c r="N3" s="52">
        <v>4</v>
      </c>
      <c r="O3" s="33">
        <v>3</v>
      </c>
      <c r="P3" s="33"/>
      <c r="Q3" s="32"/>
      <c r="R3" s="31"/>
    </row>
    <row r="4" spans="1:18">
      <c r="A4" s="31">
        <v>130</v>
      </c>
      <c r="B4" s="40">
        <v>77.5</v>
      </c>
      <c r="C4" s="39">
        <f>B4-3</f>
        <v>74.5</v>
      </c>
      <c r="D4" s="39">
        <v>7.2</v>
      </c>
      <c r="E4" s="53">
        <v>7.2</v>
      </c>
      <c r="F4" s="26">
        <f>E4*C4</f>
        <v>536.4</v>
      </c>
      <c r="G4" s="25">
        <f>F4*7</f>
        <v>3754.7999999999997</v>
      </c>
      <c r="H4" s="37">
        <v>2</v>
      </c>
      <c r="I4" s="33">
        <v>290</v>
      </c>
      <c r="J4" s="38">
        <f>I4*14</f>
        <v>4060</v>
      </c>
      <c r="K4" s="37">
        <v>2</v>
      </c>
      <c r="L4" s="33">
        <v>544</v>
      </c>
      <c r="M4" s="36">
        <f>L4*10</f>
        <v>5440</v>
      </c>
      <c r="N4" s="52">
        <v>4</v>
      </c>
      <c r="O4" s="33">
        <v>3</v>
      </c>
      <c r="P4" s="33"/>
      <c r="Q4" s="32"/>
      <c r="R4" s="31"/>
    </row>
    <row r="5" spans="1:18">
      <c r="A5" s="31">
        <v>140</v>
      </c>
      <c r="B5" s="40">
        <v>79.3</v>
      </c>
      <c r="C5" s="39">
        <f>B5-3</f>
        <v>76.3</v>
      </c>
      <c r="D5" s="39">
        <v>7.2</v>
      </c>
      <c r="E5" s="53">
        <v>7.2</v>
      </c>
      <c r="F5" s="26">
        <f>E5*C5</f>
        <v>549.36</v>
      </c>
      <c r="G5" s="25">
        <f>F5*7</f>
        <v>3845.52</v>
      </c>
      <c r="H5" s="37">
        <v>2</v>
      </c>
      <c r="I5" s="33">
        <v>307</v>
      </c>
      <c r="J5" s="38">
        <f>I5*14</f>
        <v>4298</v>
      </c>
      <c r="K5" s="37">
        <v>2</v>
      </c>
      <c r="L5" s="33">
        <v>618</v>
      </c>
      <c r="M5" s="36">
        <f>L5*10</f>
        <v>6180</v>
      </c>
      <c r="N5" s="52">
        <v>4</v>
      </c>
      <c r="O5" s="33">
        <v>3</v>
      </c>
      <c r="P5" s="33"/>
      <c r="Q5" s="32"/>
      <c r="R5" s="31"/>
    </row>
    <row r="6" spans="1:18">
      <c r="A6" s="31">
        <v>150</v>
      </c>
      <c r="B6" s="40">
        <v>80.3</v>
      </c>
      <c r="C6" s="39">
        <f>B6-3</f>
        <v>77.3</v>
      </c>
      <c r="D6" s="39">
        <v>7.2</v>
      </c>
      <c r="E6" s="53">
        <v>7.2</v>
      </c>
      <c r="F6" s="26">
        <f>E6*C6</f>
        <v>556.55999999999995</v>
      </c>
      <c r="G6" s="25">
        <f>F6*7</f>
        <v>3895.9199999999996</v>
      </c>
      <c r="H6" s="37">
        <v>2</v>
      </c>
      <c r="I6" s="33">
        <v>306</v>
      </c>
      <c r="J6" s="38">
        <f>I6*14</f>
        <v>4284</v>
      </c>
      <c r="K6" s="37">
        <v>2</v>
      </c>
      <c r="L6" s="33">
        <v>592</v>
      </c>
      <c r="M6" s="36">
        <f>L6*10</f>
        <v>5920</v>
      </c>
      <c r="N6" s="52">
        <v>4</v>
      </c>
      <c r="O6" s="33">
        <v>3</v>
      </c>
      <c r="P6" s="33"/>
      <c r="Q6" s="32"/>
      <c r="R6" s="31"/>
    </row>
    <row r="7" spans="1:18">
      <c r="A7" s="43">
        <v>160</v>
      </c>
      <c r="B7" s="51">
        <v>79</v>
      </c>
      <c r="C7" s="50">
        <f>B7-3</f>
        <v>76</v>
      </c>
      <c r="D7" s="50">
        <v>7.2</v>
      </c>
      <c r="E7" s="49">
        <v>7.2</v>
      </c>
      <c r="F7" s="48">
        <f>E7*C7</f>
        <v>547.20000000000005</v>
      </c>
      <c r="G7" s="25">
        <f>F7*7</f>
        <v>3830.4000000000005</v>
      </c>
      <c r="H7" s="47">
        <v>2</v>
      </c>
      <c r="I7" s="45">
        <v>308</v>
      </c>
      <c r="J7" s="38">
        <f>I7*14</f>
        <v>4312</v>
      </c>
      <c r="K7" s="47">
        <v>2</v>
      </c>
      <c r="L7" s="45">
        <v>560</v>
      </c>
      <c r="M7" s="36">
        <f>L7*10</f>
        <v>5600</v>
      </c>
      <c r="N7" s="46">
        <v>4</v>
      </c>
      <c r="O7" s="45">
        <v>3</v>
      </c>
      <c r="P7" s="45"/>
      <c r="Q7" s="44"/>
      <c r="R7" s="43"/>
    </row>
    <row r="8" spans="1:18">
      <c r="A8" s="43">
        <v>170</v>
      </c>
      <c r="B8" s="51">
        <v>77.8</v>
      </c>
      <c r="C8" s="50">
        <f>B8-3</f>
        <v>74.8</v>
      </c>
      <c r="D8" s="50">
        <v>7.2</v>
      </c>
      <c r="E8" s="49">
        <v>7.2</v>
      </c>
      <c r="F8" s="48">
        <f>E8*C8</f>
        <v>538.55999999999995</v>
      </c>
      <c r="G8" s="25">
        <f>F8*7</f>
        <v>3769.9199999999996</v>
      </c>
      <c r="H8" s="47">
        <v>2</v>
      </c>
      <c r="I8" s="45">
        <v>292</v>
      </c>
      <c r="J8" s="38">
        <f>I8*14</f>
        <v>4088</v>
      </c>
      <c r="K8" s="47">
        <v>2</v>
      </c>
      <c r="L8" s="45">
        <v>540</v>
      </c>
      <c r="M8" s="36">
        <f>L8*10</f>
        <v>5400</v>
      </c>
      <c r="N8" s="46">
        <v>4</v>
      </c>
      <c r="O8" s="45">
        <v>3</v>
      </c>
      <c r="P8" s="45"/>
      <c r="Q8" s="44"/>
      <c r="R8" s="43"/>
    </row>
    <row r="9" spans="1:18">
      <c r="A9" s="43">
        <v>180</v>
      </c>
      <c r="B9" s="51">
        <v>56.9</v>
      </c>
      <c r="C9" s="50">
        <f>B9-3</f>
        <v>53.9</v>
      </c>
      <c r="D9" s="50">
        <v>7.2</v>
      </c>
      <c r="E9" s="49">
        <v>7.2</v>
      </c>
      <c r="F9" s="48">
        <f>E9*C9</f>
        <v>388.08</v>
      </c>
      <c r="G9" s="25">
        <f>F9*7</f>
        <v>2716.56</v>
      </c>
      <c r="H9" s="47">
        <v>2</v>
      </c>
      <c r="I9" s="45">
        <v>203</v>
      </c>
      <c r="J9" s="38">
        <f>I9*14</f>
        <v>2842</v>
      </c>
      <c r="K9" s="47">
        <v>2</v>
      </c>
      <c r="L9" s="45">
        <v>384</v>
      </c>
      <c r="M9" s="36">
        <f>L9*10</f>
        <v>3840</v>
      </c>
      <c r="N9" s="46">
        <v>4</v>
      </c>
      <c r="O9" s="45">
        <v>2</v>
      </c>
      <c r="P9" s="45"/>
      <c r="Q9" s="44"/>
      <c r="R9" s="43"/>
    </row>
    <row r="10" spans="1:18">
      <c r="A10" s="31">
        <v>211</v>
      </c>
      <c r="B10" s="40"/>
      <c r="C10" s="39">
        <v>37.1</v>
      </c>
      <c r="D10" s="39">
        <v>7.2</v>
      </c>
      <c r="E10" s="39">
        <v>7.2</v>
      </c>
      <c r="F10" s="26">
        <f>C10*D10</f>
        <v>267.12</v>
      </c>
      <c r="G10" s="25">
        <f>F10*7</f>
        <v>1869.8400000000001</v>
      </c>
      <c r="H10" s="26">
        <v>163.5</v>
      </c>
      <c r="I10" s="33"/>
      <c r="J10" s="38">
        <f>H10/0.15</f>
        <v>1090</v>
      </c>
      <c r="K10" s="37">
        <v>2</v>
      </c>
      <c r="L10" s="33">
        <v>330</v>
      </c>
      <c r="M10" s="36">
        <f>L10*10</f>
        <v>3300</v>
      </c>
      <c r="N10" s="35">
        <v>4</v>
      </c>
      <c r="O10" s="34">
        <v>4</v>
      </c>
      <c r="P10" s="33"/>
      <c r="Q10" s="32"/>
      <c r="R10" s="31"/>
    </row>
    <row r="11" spans="1:18">
      <c r="A11" s="31">
        <v>212</v>
      </c>
      <c r="B11" s="40"/>
      <c r="C11" s="39">
        <v>33.200000000000003</v>
      </c>
      <c r="D11" s="39">
        <v>7.2</v>
      </c>
      <c r="E11" s="39">
        <v>7.2</v>
      </c>
      <c r="F11" s="26">
        <f>D10*C11</f>
        <v>239.04000000000002</v>
      </c>
      <c r="G11" s="25">
        <f>F11*7</f>
        <v>1673.2800000000002</v>
      </c>
      <c r="H11" s="26">
        <v>163.5</v>
      </c>
      <c r="I11" s="33"/>
      <c r="J11" s="38">
        <f>H11/0.15</f>
        <v>1090</v>
      </c>
      <c r="K11" s="37">
        <v>2</v>
      </c>
      <c r="L11" s="33">
        <v>330</v>
      </c>
      <c r="M11" s="36">
        <f>L11*10</f>
        <v>3300</v>
      </c>
      <c r="N11" s="42"/>
      <c r="O11" s="41"/>
      <c r="P11" s="33"/>
      <c r="Q11" s="32"/>
      <c r="R11" s="31"/>
    </row>
    <row r="12" spans="1:18">
      <c r="A12" s="31">
        <v>221</v>
      </c>
      <c r="B12" s="40"/>
      <c r="C12" s="39">
        <v>34.4</v>
      </c>
      <c r="D12" s="39">
        <v>7.2</v>
      </c>
      <c r="E12" s="39">
        <v>7.2</v>
      </c>
      <c r="F12" s="26">
        <f>C12*D12</f>
        <v>247.68</v>
      </c>
      <c r="G12" s="25">
        <f>F12*7</f>
        <v>1733.76</v>
      </c>
      <c r="H12" s="26">
        <v>151.5</v>
      </c>
      <c r="I12" s="33"/>
      <c r="J12" s="38">
        <f>H12/0.15</f>
        <v>1010</v>
      </c>
      <c r="K12" s="37">
        <v>2</v>
      </c>
      <c r="L12" s="33">
        <v>330</v>
      </c>
      <c r="M12" s="36">
        <f>L12*10</f>
        <v>3300</v>
      </c>
      <c r="N12" s="35">
        <v>4</v>
      </c>
      <c r="O12" s="34">
        <v>4</v>
      </c>
      <c r="P12" s="33"/>
      <c r="Q12" s="32"/>
      <c r="R12" s="31"/>
    </row>
    <row r="13" spans="1:18">
      <c r="A13" s="31">
        <v>222</v>
      </c>
      <c r="B13" s="40"/>
      <c r="C13" s="39">
        <v>34.4</v>
      </c>
      <c r="D13" s="39">
        <v>7.2</v>
      </c>
      <c r="E13" s="39">
        <v>7.2</v>
      </c>
      <c r="F13" s="26">
        <f>D12*C13</f>
        <v>247.68</v>
      </c>
      <c r="G13" s="25">
        <f>F13*7</f>
        <v>1733.76</v>
      </c>
      <c r="H13" s="26">
        <v>151.5</v>
      </c>
      <c r="I13" s="33"/>
      <c r="J13" s="38">
        <f>H13/0.15</f>
        <v>1010</v>
      </c>
      <c r="K13" s="37">
        <v>2</v>
      </c>
      <c r="L13" s="33">
        <v>330</v>
      </c>
      <c r="M13" s="36">
        <f>L13*10</f>
        <v>3300</v>
      </c>
      <c r="N13" s="42"/>
      <c r="O13" s="41"/>
      <c r="P13" s="33"/>
      <c r="Q13" s="32"/>
      <c r="R13" s="31"/>
    </row>
    <row r="14" spans="1:18">
      <c r="A14" s="31">
        <v>231</v>
      </c>
      <c r="B14" s="40"/>
      <c r="C14" s="39">
        <v>26.5</v>
      </c>
      <c r="D14" s="27">
        <v>12</v>
      </c>
      <c r="E14" s="27">
        <v>12</v>
      </c>
      <c r="F14" s="26">
        <f>C14*D14</f>
        <v>318</v>
      </c>
      <c r="G14" s="25">
        <f>F14*7</f>
        <v>2226</v>
      </c>
      <c r="H14" s="26">
        <v>189</v>
      </c>
      <c r="I14" s="33"/>
      <c r="J14" s="38">
        <f>H14/0.15</f>
        <v>1260</v>
      </c>
      <c r="K14" s="37">
        <v>2</v>
      </c>
      <c r="L14" s="33">
        <v>405</v>
      </c>
      <c r="M14" s="36">
        <f>L14*10</f>
        <v>4050</v>
      </c>
      <c r="N14" s="35">
        <v>6</v>
      </c>
      <c r="O14" s="34">
        <v>2</v>
      </c>
      <c r="P14" s="33"/>
      <c r="Q14" s="32"/>
      <c r="R14" s="31"/>
    </row>
    <row r="15" spans="1:18" ht="17.25" thickBot="1">
      <c r="A15" s="30">
        <v>232</v>
      </c>
      <c r="B15" s="29"/>
      <c r="C15" s="28">
        <v>26.5</v>
      </c>
      <c r="D15" s="27">
        <v>12</v>
      </c>
      <c r="E15" s="27">
        <v>12</v>
      </c>
      <c r="F15" s="26">
        <f>D14*C15</f>
        <v>318</v>
      </c>
      <c r="G15" s="25">
        <f>F15*7</f>
        <v>2226</v>
      </c>
      <c r="H15" s="24">
        <v>189</v>
      </c>
      <c r="I15" s="18"/>
      <c r="J15" s="23">
        <f>H15/0.15</f>
        <v>1260</v>
      </c>
      <c r="K15" s="22">
        <v>2</v>
      </c>
      <c r="L15" s="18">
        <v>405</v>
      </c>
      <c r="M15" s="21">
        <f>L15*10</f>
        <v>4050</v>
      </c>
      <c r="N15" s="20"/>
      <c r="O15" s="19"/>
      <c r="P15" s="18"/>
      <c r="Q15" s="17"/>
      <c r="R15" s="16"/>
    </row>
    <row r="16" spans="1:18" ht="17.25" thickBot="1">
      <c r="A16" s="2" t="s">
        <v>0</v>
      </c>
      <c r="B16" s="5"/>
      <c r="C16" s="4"/>
      <c r="D16" s="15"/>
      <c r="E16" s="14"/>
      <c r="F16" s="13"/>
      <c r="G16" s="12">
        <f>SUM(G2:G15)</f>
        <v>40422.480000000003</v>
      </c>
      <c r="H16" s="11"/>
      <c r="I16" s="10"/>
      <c r="J16" s="9">
        <f>SUM(J2:J15)</f>
        <v>38430</v>
      </c>
      <c r="K16" s="8"/>
      <c r="L16" s="7"/>
      <c r="M16" s="6">
        <f>SUM(M2:M15)</f>
        <v>64100</v>
      </c>
      <c r="N16" s="5"/>
      <c r="O16" s="4"/>
      <c r="P16" s="4"/>
      <c r="Q16" s="3"/>
      <c r="R16" s="2"/>
    </row>
  </sheetData>
  <mergeCells count="6">
    <mergeCell ref="O10:O11"/>
    <mergeCell ref="O12:O13"/>
    <mergeCell ref="O14:O15"/>
    <mergeCell ref="N10:N11"/>
    <mergeCell ref="N12:N13"/>
    <mergeCell ref="N14:N15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PS_둔포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2020-01-16T23:34:02Z</dcterms:created>
  <dcterms:modified xsi:type="dcterms:W3CDTF">2020-01-16T23:34:07Z</dcterms:modified>
</cp:coreProperties>
</file>