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 firstSheet="9" activeTab="14"/>
  </bookViews>
  <sheets>
    <sheet name="세척 후" sheetId="10" r:id="rId1"/>
    <sheet name="세척후_농장" sheetId="11" r:id="rId2"/>
    <sheet name="환경 20주" sheetId="5" r:id="rId3"/>
    <sheet name="환경 20주_농장" sheetId="6" r:id="rId4"/>
    <sheet name="환경 24주" sheetId="12" r:id="rId5"/>
    <sheet name="환경 24주_농장" sheetId="13" r:id="rId6"/>
    <sheet name="환경 28주" sheetId="14" r:id="rId7"/>
    <sheet name="환경 28주_농장" sheetId="15" r:id="rId8"/>
    <sheet name="환경 34주" sheetId="16" r:id="rId9"/>
    <sheet name="환경 34주_농장" sheetId="17" r:id="rId10"/>
    <sheet name="환경 42주" sheetId="18" r:id="rId11"/>
    <sheet name="환경 42주_농장" sheetId="19" r:id="rId12"/>
    <sheet name="환경 48주" sheetId="20" r:id="rId13"/>
    <sheet name="환경 48주_농장" sheetId="21" r:id="rId14"/>
    <sheet name="환경 54주" sheetId="22" r:id="rId15"/>
    <sheet name="환경 54주_농장" sheetId="23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23" l="1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A12" i="23"/>
  <c r="G11" i="23"/>
  <c r="C11" i="23"/>
  <c r="E10" i="23"/>
  <c r="A10" i="23"/>
  <c r="G9" i="23"/>
  <c r="C9" i="23"/>
  <c r="E8" i="23"/>
  <c r="A8" i="23"/>
  <c r="G5" i="23"/>
  <c r="D5" i="23"/>
  <c r="B5" i="23"/>
  <c r="G4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 l="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A12" i="21"/>
  <c r="G11" i="21"/>
  <c r="C11" i="21"/>
  <c r="E10" i="21"/>
  <c r="A10" i="21"/>
  <c r="G9" i="21"/>
  <c r="C9" i="21"/>
  <c r="E8" i="21"/>
  <c r="A8" i="21"/>
  <c r="G5" i="21"/>
  <c r="D5" i="21"/>
  <c r="B5" i="21"/>
  <c r="G4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 l="1"/>
  <c r="G27" i="19"/>
  <c r="C27" i="19"/>
  <c r="G26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 l="1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D5" i="15"/>
  <c r="B5" i="15"/>
  <c r="G4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/>
  <c r="G27" i="13"/>
  <c r="C27" i="13"/>
  <c r="E26" i="13"/>
  <c r="A26" i="13"/>
  <c r="G25" i="13"/>
  <c r="C25" i="13"/>
  <c r="E24" i="13"/>
  <c r="A24" i="13"/>
  <c r="G23" i="13"/>
  <c r="C23" i="13"/>
  <c r="E22" i="13"/>
  <c r="A22" i="13"/>
  <c r="G21" i="13"/>
  <c r="C21" i="13"/>
  <c r="E20" i="13"/>
  <c r="A20" i="13"/>
  <c r="G19" i="13"/>
  <c r="C19" i="13"/>
  <c r="E18" i="13"/>
  <c r="A18" i="13"/>
  <c r="G17" i="13"/>
  <c r="C17" i="13"/>
  <c r="E16" i="13"/>
  <c r="A16" i="13"/>
  <c r="G15" i="13"/>
  <c r="C15" i="13"/>
  <c r="E14" i="13"/>
  <c r="A14" i="13"/>
  <c r="G13" i="13"/>
  <c r="C13" i="13"/>
  <c r="E12" i="13"/>
  <c r="A12" i="13"/>
  <c r="G11" i="13"/>
  <c r="C11" i="13"/>
  <c r="E10" i="13"/>
  <c r="A10" i="13"/>
  <c r="G9" i="13"/>
  <c r="C9" i="13"/>
  <c r="E8" i="13"/>
  <c r="A8" i="13"/>
  <c r="G5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D5" i="6"/>
  <c r="G5" i="6"/>
  <c r="G4" i="6"/>
  <c r="D4" i="6"/>
  <c r="D4" i="11"/>
  <c r="D3" i="11"/>
  <c r="B3" i="1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10" i="11" l="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</calcChain>
</file>

<file path=xl/sharedStrings.xml><?xml version="1.0" encoding="utf-8"?>
<sst xmlns="http://schemas.openxmlformats.org/spreadsheetml/2006/main" count="745" uniqueCount="93">
  <si>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</si>
  <si>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</si>
  <si>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</si>
  <si>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</si>
  <si>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</si>
  <si>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</si>
  <si>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</si>
  <si>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</si>
  <si>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</si>
  <si>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</si>
  <si>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</si>
  <si>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</si>
  <si>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</si>
  <si>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</si>
  <si>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</si>
  <si>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</si>
  <si>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</si>
  <si>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살모넬라 음성</t>
    <phoneticPr fontId="3" type="noConversion"/>
  </si>
  <si>
    <t>Comments</t>
    <phoneticPr fontId="3" type="noConversion"/>
  </si>
  <si>
    <t>접수번호</t>
    <phoneticPr fontId="3" type="noConversion"/>
  </si>
  <si>
    <t>계사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</si>
  <si>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</si>
  <si>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</si>
  <si>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</si>
  <si>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</si>
  <si>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</si>
  <si>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</si>
  <si>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</si>
  <si>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</si>
  <si>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</si>
  <si>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</si>
  <si>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</si>
  <si>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</si>
  <si>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</si>
  <si>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</si>
  <si>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</si>
  <si>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</si>
  <si>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</si>
  <si>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</si>
  <si>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</si>
  <si>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</si>
  <si>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</si>
  <si>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</si>
  <si>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</si>
  <si>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</si>
  <si>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</si>
  <si>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</si>
  <si>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</si>
  <si>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</si>
  <si>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</si>
  <si>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</si>
  <si>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</si>
  <si>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</si>
  <si>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</si>
  <si>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</si>
  <si>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</si>
  <si>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</si>
  <si>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</si>
  <si>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</si>
  <si>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</si>
  <si>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</si>
  <si>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검사완료일</t>
    <phoneticPr fontId="3" type="noConversion"/>
  </si>
  <si>
    <t>주령</t>
    <phoneticPr fontId="3" type="noConversion"/>
  </si>
  <si>
    <t>당진농장</t>
    <phoneticPr fontId="3" type="noConversion"/>
  </si>
  <si>
    <t>19-1024</t>
    <phoneticPr fontId="3" type="noConversion"/>
  </si>
  <si>
    <t>윤재성</t>
    <phoneticPr fontId="3" type="noConversion"/>
  </si>
  <si>
    <t>당진농장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</si>
  <si>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계사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및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소독상태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</si>
  <si>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주령</t>
    <phoneticPr fontId="3" type="noConversion"/>
  </si>
  <si>
    <t>검사완료일</t>
    <phoneticPr fontId="3" type="noConversion"/>
  </si>
  <si>
    <t>20주령</t>
    <phoneticPr fontId="3" type="noConversion"/>
  </si>
  <si>
    <t>지용덕</t>
    <phoneticPr fontId="3" type="noConversion"/>
  </si>
  <si>
    <t>19-1429</t>
    <phoneticPr fontId="3" type="noConversion"/>
  </si>
  <si>
    <t>음성</t>
    <phoneticPr fontId="3" type="noConversion"/>
  </si>
  <si>
    <r>
      <t>- 111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112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210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>, 220</t>
    </r>
    <r>
      <rPr>
        <sz val="10"/>
        <color theme="1"/>
        <rFont val="바탕"/>
        <family val="1"/>
        <charset val="129"/>
      </rPr>
      <t>동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양성반응</t>
    </r>
    <phoneticPr fontId="3" type="noConversion"/>
  </si>
  <si>
    <t>S. albany</t>
    <phoneticPr fontId="3" type="noConversion"/>
  </si>
  <si>
    <t>19-1699</t>
    <phoneticPr fontId="3" type="noConversion"/>
  </si>
  <si>
    <t>24주령</t>
    <phoneticPr fontId="3" type="noConversion"/>
  </si>
  <si>
    <t>S.albany</t>
    <phoneticPr fontId="3" type="noConversion"/>
  </si>
  <si>
    <t>19-2013</t>
    <phoneticPr fontId="3" type="noConversion"/>
  </si>
  <si>
    <t>28주령</t>
    <phoneticPr fontId="3" type="noConversion"/>
  </si>
  <si>
    <t>19-2404</t>
    <phoneticPr fontId="3" type="noConversion"/>
  </si>
  <si>
    <t>34주령</t>
    <phoneticPr fontId="3" type="noConversion"/>
  </si>
  <si>
    <t>19-2937</t>
    <phoneticPr fontId="3" type="noConversion"/>
  </si>
  <si>
    <t>42주령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</si>
  <si>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</si>
  <si>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</t>
    </r>
    <phoneticPr fontId="3" type="noConversion"/>
  </si>
  <si>
    <t>19-3337</t>
    <phoneticPr fontId="3" type="noConversion"/>
  </si>
  <si>
    <t>48주령</t>
    <phoneticPr fontId="3" type="noConversion"/>
  </si>
  <si>
    <t>20-0158</t>
    <phoneticPr fontId="3" type="noConversion"/>
  </si>
  <si>
    <t>54주령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</si>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</sst>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6" fillId="0" borderId="0" xfId="0" applyNumberFormat="1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38"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8"/>
  <sheetViews>
    <sheetView topLeftCell="A23"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75" t="s">
        <v>34</v>
      </c>
      <c r="B1" s="75"/>
      <c r="C1" s="75"/>
      <c r="D1" s="75"/>
      <c r="E1" s="75"/>
      <c r="F1" s="75"/>
      <c r="G1" s="75"/>
      <c r="H1" s="75"/>
    </row>
    <row r="3" spans="1:8" ht="16.5" customHeight="1" x14ac:dyDescent="0.3">
      <c r="A3" s="81" t="s">
        <v>36</v>
      </c>
      <c r="B3" s="79" t="s">
        <v>66</v>
      </c>
      <c r="C3" s="4" t="s">
        <v>37</v>
      </c>
      <c r="D3" s="78">
        <v>43573</v>
      </c>
      <c r="E3" s="78"/>
      <c r="F3" s="30" t="s">
        <v>35</v>
      </c>
      <c r="G3" s="76" t="s">
        <v>64</v>
      </c>
      <c r="H3" s="77"/>
    </row>
    <row r="4" spans="1:8" x14ac:dyDescent="0.3">
      <c r="A4" s="81"/>
      <c r="B4" s="82"/>
      <c r="C4" s="4" t="s">
        <v>61</v>
      </c>
      <c r="D4" s="78">
        <v>43574</v>
      </c>
      <c r="E4" s="78"/>
      <c r="F4" s="4" t="s">
        <v>38</v>
      </c>
      <c r="G4" s="79" t="s">
        <v>65</v>
      </c>
      <c r="H4" s="80"/>
    </row>
    <row r="5" spans="1:8" ht="15.75" thickBot="1" x14ac:dyDescent="0.35">
      <c r="D5" s="41"/>
      <c r="E5" s="41"/>
    </row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71">
        <v>111</v>
      </c>
      <c r="B7" s="26" t="s">
        <v>39</v>
      </c>
      <c r="C7" s="35">
        <v>36</v>
      </c>
      <c r="D7" s="29" t="str">
        <f>IF(C7="","",IF(C7&gt;1000,"불량",IF(C7&gt;400,"양호","우수")))</f>
        <v>우수</v>
      </c>
      <c r="E7" s="72">
        <v>112</v>
      </c>
      <c r="F7" s="25" t="s">
        <v>40</v>
      </c>
      <c r="G7" s="36">
        <v>7</v>
      </c>
      <c r="H7" s="32" t="str">
        <f>IF(G7="","",IF(G7&gt;1000,"불량",IF(G7&gt;400,"양호","우수")))</f>
        <v>우수</v>
      </c>
    </row>
    <row r="8" spans="1:8" x14ac:dyDescent="0.3">
      <c r="A8" s="71"/>
      <c r="B8" s="26" t="s">
        <v>41</v>
      </c>
      <c r="C8" s="35">
        <v>95</v>
      </c>
      <c r="D8" s="29" t="str">
        <f t="shared" ref="D8:D36" si="0">IF(C8="","",IF(C8&gt;1000,"불량",IF(C8&gt;400,"양호","우수")))</f>
        <v>우수</v>
      </c>
      <c r="E8" s="72"/>
      <c r="F8" s="25" t="s">
        <v>42</v>
      </c>
      <c r="G8" s="36">
        <v>62.5</v>
      </c>
      <c r="H8" s="32" t="str">
        <f t="shared" ref="H8:H36" si="1">IF(G8="","",IF(G8&gt;1000,"불량",IF(G8&gt;400,"양호","우수")))</f>
        <v>우수</v>
      </c>
    </row>
    <row r="9" spans="1:8" x14ac:dyDescent="0.3">
      <c r="A9" s="71"/>
      <c r="B9" s="26" t="s">
        <v>43</v>
      </c>
      <c r="C9" s="35">
        <v>41.5</v>
      </c>
      <c r="D9" s="29" t="str">
        <f t="shared" si="0"/>
        <v>우수</v>
      </c>
      <c r="E9" s="72"/>
      <c r="F9" s="25" t="s">
        <v>44</v>
      </c>
      <c r="G9" s="36">
        <v>17.5</v>
      </c>
      <c r="H9" s="32" t="str">
        <f t="shared" si="1"/>
        <v>우수</v>
      </c>
    </row>
    <row r="10" spans="1:8" x14ac:dyDescent="0.3">
      <c r="A10" s="71">
        <v>120</v>
      </c>
      <c r="B10" s="25" t="s">
        <v>40</v>
      </c>
      <c r="C10" s="35">
        <v>34</v>
      </c>
      <c r="D10" s="29" t="str">
        <f t="shared" si="0"/>
        <v>우수</v>
      </c>
      <c r="E10" s="72">
        <v>130</v>
      </c>
      <c r="F10" s="25" t="s">
        <v>40</v>
      </c>
      <c r="G10" s="36">
        <v>72</v>
      </c>
      <c r="H10" s="32" t="str">
        <f t="shared" si="1"/>
        <v>우수</v>
      </c>
    </row>
    <row r="11" spans="1:8" x14ac:dyDescent="0.3">
      <c r="A11" s="71"/>
      <c r="B11" s="25" t="s">
        <v>42</v>
      </c>
      <c r="C11" s="35">
        <v>79.5</v>
      </c>
      <c r="D11" s="29" t="str">
        <f t="shared" si="0"/>
        <v>우수</v>
      </c>
      <c r="E11" s="72"/>
      <c r="F11" s="25" t="s">
        <v>42</v>
      </c>
      <c r="G11" s="36">
        <v>67.5</v>
      </c>
      <c r="H11" s="32" t="str">
        <f t="shared" si="1"/>
        <v>우수</v>
      </c>
    </row>
    <row r="12" spans="1:8" x14ac:dyDescent="0.3">
      <c r="A12" s="71"/>
      <c r="B12" s="25" t="s">
        <v>44</v>
      </c>
      <c r="C12" s="35">
        <v>69</v>
      </c>
      <c r="D12" s="29" t="str">
        <f t="shared" si="0"/>
        <v>우수</v>
      </c>
      <c r="E12" s="72"/>
      <c r="F12" s="25" t="s">
        <v>44</v>
      </c>
      <c r="G12" s="36">
        <v>88.5</v>
      </c>
      <c r="H12" s="32" t="str">
        <f t="shared" si="1"/>
        <v>우수</v>
      </c>
    </row>
    <row r="13" spans="1:8" x14ac:dyDescent="0.3">
      <c r="A13" s="71">
        <v>210</v>
      </c>
      <c r="B13" s="25" t="s">
        <v>40</v>
      </c>
      <c r="C13" s="35">
        <v>4.5</v>
      </c>
      <c r="D13" s="29" t="str">
        <f t="shared" si="0"/>
        <v>우수</v>
      </c>
      <c r="E13" s="72">
        <v>220</v>
      </c>
      <c r="F13" s="25" t="s">
        <v>40</v>
      </c>
      <c r="G13" s="36">
        <v>2.5</v>
      </c>
      <c r="H13" s="32" t="str">
        <f t="shared" si="1"/>
        <v>우수</v>
      </c>
    </row>
    <row r="14" spans="1:8" x14ac:dyDescent="0.3">
      <c r="A14" s="71"/>
      <c r="B14" s="25" t="s">
        <v>42</v>
      </c>
      <c r="C14" s="35">
        <v>56</v>
      </c>
      <c r="D14" s="29" t="str">
        <f t="shared" si="0"/>
        <v>우수</v>
      </c>
      <c r="E14" s="72"/>
      <c r="F14" s="25" t="s">
        <v>42</v>
      </c>
      <c r="G14" s="36">
        <v>44.5</v>
      </c>
      <c r="H14" s="32" t="str">
        <f t="shared" si="1"/>
        <v>우수</v>
      </c>
    </row>
    <row r="15" spans="1:8" x14ac:dyDescent="0.3">
      <c r="A15" s="71"/>
      <c r="B15" s="25" t="s">
        <v>44</v>
      </c>
      <c r="C15" s="35">
        <v>6</v>
      </c>
      <c r="D15" s="29" t="str">
        <f t="shared" si="0"/>
        <v>우수</v>
      </c>
      <c r="E15" s="72"/>
      <c r="F15" s="25" t="s">
        <v>44</v>
      </c>
      <c r="G15" s="36">
        <v>3</v>
      </c>
      <c r="H15" s="32" t="str">
        <f t="shared" si="1"/>
        <v>우수</v>
      </c>
    </row>
    <row r="16" spans="1:8" x14ac:dyDescent="0.3">
      <c r="A16" s="71"/>
      <c r="B16" s="25" t="s">
        <v>40</v>
      </c>
      <c r="C16" s="35"/>
      <c r="D16" s="29" t="str">
        <f t="shared" si="0"/>
        <v/>
      </c>
      <c r="E16" s="72"/>
      <c r="F16" s="25" t="s">
        <v>40</v>
      </c>
      <c r="G16" s="36"/>
      <c r="H16" s="32" t="str">
        <f t="shared" si="1"/>
        <v/>
      </c>
    </row>
    <row r="17" spans="1:8" x14ac:dyDescent="0.3">
      <c r="A17" s="71"/>
      <c r="B17" s="25" t="s">
        <v>42</v>
      </c>
      <c r="C17" s="35"/>
      <c r="D17" s="29" t="str">
        <f t="shared" si="0"/>
        <v/>
      </c>
      <c r="E17" s="72"/>
      <c r="F17" s="25" t="s">
        <v>42</v>
      </c>
      <c r="G17" s="36"/>
      <c r="H17" s="32" t="str">
        <f t="shared" si="1"/>
        <v/>
      </c>
    </row>
    <row r="18" spans="1:8" x14ac:dyDescent="0.3">
      <c r="A18" s="71"/>
      <c r="B18" s="25" t="s">
        <v>44</v>
      </c>
      <c r="C18" s="35"/>
      <c r="D18" s="29" t="str">
        <f t="shared" si="0"/>
        <v/>
      </c>
      <c r="E18" s="72"/>
      <c r="F18" s="25" t="s">
        <v>44</v>
      </c>
      <c r="G18" s="36"/>
      <c r="H18" s="32" t="str">
        <f t="shared" si="1"/>
        <v/>
      </c>
    </row>
    <row r="19" spans="1:8" x14ac:dyDescent="0.3">
      <c r="A19" s="71"/>
      <c r="B19" s="25" t="s">
        <v>40</v>
      </c>
      <c r="C19" s="35"/>
      <c r="D19" s="29" t="str">
        <f t="shared" si="0"/>
        <v/>
      </c>
      <c r="E19" s="72"/>
      <c r="F19" s="25" t="s">
        <v>40</v>
      </c>
      <c r="G19" s="36"/>
      <c r="H19" s="32" t="str">
        <f t="shared" si="1"/>
        <v/>
      </c>
    </row>
    <row r="20" spans="1:8" x14ac:dyDescent="0.3">
      <c r="A20" s="71"/>
      <c r="B20" s="25" t="s">
        <v>42</v>
      </c>
      <c r="C20" s="35"/>
      <c r="D20" s="29" t="str">
        <f t="shared" si="0"/>
        <v/>
      </c>
      <c r="E20" s="72"/>
      <c r="F20" s="25" t="s">
        <v>42</v>
      </c>
      <c r="G20" s="36"/>
      <c r="H20" s="32" t="str">
        <f t="shared" si="1"/>
        <v/>
      </c>
    </row>
    <row r="21" spans="1:8" x14ac:dyDescent="0.3">
      <c r="A21" s="71"/>
      <c r="B21" s="25" t="s">
        <v>44</v>
      </c>
      <c r="C21" s="35"/>
      <c r="D21" s="29" t="str">
        <f t="shared" si="0"/>
        <v/>
      </c>
      <c r="E21" s="72"/>
      <c r="F21" s="25" t="s">
        <v>44</v>
      </c>
      <c r="G21" s="36"/>
      <c r="H21" s="32" t="str">
        <f t="shared" si="1"/>
        <v/>
      </c>
    </row>
    <row r="22" spans="1:8" x14ac:dyDescent="0.3">
      <c r="A22" s="71"/>
      <c r="B22" s="25" t="s">
        <v>40</v>
      </c>
      <c r="C22" s="35"/>
      <c r="D22" s="29" t="str">
        <f t="shared" si="0"/>
        <v/>
      </c>
      <c r="E22" s="72"/>
      <c r="F22" s="25" t="s">
        <v>40</v>
      </c>
      <c r="G22" s="36"/>
      <c r="H22" s="32" t="str">
        <f t="shared" si="1"/>
        <v/>
      </c>
    </row>
    <row r="23" spans="1:8" x14ac:dyDescent="0.3">
      <c r="A23" s="71"/>
      <c r="B23" s="25" t="s">
        <v>42</v>
      </c>
      <c r="C23" s="35"/>
      <c r="D23" s="29" t="str">
        <f t="shared" si="0"/>
        <v/>
      </c>
      <c r="E23" s="72"/>
      <c r="F23" s="25" t="s">
        <v>42</v>
      </c>
      <c r="G23" s="36"/>
      <c r="H23" s="32" t="str">
        <f t="shared" si="1"/>
        <v/>
      </c>
    </row>
    <row r="24" spans="1:8" x14ac:dyDescent="0.3">
      <c r="A24" s="71"/>
      <c r="B24" s="25" t="s">
        <v>44</v>
      </c>
      <c r="C24" s="35"/>
      <c r="D24" s="29" t="str">
        <f t="shared" si="0"/>
        <v/>
      </c>
      <c r="E24" s="72"/>
      <c r="F24" s="25" t="s">
        <v>44</v>
      </c>
      <c r="G24" s="36"/>
      <c r="H24" s="32" t="str">
        <f t="shared" si="1"/>
        <v/>
      </c>
    </row>
    <row r="25" spans="1:8" x14ac:dyDescent="0.3">
      <c r="A25" s="71"/>
      <c r="B25" s="25" t="s">
        <v>40</v>
      </c>
      <c r="C25" s="35"/>
      <c r="D25" s="29" t="str">
        <f t="shared" si="0"/>
        <v/>
      </c>
      <c r="E25" s="72"/>
      <c r="F25" s="25" t="s">
        <v>40</v>
      </c>
      <c r="G25" s="36"/>
      <c r="H25" s="32" t="str">
        <f t="shared" si="1"/>
        <v/>
      </c>
    </row>
    <row r="26" spans="1:8" x14ac:dyDescent="0.3">
      <c r="A26" s="71"/>
      <c r="B26" s="25" t="s">
        <v>42</v>
      </c>
      <c r="C26" s="35"/>
      <c r="D26" s="29" t="str">
        <f t="shared" si="0"/>
        <v/>
      </c>
      <c r="E26" s="72"/>
      <c r="F26" s="25" t="s">
        <v>42</v>
      </c>
      <c r="G26" s="36"/>
      <c r="H26" s="32" t="str">
        <f t="shared" si="1"/>
        <v/>
      </c>
    </row>
    <row r="27" spans="1:8" x14ac:dyDescent="0.3">
      <c r="A27" s="71"/>
      <c r="B27" s="25" t="s">
        <v>44</v>
      </c>
      <c r="C27" s="35"/>
      <c r="D27" s="29" t="str">
        <f t="shared" si="0"/>
        <v/>
      </c>
      <c r="E27" s="72"/>
      <c r="F27" s="25" t="s">
        <v>44</v>
      </c>
      <c r="G27" s="36"/>
      <c r="H27" s="32" t="str">
        <f t="shared" si="1"/>
        <v/>
      </c>
    </row>
    <row r="28" spans="1:8" x14ac:dyDescent="0.3">
      <c r="A28" s="71"/>
      <c r="B28" s="25" t="s">
        <v>40</v>
      </c>
      <c r="C28" s="35"/>
      <c r="D28" s="29" t="str">
        <f t="shared" si="0"/>
        <v/>
      </c>
      <c r="E28" s="72"/>
      <c r="F28" s="25" t="s">
        <v>40</v>
      </c>
      <c r="G28" s="36"/>
      <c r="H28" s="32" t="str">
        <f t="shared" si="1"/>
        <v/>
      </c>
    </row>
    <row r="29" spans="1:8" x14ac:dyDescent="0.3">
      <c r="A29" s="71"/>
      <c r="B29" s="25" t="s">
        <v>42</v>
      </c>
      <c r="C29" s="35"/>
      <c r="D29" s="29" t="str">
        <f t="shared" si="0"/>
        <v/>
      </c>
      <c r="E29" s="72"/>
      <c r="F29" s="25" t="s">
        <v>42</v>
      </c>
      <c r="G29" s="36"/>
      <c r="H29" s="32" t="str">
        <f t="shared" si="1"/>
        <v/>
      </c>
    </row>
    <row r="30" spans="1:8" x14ac:dyDescent="0.3">
      <c r="A30" s="71"/>
      <c r="B30" s="25" t="s">
        <v>44</v>
      </c>
      <c r="C30" s="35"/>
      <c r="D30" s="29" t="str">
        <f t="shared" si="0"/>
        <v/>
      </c>
      <c r="E30" s="72"/>
      <c r="F30" s="25" t="s">
        <v>44</v>
      </c>
      <c r="G30" s="36"/>
      <c r="H30" s="32" t="str">
        <f t="shared" si="1"/>
        <v/>
      </c>
    </row>
    <row r="31" spans="1:8" x14ac:dyDescent="0.3">
      <c r="A31" s="71"/>
      <c r="B31" s="25" t="s">
        <v>40</v>
      </c>
      <c r="C31" s="35"/>
      <c r="D31" s="29" t="str">
        <f t="shared" si="0"/>
        <v/>
      </c>
      <c r="E31" s="72"/>
      <c r="F31" s="25" t="s">
        <v>40</v>
      </c>
      <c r="G31" s="36"/>
      <c r="H31" s="32" t="str">
        <f t="shared" si="1"/>
        <v/>
      </c>
    </row>
    <row r="32" spans="1:8" x14ac:dyDescent="0.3">
      <c r="A32" s="71"/>
      <c r="B32" s="25" t="s">
        <v>42</v>
      </c>
      <c r="C32" s="35"/>
      <c r="D32" s="29" t="str">
        <f t="shared" si="0"/>
        <v/>
      </c>
      <c r="E32" s="72"/>
      <c r="F32" s="25" t="s">
        <v>42</v>
      </c>
      <c r="G32" s="36"/>
      <c r="H32" s="32" t="str">
        <f t="shared" si="1"/>
        <v/>
      </c>
    </row>
    <row r="33" spans="1:8" x14ac:dyDescent="0.3">
      <c r="A33" s="71"/>
      <c r="B33" s="25" t="s">
        <v>44</v>
      </c>
      <c r="C33" s="35"/>
      <c r="D33" s="29" t="str">
        <f t="shared" si="0"/>
        <v/>
      </c>
      <c r="E33" s="72"/>
      <c r="F33" s="25" t="s">
        <v>44</v>
      </c>
      <c r="G33" s="36"/>
      <c r="H33" s="32" t="str">
        <f t="shared" si="1"/>
        <v/>
      </c>
    </row>
    <row r="34" spans="1:8" x14ac:dyDescent="0.3">
      <c r="A34" s="71"/>
      <c r="B34" s="25" t="s">
        <v>40</v>
      </c>
      <c r="C34" s="35"/>
      <c r="D34" s="29" t="str">
        <f t="shared" si="0"/>
        <v/>
      </c>
      <c r="E34" s="72"/>
      <c r="F34" s="25" t="s">
        <v>40</v>
      </c>
      <c r="G34" s="36"/>
      <c r="H34" s="32" t="str">
        <f t="shared" si="1"/>
        <v/>
      </c>
    </row>
    <row r="35" spans="1:8" x14ac:dyDescent="0.3">
      <c r="A35" s="71"/>
      <c r="B35" s="25" t="s">
        <v>42</v>
      </c>
      <c r="C35" s="35"/>
      <c r="D35" s="29" t="str">
        <f t="shared" si="0"/>
        <v/>
      </c>
      <c r="E35" s="72"/>
      <c r="F35" s="25" t="s">
        <v>42</v>
      </c>
      <c r="G35" s="36"/>
      <c r="H35" s="32" t="str">
        <f t="shared" si="1"/>
        <v/>
      </c>
    </row>
    <row r="36" spans="1:8" ht="15.75" thickBot="1" x14ac:dyDescent="0.35">
      <c r="A36" s="73"/>
      <c r="B36" s="27" t="s">
        <v>44</v>
      </c>
      <c r="C36" s="37"/>
      <c r="D36" s="31" t="str">
        <f t="shared" si="0"/>
        <v/>
      </c>
      <c r="E36" s="74"/>
      <c r="F36" s="27" t="s">
        <v>44</v>
      </c>
      <c r="G36" s="38"/>
      <c r="H36" s="33" t="str">
        <f t="shared" si="1"/>
        <v/>
      </c>
    </row>
    <row r="37" spans="1:8" x14ac:dyDescent="0.3">
      <c r="A37" s="3" t="s">
        <v>45</v>
      </c>
    </row>
    <row r="39" spans="1:8" x14ac:dyDescent="0.3">
      <c r="A39" s="1" t="s">
        <v>46</v>
      </c>
    </row>
    <row r="40" spans="1:8" x14ac:dyDescent="0.3">
      <c r="A40" s="15"/>
      <c r="B40" s="16" t="s">
        <v>47</v>
      </c>
      <c r="C40" s="68" t="s">
        <v>48</v>
      </c>
      <c r="D40" s="68"/>
      <c r="E40" s="68" t="s">
        <v>49</v>
      </c>
      <c r="F40" s="68"/>
      <c r="G40" s="68" t="s">
        <v>50</v>
      </c>
      <c r="H40" s="68"/>
    </row>
    <row r="41" spans="1:8" x14ac:dyDescent="0.3">
      <c r="A41" s="17" t="s">
        <v>51</v>
      </c>
      <c r="B41" s="8"/>
      <c r="C41" s="69"/>
      <c r="D41" s="69"/>
      <c r="E41" s="69"/>
      <c r="F41" s="69"/>
      <c r="G41" s="69"/>
      <c r="H41" s="69"/>
    </row>
    <row r="42" spans="1:8" ht="17.25" customHeight="1" x14ac:dyDescent="0.3">
      <c r="A42" s="70" t="s">
        <v>52</v>
      </c>
      <c r="B42" s="70"/>
      <c r="C42" s="70" t="s">
        <v>53</v>
      </c>
      <c r="D42" s="70"/>
      <c r="E42" s="70" t="s">
        <v>54</v>
      </c>
      <c r="F42" s="70"/>
      <c r="G42" s="70" t="s">
        <v>55</v>
      </c>
      <c r="H42" s="70"/>
    </row>
    <row r="44" spans="1:8" x14ac:dyDescent="0.3">
      <c r="A44" s="18" t="s">
        <v>56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67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66" t="s">
        <v>8</v>
      </c>
      <c r="B47" s="66"/>
      <c r="C47" s="66"/>
      <c r="D47" s="66"/>
      <c r="E47" s="66"/>
      <c r="F47" s="66"/>
      <c r="G47" s="66"/>
      <c r="H47" s="66"/>
    </row>
    <row r="48" spans="1:8" ht="17.25" x14ac:dyDescent="0.3">
      <c r="A48" s="67" t="s">
        <v>9</v>
      </c>
      <c r="B48" s="67"/>
      <c r="C48" s="67"/>
      <c r="D48" s="67"/>
      <c r="E48" s="67"/>
      <c r="F48" s="67"/>
      <c r="G48" s="67"/>
      <c r="H48" s="67"/>
    </row>
  </sheetData>
  <mergeCells count="36">
    <mergeCell ref="A1:H1"/>
    <mergeCell ref="G3:H3"/>
    <mergeCell ref="D4:E4"/>
    <mergeCell ref="G4:H4"/>
    <mergeCell ref="A7:A9"/>
    <mergeCell ref="E7:E9"/>
    <mergeCell ref="A3:A4"/>
    <mergeCell ref="B3:B4"/>
    <mergeCell ref="D3:E3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 H7:H36">
    <cfRule type="containsText" dxfId="37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52" t="s">
        <v>10</v>
      </c>
      <c r="G3" s="99" t="str">
        <f>'환경 34주'!G3:H3</f>
        <v>19-2404</v>
      </c>
      <c r="H3" s="100"/>
    </row>
    <row r="4" spans="1:8" x14ac:dyDescent="0.3">
      <c r="A4" s="51" t="s">
        <v>4</v>
      </c>
      <c r="B4" s="52" t="str">
        <f>'환경 34주'!B4</f>
        <v>당진농장</v>
      </c>
      <c r="C4" s="51" t="s">
        <v>11</v>
      </c>
      <c r="D4" s="101">
        <f>'환경 34주'!D4:E4</f>
        <v>43711</v>
      </c>
      <c r="E4" s="101"/>
      <c r="F4" s="39" t="s">
        <v>61</v>
      </c>
      <c r="G4" s="101">
        <f>'환경 34주'!G4:H4</f>
        <v>43714</v>
      </c>
      <c r="H4" s="101"/>
    </row>
    <row r="5" spans="1:8" x14ac:dyDescent="0.3">
      <c r="A5" s="51" t="s">
        <v>26</v>
      </c>
      <c r="B5" s="52">
        <f>'환경 34주'!B5</f>
        <v>9016</v>
      </c>
      <c r="C5" s="51" t="s">
        <v>62</v>
      </c>
      <c r="D5" s="160" t="str">
        <f>'환경 34주'!D5:E5</f>
        <v>34주령</v>
      </c>
      <c r="E5" s="161"/>
      <c r="F5" s="51" t="s">
        <v>12</v>
      </c>
      <c r="G5" s="164" t="str">
        <f>'환경 34주'!G5:H5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34주'!A8:A9="","",'환경 34주'!A8:A9)</f>
        <v>111</v>
      </c>
      <c r="B8" s="152"/>
      <c r="C8" s="142" t="str">
        <f>IF('환경 34주'!D8="","",IF('환경 34주'!D8="불량","부적합",IF('환경 34주'!D8="주의","주의","적합")))</f>
        <v>적합</v>
      </c>
      <c r="D8" s="143"/>
      <c r="E8" s="155">
        <f>IF('환경 34주'!E8:E9="","",'환경 34주'!E8:E9)</f>
        <v>112</v>
      </c>
      <c r="F8" s="152"/>
      <c r="G8" s="142" t="str">
        <f>IF('환경 34주'!H8="","",IF('환경 34주'!H8="불량","부적합",IF('환경 34주'!H8="주의","주의","적합")))</f>
        <v>적합</v>
      </c>
      <c r="H8" s="146"/>
    </row>
    <row r="9" spans="1:8" ht="18.75" customHeight="1" x14ac:dyDescent="0.3">
      <c r="A9" s="153"/>
      <c r="B9" s="154"/>
      <c r="C9" s="147" t="str">
        <f>IF('환경 34주'!D9="불량","부적합",IF('환경 34주'!D9="주의","주의","적합"))</f>
        <v>적합</v>
      </c>
      <c r="D9" s="150"/>
      <c r="E9" s="156"/>
      <c r="F9" s="154"/>
      <c r="G9" s="147" t="str">
        <f>IF('환경 34주'!H9="불량","부적합",IF('환경 34주'!H9="주의","주의","적합"))</f>
        <v>적합</v>
      </c>
      <c r="H9" s="148"/>
    </row>
    <row r="10" spans="1:8" ht="18.75" customHeight="1" x14ac:dyDescent="0.3">
      <c r="A10" s="151">
        <f>IF('환경 34주'!A10:A11="","",'환경 34주'!A10:A11)</f>
        <v>120</v>
      </c>
      <c r="B10" s="152"/>
      <c r="C10" s="142" t="str">
        <f>IF('환경 34주'!D10="","",IF('환경 34주'!D10="불량","부적합",IF('환경 34주'!D10="주의","주의","적합")))</f>
        <v>적합</v>
      </c>
      <c r="D10" s="143"/>
      <c r="E10" s="155">
        <f>IF('환경 34주'!E10:E11="","",'환경 34주'!E10:E11)</f>
        <v>130</v>
      </c>
      <c r="F10" s="152"/>
      <c r="G10" s="142" t="str">
        <f>IF('환경 34주'!H10="","",IF('환경 34주'!H10="불량","부적합",IF('환경 34주'!H10="주의","주의","적합")))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34주'!D11="불량","부적합",IF('환경 34주'!D11="주의","주의","적합"))</f>
        <v>적합</v>
      </c>
      <c r="D11" s="150"/>
      <c r="E11" s="156"/>
      <c r="F11" s="154"/>
      <c r="G11" s="147" t="str">
        <f>IF('환경 34주'!H11="불량","부적합",IF('환경 34주'!H11="주의","주의","적합"))</f>
        <v>적합</v>
      </c>
      <c r="H11" s="148"/>
    </row>
    <row r="12" spans="1:8" ht="18.75" customHeight="1" x14ac:dyDescent="0.3">
      <c r="A12" s="151">
        <f>IF('환경 34주'!A12:A13="","",'환경 34주'!A12:A13)</f>
        <v>210</v>
      </c>
      <c r="B12" s="152"/>
      <c r="C12" s="142" t="str">
        <f>IF('환경 34주'!D12="","",IF('환경 34주'!D12="불량","부적합",IF('환경 34주'!D12="주의","주의","적합")))</f>
        <v>적합</v>
      </c>
      <c r="D12" s="143"/>
      <c r="E12" s="155">
        <f>IF('환경 34주'!E12:E13="","",'환경 34주'!E12:E13)</f>
        <v>220</v>
      </c>
      <c r="F12" s="152"/>
      <c r="G12" s="142" t="str">
        <f>IF('환경 34주'!H12="","",IF('환경 34주'!H12="불량","부적합",IF('환경 34주'!H12="주의","주의","적합")))</f>
        <v>적합</v>
      </c>
      <c r="H12" s="146"/>
    </row>
    <row r="13" spans="1:8" ht="18.75" customHeight="1" x14ac:dyDescent="0.3">
      <c r="A13" s="153"/>
      <c r="B13" s="154"/>
      <c r="C13" s="147" t="str">
        <f>IF('환경 34주'!D13="불량","부적합",IF('환경 34주'!D13="주의","주의","적합"))</f>
        <v>적합</v>
      </c>
      <c r="D13" s="150"/>
      <c r="E13" s="156"/>
      <c r="F13" s="154"/>
      <c r="G13" s="147" t="str">
        <f>IF('환경 34주'!H13="불량","부적합",IF('환경 34주'!H13="주의","주의","적합"))</f>
        <v>적합</v>
      </c>
      <c r="H13" s="148"/>
    </row>
    <row r="14" spans="1:8" ht="18.75" customHeight="1" x14ac:dyDescent="0.3">
      <c r="A14" s="151" t="str">
        <f>IF('환경 34주'!A14:A15="","",'환경 34주'!A14:A15)</f>
        <v/>
      </c>
      <c r="B14" s="152"/>
      <c r="C14" s="142" t="str">
        <f>IF('환경 34주'!D14="","",IF('환경 34주'!D14="불량","부적합",IF('환경 34주'!D14="주의","주의","적합")))</f>
        <v/>
      </c>
      <c r="D14" s="143"/>
      <c r="E14" s="155" t="str">
        <f>IF('환경 34주'!E14:E15="","",'환경 34주'!E14:E15)</f>
        <v/>
      </c>
      <c r="F14" s="152"/>
      <c r="G14" s="142" t="str">
        <f>IF('환경 34주'!H14="","",IF('환경 34주'!H14="불량","부적합",IF('환경 34주'!H14="주의","주의","적합")))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34주'!D15="불량","부적합",IF('환경 34주'!D15="주의","주의","적합"))</f>
        <v>적합</v>
      </c>
      <c r="D15" s="150"/>
      <c r="E15" s="156"/>
      <c r="F15" s="154"/>
      <c r="G15" s="147" t="str">
        <f>IF('환경 34주'!H15="불량","부적합",IF('환경 34주'!H15="주의","주의","적합"))</f>
        <v>적합</v>
      </c>
      <c r="H15" s="148"/>
    </row>
    <row r="16" spans="1:8" ht="18.75" customHeight="1" x14ac:dyDescent="0.3">
      <c r="A16" s="151" t="str">
        <f>IF('환경 34주'!A16:A17="","",'환경 34주'!A16:A17)</f>
        <v/>
      </c>
      <c r="B16" s="152"/>
      <c r="C16" s="142" t="str">
        <f>IF('환경 34주'!D16="","",IF('환경 34주'!D16="불량","부적합",IF('환경 34주'!D16="주의","주의","적합")))</f>
        <v/>
      </c>
      <c r="D16" s="143"/>
      <c r="E16" s="155" t="str">
        <f>IF('환경 34주'!E16:E17="","",'환경 34주'!E16:E17)</f>
        <v/>
      </c>
      <c r="F16" s="152"/>
      <c r="G16" s="142" t="str">
        <f>IF('환경 34주'!H16="","",IF('환경 34주'!H16="불량","부적합",IF('환경 34주'!H16="주의","주의","적합")))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34주'!D17="불량","부적합",IF('환경 34주'!D17="주의","주의","적합"))</f>
        <v>적합</v>
      </c>
      <c r="D17" s="150"/>
      <c r="E17" s="156"/>
      <c r="F17" s="154"/>
      <c r="G17" s="147" t="str">
        <f>IF('환경 34주'!H17="불량","부적합",IF('환경 34주'!H17="주의","주의","적합"))</f>
        <v>적합</v>
      </c>
      <c r="H17" s="148"/>
    </row>
    <row r="18" spans="1:8" ht="18.75" customHeight="1" x14ac:dyDescent="0.3">
      <c r="A18" s="151" t="str">
        <f>IF('환경 34주'!A18:A19="","",'환경 34주'!A18:A19)</f>
        <v/>
      </c>
      <c r="B18" s="152"/>
      <c r="C18" s="142" t="str">
        <f>IF('환경 34주'!D18="","",IF('환경 34주'!D18="불량","부적합",IF('환경 34주'!D18="주의","주의","적합")))</f>
        <v/>
      </c>
      <c r="D18" s="143"/>
      <c r="E18" s="155" t="str">
        <f>IF('환경 34주'!E18:E19="","",'환경 34주'!E18:E19)</f>
        <v/>
      </c>
      <c r="F18" s="152"/>
      <c r="G18" s="142" t="str">
        <f>IF('환경 34주'!H18="","",IF('환경 34주'!H18="불량","부적합",IF('환경 34주'!H18="주의","주의","적합")))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34주'!D19="불량","부적합",IF('환경 34주'!D19="주의","주의","적합"))</f>
        <v>적합</v>
      </c>
      <c r="D19" s="150"/>
      <c r="E19" s="156"/>
      <c r="F19" s="154"/>
      <c r="G19" s="147" t="str">
        <f>IF('환경 34주'!H19="불량","부적합",IF('환경 34주'!H19="주의","주의","적합"))</f>
        <v>적합</v>
      </c>
      <c r="H19" s="148"/>
    </row>
    <row r="20" spans="1:8" ht="18.75" customHeight="1" x14ac:dyDescent="0.3">
      <c r="A20" s="151" t="str">
        <f>IF('환경 34주'!A20:A21="","",'환경 34주'!A20:A21)</f>
        <v/>
      </c>
      <c r="B20" s="152"/>
      <c r="C20" s="142" t="str">
        <f>IF('환경 34주'!D20="","",IF('환경 34주'!D20="불량","부적합",IF('환경 34주'!D20="주의","주의","적합")))</f>
        <v/>
      </c>
      <c r="D20" s="143"/>
      <c r="E20" s="155" t="str">
        <f>IF('환경 34주'!E20:E21="","",'환경 34주'!E20:E21)</f>
        <v/>
      </c>
      <c r="F20" s="152"/>
      <c r="G20" s="142" t="str">
        <f>IF('환경 34주'!H20="","",IF('환경 34주'!H20="불량","부적합",IF('환경 34주'!H20="주의","주의","적합")))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34주'!D21="불량","부적합",IF('환경 34주'!D21="주의","주의","적합"))</f>
        <v>적합</v>
      </c>
      <c r="D21" s="150"/>
      <c r="E21" s="156"/>
      <c r="F21" s="154"/>
      <c r="G21" s="147" t="str">
        <f>IF('환경 34주'!H21="불량","부적합",IF('환경 34주'!H21="주의","주의","적합"))</f>
        <v>적합</v>
      </c>
      <c r="H21" s="148"/>
    </row>
    <row r="22" spans="1:8" ht="18.75" customHeight="1" x14ac:dyDescent="0.3">
      <c r="A22" s="151" t="str">
        <f>IF('환경 34주'!A22:A23="","",'환경 34주'!A22:A23)</f>
        <v/>
      </c>
      <c r="B22" s="152"/>
      <c r="C22" s="142" t="str">
        <f>IF('환경 34주'!D22="","",IF('환경 34주'!D22="불량","부적합",IF('환경 34주'!D22="주의","주의","적합")))</f>
        <v/>
      </c>
      <c r="D22" s="143"/>
      <c r="E22" s="155" t="str">
        <f>IF('환경 34주'!E22:E23="","",'환경 34주'!E22:E23)</f>
        <v/>
      </c>
      <c r="F22" s="152"/>
      <c r="G22" s="142" t="str">
        <f>IF('환경 34주'!H22="","",IF('환경 34주'!H22="불량","부적합",IF('환경 34주'!H22="주의","주의","적합")))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34주'!D23="불량","부적합",IF('환경 34주'!D23="주의","주의","적합"))</f>
        <v>적합</v>
      </c>
      <c r="D23" s="150"/>
      <c r="E23" s="156"/>
      <c r="F23" s="154"/>
      <c r="G23" s="147" t="str">
        <f>IF('환경 34주'!H23="불량","부적합",IF('환경 34주'!H23="주의","주의","적합"))</f>
        <v>적합</v>
      </c>
      <c r="H23" s="148"/>
    </row>
    <row r="24" spans="1:8" ht="18.75" customHeight="1" x14ac:dyDescent="0.3">
      <c r="A24" s="151" t="str">
        <f>IF('환경 34주'!A24:A25="","",'환경 34주'!A24:A25)</f>
        <v/>
      </c>
      <c r="B24" s="152"/>
      <c r="C24" s="142" t="str">
        <f>IF('환경 34주'!D24="","",IF('환경 34주'!D24="불량","부적합",IF('환경 34주'!D24="주의","주의","적합")))</f>
        <v/>
      </c>
      <c r="D24" s="143"/>
      <c r="E24" s="155" t="str">
        <f>IF('환경 34주'!E24:E25="","",'환경 34주'!E24:E25)</f>
        <v/>
      </c>
      <c r="F24" s="152"/>
      <c r="G24" s="142" t="str">
        <f>IF('환경 34주'!H24="","",IF('환경 34주'!H24="불량","부적합",IF('환경 34주'!H24="주의","주의","적합")))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34주'!D25="불량","부적합",IF('환경 34주'!D25="주의","주의","적합"))</f>
        <v>적합</v>
      </c>
      <c r="D25" s="150"/>
      <c r="E25" s="156"/>
      <c r="F25" s="154"/>
      <c r="G25" s="147" t="str">
        <f>IF('환경 34주'!H25="불량","부적합",IF('환경 34주'!H25="주의","주의","적합"))</f>
        <v>적합</v>
      </c>
      <c r="H25" s="148"/>
    </row>
    <row r="26" spans="1:8" ht="18.75" customHeight="1" x14ac:dyDescent="0.3">
      <c r="A26" s="151" t="str">
        <f>IF('환경 34주'!A26:A27="","",'환경 34주'!A26:A27)</f>
        <v/>
      </c>
      <c r="B26" s="152"/>
      <c r="C26" s="142" t="str">
        <f>IF('환경 34주'!D26="","",IF('환경 34주'!D26="불량","부적합",IF('환경 34주'!D26="주의","주의","적합")))</f>
        <v/>
      </c>
      <c r="D26" s="143"/>
      <c r="E26" s="155" t="str">
        <f>IF('환경 34주'!E26:E27="","",'환경 34주'!E26:E27)</f>
        <v/>
      </c>
      <c r="F26" s="152"/>
      <c r="G26" s="142" t="str">
        <f>IF('환경 34주'!H26="","",IF('환경 34주'!H26="불량","부적합",IF('환경 34주'!H26="주의","주의","적합")))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34주'!D27="불량","부적합",IF('환경 34주'!D27="주의","주의","적합"))</f>
        <v>적합</v>
      </c>
      <c r="D27" s="145"/>
      <c r="E27" s="159"/>
      <c r="F27" s="158"/>
      <c r="G27" s="144" t="str">
        <f>IF('환경 34주'!H27="불량","부적합",IF('환경 34주'!H27="주의","주의","적합"))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6" priority="2" operator="containsText" text="부적합">
      <formula>NOT(ISERROR(SEARCH("부적합",C8)))</formula>
    </cfRule>
  </conditionalFormatting>
  <conditionalFormatting sqref="C8 E8 C10:E27 G8 G10:H27">
    <cfRule type="containsText" dxfId="1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1"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56" t="s">
        <v>10</v>
      </c>
      <c r="G3" s="99" t="s">
        <v>83</v>
      </c>
      <c r="H3" s="100"/>
    </row>
    <row r="4" spans="1:8" x14ac:dyDescent="0.3">
      <c r="A4" s="55" t="s">
        <v>4</v>
      </c>
      <c r="B4" s="54" t="s">
        <v>63</v>
      </c>
      <c r="C4" s="55" t="s">
        <v>11</v>
      </c>
      <c r="D4" s="78">
        <v>43767</v>
      </c>
      <c r="E4" s="78"/>
      <c r="F4" s="39" t="s">
        <v>61</v>
      </c>
      <c r="G4" s="78">
        <v>43770</v>
      </c>
      <c r="H4" s="78"/>
    </row>
    <row r="5" spans="1:8" x14ac:dyDescent="0.3">
      <c r="A5" s="55" t="s">
        <v>26</v>
      </c>
      <c r="B5" s="54">
        <v>9016</v>
      </c>
      <c r="C5" s="55" t="s">
        <v>62</v>
      </c>
      <c r="D5" s="136" t="s">
        <v>84</v>
      </c>
      <c r="E5" s="137"/>
      <c r="F5" s="55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57" t="s">
        <v>13</v>
      </c>
      <c r="D7" s="28" t="s">
        <v>3</v>
      </c>
      <c r="E7" s="140" t="s">
        <v>20</v>
      </c>
      <c r="F7" s="139"/>
      <c r="G7" s="57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73</v>
      </c>
      <c r="H8" s="110" t="str">
        <f>IF(G8="","",IF(G8="음성","양호",IF(ISERROR(FIND(".",G8)),"불량","주의")))</f>
        <v>양호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73</v>
      </c>
      <c r="H12" s="11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4" priority="3" operator="containsText" text="불량">
      <formula>NOT(ISERROR(SEARCH("불량",D8)))</formula>
    </cfRule>
  </conditionalFormatting>
  <conditionalFormatting sqref="C8 C10:C27 G8 G10:G27">
    <cfRule type="containsText" dxfId="13" priority="2" operator="containsText" text="양성">
      <formula>NOT(ISERROR(SEARCH("양성",C8)))</formula>
    </cfRule>
  </conditionalFormatting>
  <conditionalFormatting sqref="D8 D22 D10 D14 D18 D12 D16 D20 D24 D26 H8 H10:H27">
    <cfRule type="containsText" dxfId="1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56" t="s">
        <v>10</v>
      </c>
      <c r="G3" s="99" t="str">
        <f>'환경 42주'!G3:H3</f>
        <v>19-2937</v>
      </c>
      <c r="H3" s="100"/>
    </row>
    <row r="4" spans="1:8" x14ac:dyDescent="0.3">
      <c r="A4" s="55" t="s">
        <v>4</v>
      </c>
      <c r="B4" s="56" t="str">
        <f>'환경 42주'!B4</f>
        <v>당진농장</v>
      </c>
      <c r="C4" s="55" t="s">
        <v>11</v>
      </c>
      <c r="D4" s="101">
        <f>'환경 42주'!D4:E4</f>
        <v>43767</v>
      </c>
      <c r="E4" s="101"/>
      <c r="F4" s="39" t="s">
        <v>61</v>
      </c>
      <c r="G4" s="101">
        <f>'환경 42주'!G4:H4</f>
        <v>43770</v>
      </c>
      <c r="H4" s="101"/>
    </row>
    <row r="5" spans="1:8" x14ac:dyDescent="0.3">
      <c r="A5" s="55" t="s">
        <v>26</v>
      </c>
      <c r="B5" s="56">
        <f>'환경 42주'!B5</f>
        <v>9016</v>
      </c>
      <c r="C5" s="55" t="s">
        <v>62</v>
      </c>
      <c r="D5" s="160" t="str">
        <f>'환경 42주'!D5:E5</f>
        <v>42주령</v>
      </c>
      <c r="E5" s="161"/>
      <c r="F5" s="55" t="s">
        <v>12</v>
      </c>
      <c r="G5" s="164" t="str">
        <f>'환경 42주'!G5:H5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42주'!A8:A9="","",'환경 42주'!A8:A9)</f>
        <v>111</v>
      </c>
      <c r="B8" s="152"/>
      <c r="C8" s="142" t="str">
        <f>IF('환경 42주'!D8="","",IF('환경 42주'!D8="불량","부적합",IF('환경 42주'!D8="주의","주의","적합")))</f>
        <v>적합</v>
      </c>
      <c r="D8" s="143"/>
      <c r="E8" s="155">
        <f>IF('환경 42주'!E8:E9="","",'환경 42주'!E8:E9)</f>
        <v>112</v>
      </c>
      <c r="F8" s="152"/>
      <c r="G8" s="142" t="str">
        <f>IF('환경 42주'!H8="","",IF('환경 42주'!H8="불량","부적합",IF('환경 42주'!H8="주의","주의","적합")))</f>
        <v>적합</v>
      </c>
      <c r="H8" s="146"/>
    </row>
    <row r="9" spans="1:8" ht="18.75" customHeight="1" x14ac:dyDescent="0.3">
      <c r="A9" s="153"/>
      <c r="B9" s="154"/>
      <c r="C9" s="147" t="str">
        <f>IF('환경 42주'!D9="불량","부적합",IF('환경 42주'!D9="주의","주의","적합"))</f>
        <v>적합</v>
      </c>
      <c r="D9" s="150"/>
      <c r="E9" s="156"/>
      <c r="F9" s="154"/>
      <c r="G9" s="147" t="str">
        <f>IF('환경 42주'!H9="불량","부적합",IF('환경 42주'!H9="주의","주의","적합"))</f>
        <v>적합</v>
      </c>
      <c r="H9" s="148"/>
    </row>
    <row r="10" spans="1:8" ht="18.75" customHeight="1" x14ac:dyDescent="0.3">
      <c r="A10" s="151">
        <f>IF('환경 42주'!A10:A11="","",'환경 42주'!A10:A11)</f>
        <v>120</v>
      </c>
      <c r="B10" s="152"/>
      <c r="C10" s="142" t="str">
        <f>IF('환경 42주'!D10="","",IF('환경 42주'!D10="불량","부적합",IF('환경 42주'!D10="주의","주의","적합")))</f>
        <v>적합</v>
      </c>
      <c r="D10" s="143"/>
      <c r="E10" s="155">
        <f>IF('환경 42주'!E10:E11="","",'환경 42주'!E10:E11)</f>
        <v>130</v>
      </c>
      <c r="F10" s="152"/>
      <c r="G10" s="142" t="str">
        <f>IF('환경 42주'!H10="","",IF('환경 42주'!H10="불량","부적합",IF('환경 42주'!H10="주의","주의","적합")))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42주'!D11="불량","부적합",IF('환경 42주'!D11="주의","주의","적합"))</f>
        <v>적합</v>
      </c>
      <c r="D11" s="150"/>
      <c r="E11" s="156"/>
      <c r="F11" s="154"/>
      <c r="G11" s="147" t="str">
        <f>IF('환경 42주'!H11="불량","부적합",IF('환경 42주'!H11="주의","주의","적합"))</f>
        <v>적합</v>
      </c>
      <c r="H11" s="148"/>
    </row>
    <row r="12" spans="1:8" ht="18.75" customHeight="1" x14ac:dyDescent="0.3">
      <c r="A12" s="151">
        <f>IF('환경 42주'!A12:A13="","",'환경 42주'!A12:A13)</f>
        <v>210</v>
      </c>
      <c r="B12" s="152"/>
      <c r="C12" s="142" t="str">
        <f>IF('환경 42주'!D12="","",IF('환경 42주'!D12="불량","부적합",IF('환경 42주'!D12="주의","주의","적합")))</f>
        <v>적합</v>
      </c>
      <c r="D12" s="143"/>
      <c r="E12" s="155">
        <f>IF('환경 42주'!E12:E13="","",'환경 42주'!E12:E13)</f>
        <v>220</v>
      </c>
      <c r="F12" s="152"/>
      <c r="G12" s="142" t="str">
        <f>IF('환경 42주'!H12="","",IF('환경 42주'!H12="불량","부적합",IF('환경 42주'!H12="주의","주의","적합")))</f>
        <v>적합</v>
      </c>
      <c r="H12" s="146"/>
    </row>
    <row r="13" spans="1:8" ht="18.75" customHeight="1" x14ac:dyDescent="0.3">
      <c r="A13" s="153"/>
      <c r="B13" s="154"/>
      <c r="C13" s="147" t="str">
        <f>IF('환경 42주'!D13="불량","부적합",IF('환경 42주'!D13="주의","주의","적합"))</f>
        <v>적합</v>
      </c>
      <c r="D13" s="150"/>
      <c r="E13" s="156"/>
      <c r="F13" s="154"/>
      <c r="G13" s="147" t="str">
        <f>IF('환경 42주'!H13="불량","부적합",IF('환경 42주'!H13="주의","주의","적합"))</f>
        <v>적합</v>
      </c>
      <c r="H13" s="148"/>
    </row>
    <row r="14" spans="1:8" ht="18.75" customHeight="1" x14ac:dyDescent="0.3">
      <c r="A14" s="151" t="str">
        <f>IF('환경 42주'!A14:A15="","",'환경 42주'!A14:A15)</f>
        <v/>
      </c>
      <c r="B14" s="152"/>
      <c r="C14" s="142" t="str">
        <f>IF('환경 42주'!D14="","",IF('환경 42주'!D14="불량","부적합",IF('환경 42주'!D14="주의","주의","적합")))</f>
        <v/>
      </c>
      <c r="D14" s="143"/>
      <c r="E14" s="155" t="str">
        <f>IF('환경 42주'!E14:E15="","",'환경 42주'!E14:E15)</f>
        <v/>
      </c>
      <c r="F14" s="152"/>
      <c r="G14" s="142" t="str">
        <f>IF('환경 42주'!H14="","",IF('환경 42주'!H14="불량","부적합",IF('환경 42주'!H14="주의","주의","적합")))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42주'!D15="불량","부적합",IF('환경 42주'!D15="주의","주의","적합"))</f>
        <v>적합</v>
      </c>
      <c r="D15" s="150"/>
      <c r="E15" s="156"/>
      <c r="F15" s="154"/>
      <c r="G15" s="147" t="str">
        <f>IF('환경 42주'!H15="불량","부적합",IF('환경 42주'!H15="주의","주의","적합"))</f>
        <v>적합</v>
      </c>
      <c r="H15" s="148"/>
    </row>
    <row r="16" spans="1:8" ht="18.75" customHeight="1" x14ac:dyDescent="0.3">
      <c r="A16" s="151" t="str">
        <f>IF('환경 42주'!A16:A17="","",'환경 42주'!A16:A17)</f>
        <v/>
      </c>
      <c r="B16" s="152"/>
      <c r="C16" s="142" t="str">
        <f>IF('환경 42주'!D16="","",IF('환경 42주'!D16="불량","부적합",IF('환경 42주'!D16="주의","주의","적합")))</f>
        <v/>
      </c>
      <c r="D16" s="143"/>
      <c r="E16" s="155" t="str">
        <f>IF('환경 42주'!E16:E17="","",'환경 42주'!E16:E17)</f>
        <v/>
      </c>
      <c r="F16" s="152"/>
      <c r="G16" s="142" t="str">
        <f>IF('환경 42주'!H16="","",IF('환경 42주'!H16="불량","부적합",IF('환경 42주'!H16="주의","주의","적합")))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42주'!D17="불량","부적합",IF('환경 42주'!D17="주의","주의","적합"))</f>
        <v>적합</v>
      </c>
      <c r="D17" s="150"/>
      <c r="E17" s="156"/>
      <c r="F17" s="154"/>
      <c r="G17" s="147" t="str">
        <f>IF('환경 42주'!H17="불량","부적합",IF('환경 42주'!H17="주의","주의","적합"))</f>
        <v>적합</v>
      </c>
      <c r="H17" s="148"/>
    </row>
    <row r="18" spans="1:8" ht="18.75" customHeight="1" x14ac:dyDescent="0.3">
      <c r="A18" s="151" t="str">
        <f>IF('환경 42주'!A18:A19="","",'환경 42주'!A18:A19)</f>
        <v/>
      </c>
      <c r="B18" s="152"/>
      <c r="C18" s="142" t="str">
        <f>IF('환경 42주'!D18="","",IF('환경 42주'!D18="불량","부적합",IF('환경 42주'!D18="주의","주의","적합")))</f>
        <v/>
      </c>
      <c r="D18" s="143"/>
      <c r="E18" s="155" t="str">
        <f>IF('환경 42주'!E18:E19="","",'환경 42주'!E18:E19)</f>
        <v/>
      </c>
      <c r="F18" s="152"/>
      <c r="G18" s="142" t="str">
        <f>IF('환경 42주'!H18="","",IF('환경 42주'!H18="불량","부적합",IF('환경 42주'!H18="주의","주의","적합")))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42주'!D19="불량","부적합",IF('환경 42주'!D19="주의","주의","적합"))</f>
        <v>적합</v>
      </c>
      <c r="D19" s="150"/>
      <c r="E19" s="156"/>
      <c r="F19" s="154"/>
      <c r="G19" s="147" t="str">
        <f>IF('환경 42주'!H19="불량","부적합",IF('환경 42주'!H19="주의","주의","적합"))</f>
        <v>적합</v>
      </c>
      <c r="H19" s="148"/>
    </row>
    <row r="20" spans="1:8" ht="18.75" customHeight="1" x14ac:dyDescent="0.3">
      <c r="A20" s="151" t="str">
        <f>IF('환경 42주'!A20:A21="","",'환경 42주'!A20:A21)</f>
        <v/>
      </c>
      <c r="B20" s="152"/>
      <c r="C20" s="142" t="str">
        <f>IF('환경 42주'!D20="","",IF('환경 42주'!D20="불량","부적합",IF('환경 42주'!D20="주의","주의","적합")))</f>
        <v/>
      </c>
      <c r="D20" s="143"/>
      <c r="E20" s="155" t="str">
        <f>IF('환경 42주'!E20:E21="","",'환경 42주'!E20:E21)</f>
        <v/>
      </c>
      <c r="F20" s="152"/>
      <c r="G20" s="142" t="str">
        <f>IF('환경 42주'!H20="","",IF('환경 42주'!H20="불량","부적합",IF('환경 42주'!H20="주의","주의","적합")))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42주'!D21="불량","부적합",IF('환경 42주'!D21="주의","주의","적합"))</f>
        <v>적합</v>
      </c>
      <c r="D21" s="150"/>
      <c r="E21" s="156"/>
      <c r="F21" s="154"/>
      <c r="G21" s="147" t="str">
        <f>IF('환경 42주'!H21="불량","부적합",IF('환경 42주'!H21="주의","주의","적합"))</f>
        <v>적합</v>
      </c>
      <c r="H21" s="148"/>
    </row>
    <row r="22" spans="1:8" ht="18.75" customHeight="1" x14ac:dyDescent="0.3">
      <c r="A22" s="151" t="str">
        <f>IF('환경 42주'!A22:A23="","",'환경 42주'!A22:A23)</f>
        <v/>
      </c>
      <c r="B22" s="152"/>
      <c r="C22" s="142" t="str">
        <f>IF('환경 42주'!D22="","",IF('환경 42주'!D22="불량","부적합",IF('환경 42주'!D22="주의","주의","적합")))</f>
        <v/>
      </c>
      <c r="D22" s="143"/>
      <c r="E22" s="155" t="str">
        <f>IF('환경 42주'!E22:E23="","",'환경 42주'!E22:E23)</f>
        <v/>
      </c>
      <c r="F22" s="152"/>
      <c r="G22" s="142" t="str">
        <f>IF('환경 42주'!H22="","",IF('환경 42주'!H22="불량","부적합",IF('환경 42주'!H22="주의","주의","적합")))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42주'!D23="불량","부적합",IF('환경 42주'!D23="주의","주의","적합"))</f>
        <v>적합</v>
      </c>
      <c r="D23" s="150"/>
      <c r="E23" s="156"/>
      <c r="F23" s="154"/>
      <c r="G23" s="147" t="str">
        <f>IF('환경 42주'!H23="불량","부적합",IF('환경 42주'!H23="주의","주의","적합"))</f>
        <v>적합</v>
      </c>
      <c r="H23" s="148"/>
    </row>
    <row r="24" spans="1:8" ht="18.75" customHeight="1" x14ac:dyDescent="0.3">
      <c r="A24" s="151" t="str">
        <f>IF('환경 42주'!A24:A25="","",'환경 42주'!A24:A25)</f>
        <v/>
      </c>
      <c r="B24" s="152"/>
      <c r="C24" s="142" t="str">
        <f>IF('환경 42주'!D24="","",IF('환경 42주'!D24="불량","부적합",IF('환경 42주'!D24="주의","주의","적합")))</f>
        <v/>
      </c>
      <c r="D24" s="143"/>
      <c r="E24" s="155" t="str">
        <f>IF('환경 42주'!E24:E25="","",'환경 42주'!E24:E25)</f>
        <v/>
      </c>
      <c r="F24" s="152"/>
      <c r="G24" s="142" t="str">
        <f>IF('환경 42주'!H24="","",IF('환경 42주'!H24="불량","부적합",IF('환경 42주'!H24="주의","주의","적합")))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42주'!D25="불량","부적합",IF('환경 42주'!D25="주의","주의","적합"))</f>
        <v>적합</v>
      </c>
      <c r="D25" s="150"/>
      <c r="E25" s="156"/>
      <c r="F25" s="154"/>
      <c r="G25" s="147" t="str">
        <f>IF('환경 42주'!H25="불량","부적합",IF('환경 42주'!H25="주의","주의","적합"))</f>
        <v>적합</v>
      </c>
      <c r="H25" s="148"/>
    </row>
    <row r="26" spans="1:8" ht="18.75" customHeight="1" x14ac:dyDescent="0.3">
      <c r="A26" s="151" t="str">
        <f>IF('환경 42주'!A26:A27="","",'환경 42주'!A26:A27)</f>
        <v/>
      </c>
      <c r="B26" s="152"/>
      <c r="C26" s="142" t="str">
        <f>IF('환경 42주'!D26="","",IF('환경 42주'!D26="불량","부적합",IF('환경 42주'!D26="주의","주의","적합")))</f>
        <v/>
      </c>
      <c r="D26" s="143"/>
      <c r="E26" s="155" t="str">
        <f>IF('환경 42주'!E26:E27="","",'환경 42주'!E26:E27)</f>
        <v/>
      </c>
      <c r="F26" s="152"/>
      <c r="G26" s="142" t="str">
        <f>IF('환경 42주'!H26="","",IF('환경 42주'!H26="불량","부적합",IF('환경 42주'!H26="주의","주의","적합")))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42주'!D27="불량","부적합",IF('환경 42주'!D27="주의","주의","적합"))</f>
        <v>적합</v>
      </c>
      <c r="D27" s="145"/>
      <c r="E27" s="159"/>
      <c r="F27" s="158"/>
      <c r="G27" s="144" t="str">
        <f>IF('환경 42주'!H27="불량","부적합",IF('환경 42주'!H27="주의","주의","적합"))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1" priority="2" operator="containsText" text="부적합">
      <formula>NOT(ISERROR(SEARCH("부적합",C8)))</formula>
    </cfRule>
  </conditionalFormatting>
  <conditionalFormatting sqref="C8 E8 C10:E27 G8 G10:H27">
    <cfRule type="containsText" dxfId="1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6" sqref="D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60" t="s">
        <v>10</v>
      </c>
      <c r="G3" s="99" t="s">
        <v>87</v>
      </c>
      <c r="H3" s="100"/>
    </row>
    <row r="4" spans="1:8" x14ac:dyDescent="0.3">
      <c r="A4" s="59" t="s">
        <v>4</v>
      </c>
      <c r="B4" s="58" t="s">
        <v>63</v>
      </c>
      <c r="C4" s="59" t="s">
        <v>11</v>
      </c>
      <c r="D4" s="78">
        <v>43809</v>
      </c>
      <c r="E4" s="78"/>
      <c r="F4" s="39" t="s">
        <v>61</v>
      </c>
      <c r="G4" s="78">
        <v>43812</v>
      </c>
      <c r="H4" s="78"/>
    </row>
    <row r="5" spans="1:8" x14ac:dyDescent="0.3">
      <c r="A5" s="59" t="s">
        <v>26</v>
      </c>
      <c r="B5" s="58">
        <v>9016</v>
      </c>
      <c r="C5" s="59" t="s">
        <v>62</v>
      </c>
      <c r="D5" s="136" t="s">
        <v>88</v>
      </c>
      <c r="E5" s="137"/>
      <c r="F5" s="59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61" t="s">
        <v>13</v>
      </c>
      <c r="D7" s="28" t="s">
        <v>3</v>
      </c>
      <c r="E7" s="140" t="s">
        <v>20</v>
      </c>
      <c r="F7" s="139"/>
      <c r="G7" s="61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73</v>
      </c>
      <c r="H8" s="110" t="str">
        <f>IF(G8="","",IF(G8="음성","양호",IF(ISERROR(FIND(".",G8)),"불량","주의")))</f>
        <v>양호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73</v>
      </c>
      <c r="H12" s="11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86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9" priority="3" operator="containsText" text="불량">
      <formula>NOT(ISERROR(SEARCH("불량",D8)))</formula>
    </cfRule>
  </conditionalFormatting>
  <conditionalFormatting sqref="C8 C10:C27 G8 G10:G27">
    <cfRule type="containsText" dxfId="8" priority="2" operator="containsText" text="양성">
      <formula>NOT(ISERROR(SEARCH("양성",C8)))</formula>
    </cfRule>
  </conditionalFormatting>
  <conditionalFormatting sqref="D8 D22 D10 D14 D18 D12 D16 D20 D24 D26 H8 H10:H27">
    <cfRule type="containsText" dxfId="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topLeftCell="A26" zoomScaleNormal="100" workbookViewId="0">
      <selection activeCell="D6" sqref="D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60" t="s">
        <v>10</v>
      </c>
      <c r="G3" s="99" t="str">
        <f>'환경 48주'!G3:H3</f>
        <v>19-3337</v>
      </c>
      <c r="H3" s="100"/>
    </row>
    <row r="4" spans="1:8" x14ac:dyDescent="0.3">
      <c r="A4" s="59" t="s">
        <v>4</v>
      </c>
      <c r="B4" s="60" t="str">
        <f>'환경 48주'!B4</f>
        <v>당진농장</v>
      </c>
      <c r="C4" s="59" t="s">
        <v>11</v>
      </c>
      <c r="D4" s="101">
        <f>'환경 48주'!D4:E4</f>
        <v>43809</v>
      </c>
      <c r="E4" s="101"/>
      <c r="F4" s="39" t="s">
        <v>61</v>
      </c>
      <c r="G4" s="101">
        <f>'환경 48주'!G4:H4</f>
        <v>43812</v>
      </c>
      <c r="H4" s="101"/>
    </row>
    <row r="5" spans="1:8" x14ac:dyDescent="0.3">
      <c r="A5" s="59" t="s">
        <v>26</v>
      </c>
      <c r="B5" s="60">
        <f>'환경 48주'!B5</f>
        <v>9016</v>
      </c>
      <c r="C5" s="59" t="s">
        <v>62</v>
      </c>
      <c r="D5" s="160" t="str">
        <f>'환경 48주'!D5:E5</f>
        <v>48주령</v>
      </c>
      <c r="E5" s="161"/>
      <c r="F5" s="59" t="s">
        <v>12</v>
      </c>
      <c r="G5" s="164" t="str">
        <f>'환경 48주'!G5:H5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48주'!A8:A9="","",'환경 48주'!A8:A9)</f>
        <v>111</v>
      </c>
      <c r="B8" s="152"/>
      <c r="C8" s="142" t="str">
        <f>IF('환경 48주'!D8="","",IF('환경 48주'!D8="불량","부적합",IF('환경 48주'!D8="주의","주의","적합")))</f>
        <v>적합</v>
      </c>
      <c r="D8" s="143"/>
      <c r="E8" s="155">
        <f>IF('환경 48주'!E8:E9="","",'환경 48주'!E8:E9)</f>
        <v>112</v>
      </c>
      <c r="F8" s="152"/>
      <c r="G8" s="142" t="str">
        <f>IF('환경 48주'!H8="","",IF('환경 48주'!H8="불량","부적합",IF('환경 48주'!H8="주의","주의","적합")))</f>
        <v>적합</v>
      </c>
      <c r="H8" s="146"/>
    </row>
    <row r="9" spans="1:8" ht="18.75" customHeight="1" x14ac:dyDescent="0.3">
      <c r="A9" s="153"/>
      <c r="B9" s="154"/>
      <c r="C9" s="147" t="str">
        <f>IF('환경 48주'!D9="불량","부적합",IF('환경 48주'!D9="주의","주의","적합"))</f>
        <v>적합</v>
      </c>
      <c r="D9" s="150"/>
      <c r="E9" s="156"/>
      <c r="F9" s="154"/>
      <c r="G9" s="147" t="str">
        <f>IF('환경 48주'!H9="불량","부적합",IF('환경 48주'!H9="주의","주의","적합"))</f>
        <v>적합</v>
      </c>
      <c r="H9" s="148"/>
    </row>
    <row r="10" spans="1:8" ht="18.75" customHeight="1" x14ac:dyDescent="0.3">
      <c r="A10" s="151">
        <f>IF('환경 48주'!A10:A11="","",'환경 48주'!A10:A11)</f>
        <v>120</v>
      </c>
      <c r="B10" s="152"/>
      <c r="C10" s="142" t="str">
        <f>IF('환경 48주'!D10="","",IF('환경 48주'!D10="불량","부적합",IF('환경 48주'!D10="주의","주의","적합")))</f>
        <v>적합</v>
      </c>
      <c r="D10" s="143"/>
      <c r="E10" s="155">
        <f>IF('환경 48주'!E10:E11="","",'환경 48주'!E10:E11)</f>
        <v>130</v>
      </c>
      <c r="F10" s="152"/>
      <c r="G10" s="142" t="str">
        <f>IF('환경 48주'!H10="","",IF('환경 48주'!H10="불량","부적합",IF('환경 48주'!H10="주의","주의","적합")))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48주'!D11="불량","부적합",IF('환경 48주'!D11="주의","주의","적합"))</f>
        <v>적합</v>
      </c>
      <c r="D11" s="150"/>
      <c r="E11" s="156"/>
      <c r="F11" s="154"/>
      <c r="G11" s="147" t="str">
        <f>IF('환경 48주'!H11="불량","부적합",IF('환경 48주'!H11="주의","주의","적합"))</f>
        <v>적합</v>
      </c>
      <c r="H11" s="148"/>
    </row>
    <row r="12" spans="1:8" ht="18.75" customHeight="1" x14ac:dyDescent="0.3">
      <c r="A12" s="151">
        <f>IF('환경 48주'!A12:A13="","",'환경 48주'!A12:A13)</f>
        <v>210</v>
      </c>
      <c r="B12" s="152"/>
      <c r="C12" s="142" t="str">
        <f>IF('환경 48주'!D12="","",IF('환경 48주'!D12="불량","부적합",IF('환경 48주'!D12="주의","주의","적합")))</f>
        <v>적합</v>
      </c>
      <c r="D12" s="143"/>
      <c r="E12" s="155">
        <f>IF('환경 48주'!E12:E13="","",'환경 48주'!E12:E13)</f>
        <v>220</v>
      </c>
      <c r="F12" s="152"/>
      <c r="G12" s="142" t="str">
        <f>IF('환경 48주'!H12="","",IF('환경 48주'!H12="불량","부적합",IF('환경 48주'!H12="주의","주의","적합")))</f>
        <v>적합</v>
      </c>
      <c r="H12" s="146"/>
    </row>
    <row r="13" spans="1:8" ht="18.75" customHeight="1" x14ac:dyDescent="0.3">
      <c r="A13" s="153"/>
      <c r="B13" s="154"/>
      <c r="C13" s="147" t="str">
        <f>IF('환경 48주'!D13="불량","부적합",IF('환경 48주'!D13="주의","주의","적합"))</f>
        <v>적합</v>
      </c>
      <c r="D13" s="150"/>
      <c r="E13" s="156"/>
      <c r="F13" s="154"/>
      <c r="G13" s="147" t="str">
        <f>IF('환경 48주'!H13="불량","부적합",IF('환경 48주'!H13="주의","주의","적합"))</f>
        <v>적합</v>
      </c>
      <c r="H13" s="148"/>
    </row>
    <row r="14" spans="1:8" ht="18.75" customHeight="1" x14ac:dyDescent="0.3">
      <c r="A14" s="151" t="str">
        <f>IF('환경 48주'!A14:A15="","",'환경 48주'!A14:A15)</f>
        <v/>
      </c>
      <c r="B14" s="152"/>
      <c r="C14" s="142" t="str">
        <f>IF('환경 48주'!D14="","",IF('환경 48주'!D14="불량","부적합",IF('환경 48주'!D14="주의","주의","적합")))</f>
        <v/>
      </c>
      <c r="D14" s="143"/>
      <c r="E14" s="155" t="str">
        <f>IF('환경 48주'!E14:E15="","",'환경 48주'!E14:E15)</f>
        <v/>
      </c>
      <c r="F14" s="152"/>
      <c r="G14" s="142" t="str">
        <f>IF('환경 48주'!H14="","",IF('환경 48주'!H14="불량","부적합",IF('환경 48주'!H14="주의","주의","적합")))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48주'!D15="불량","부적합",IF('환경 48주'!D15="주의","주의","적합"))</f>
        <v>적합</v>
      </c>
      <c r="D15" s="150"/>
      <c r="E15" s="156"/>
      <c r="F15" s="154"/>
      <c r="G15" s="147" t="str">
        <f>IF('환경 48주'!H15="불량","부적합",IF('환경 48주'!H15="주의","주의","적합"))</f>
        <v>적합</v>
      </c>
      <c r="H15" s="148"/>
    </row>
    <row r="16" spans="1:8" ht="18.75" customHeight="1" x14ac:dyDescent="0.3">
      <c r="A16" s="151" t="str">
        <f>IF('환경 48주'!A16:A17="","",'환경 48주'!A16:A17)</f>
        <v/>
      </c>
      <c r="B16" s="152"/>
      <c r="C16" s="142" t="str">
        <f>IF('환경 48주'!D16="","",IF('환경 48주'!D16="불량","부적합",IF('환경 48주'!D16="주의","주의","적합")))</f>
        <v/>
      </c>
      <c r="D16" s="143"/>
      <c r="E16" s="155" t="str">
        <f>IF('환경 48주'!E16:E17="","",'환경 48주'!E16:E17)</f>
        <v/>
      </c>
      <c r="F16" s="152"/>
      <c r="G16" s="142" t="str">
        <f>IF('환경 48주'!H16="","",IF('환경 48주'!H16="불량","부적합",IF('환경 48주'!H16="주의","주의","적합")))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48주'!D17="불량","부적합",IF('환경 48주'!D17="주의","주의","적합"))</f>
        <v>적합</v>
      </c>
      <c r="D17" s="150"/>
      <c r="E17" s="156"/>
      <c r="F17" s="154"/>
      <c r="G17" s="147" t="str">
        <f>IF('환경 48주'!H17="불량","부적합",IF('환경 48주'!H17="주의","주의","적합"))</f>
        <v>적합</v>
      </c>
      <c r="H17" s="148"/>
    </row>
    <row r="18" spans="1:8" ht="18.75" customHeight="1" x14ac:dyDescent="0.3">
      <c r="A18" s="151" t="str">
        <f>IF('환경 48주'!A18:A19="","",'환경 48주'!A18:A19)</f>
        <v/>
      </c>
      <c r="B18" s="152"/>
      <c r="C18" s="142" t="str">
        <f>IF('환경 48주'!D18="","",IF('환경 48주'!D18="불량","부적합",IF('환경 48주'!D18="주의","주의","적합")))</f>
        <v/>
      </c>
      <c r="D18" s="143"/>
      <c r="E18" s="155" t="str">
        <f>IF('환경 48주'!E18:E19="","",'환경 48주'!E18:E19)</f>
        <v/>
      </c>
      <c r="F18" s="152"/>
      <c r="G18" s="142" t="str">
        <f>IF('환경 48주'!H18="","",IF('환경 48주'!H18="불량","부적합",IF('환경 48주'!H18="주의","주의","적합")))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48주'!D19="불량","부적합",IF('환경 48주'!D19="주의","주의","적합"))</f>
        <v>적합</v>
      </c>
      <c r="D19" s="150"/>
      <c r="E19" s="156"/>
      <c r="F19" s="154"/>
      <c r="G19" s="147" t="str">
        <f>IF('환경 48주'!H19="불량","부적합",IF('환경 48주'!H19="주의","주의","적합"))</f>
        <v>적합</v>
      </c>
      <c r="H19" s="148"/>
    </row>
    <row r="20" spans="1:8" ht="18.75" customHeight="1" x14ac:dyDescent="0.3">
      <c r="A20" s="151" t="str">
        <f>IF('환경 48주'!A20:A21="","",'환경 48주'!A20:A21)</f>
        <v/>
      </c>
      <c r="B20" s="152"/>
      <c r="C20" s="142" t="str">
        <f>IF('환경 48주'!D20="","",IF('환경 48주'!D20="불량","부적합",IF('환경 48주'!D20="주의","주의","적합")))</f>
        <v/>
      </c>
      <c r="D20" s="143"/>
      <c r="E20" s="155" t="str">
        <f>IF('환경 48주'!E20:E21="","",'환경 48주'!E20:E21)</f>
        <v/>
      </c>
      <c r="F20" s="152"/>
      <c r="G20" s="142" t="str">
        <f>IF('환경 48주'!H20="","",IF('환경 48주'!H20="불량","부적합",IF('환경 48주'!H20="주의","주의","적합")))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48주'!D21="불량","부적합",IF('환경 48주'!D21="주의","주의","적합"))</f>
        <v>적합</v>
      </c>
      <c r="D21" s="150"/>
      <c r="E21" s="156"/>
      <c r="F21" s="154"/>
      <c r="G21" s="147" t="str">
        <f>IF('환경 48주'!H21="불량","부적합",IF('환경 48주'!H21="주의","주의","적합"))</f>
        <v>적합</v>
      </c>
      <c r="H21" s="148"/>
    </row>
    <row r="22" spans="1:8" ht="18.75" customHeight="1" x14ac:dyDescent="0.3">
      <c r="A22" s="151" t="str">
        <f>IF('환경 48주'!A22:A23="","",'환경 48주'!A22:A23)</f>
        <v/>
      </c>
      <c r="B22" s="152"/>
      <c r="C22" s="142" t="str">
        <f>IF('환경 48주'!D22="","",IF('환경 48주'!D22="불량","부적합",IF('환경 48주'!D22="주의","주의","적합")))</f>
        <v/>
      </c>
      <c r="D22" s="143"/>
      <c r="E22" s="155" t="str">
        <f>IF('환경 48주'!E22:E23="","",'환경 48주'!E22:E23)</f>
        <v/>
      </c>
      <c r="F22" s="152"/>
      <c r="G22" s="142" t="str">
        <f>IF('환경 48주'!H22="","",IF('환경 48주'!H22="불량","부적합",IF('환경 48주'!H22="주의","주의","적합")))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48주'!D23="불량","부적합",IF('환경 48주'!D23="주의","주의","적합"))</f>
        <v>적합</v>
      </c>
      <c r="D23" s="150"/>
      <c r="E23" s="156"/>
      <c r="F23" s="154"/>
      <c r="G23" s="147" t="str">
        <f>IF('환경 48주'!H23="불량","부적합",IF('환경 48주'!H23="주의","주의","적합"))</f>
        <v>적합</v>
      </c>
      <c r="H23" s="148"/>
    </row>
    <row r="24" spans="1:8" ht="18.75" customHeight="1" x14ac:dyDescent="0.3">
      <c r="A24" s="151" t="str">
        <f>IF('환경 48주'!A24:A25="","",'환경 48주'!A24:A25)</f>
        <v/>
      </c>
      <c r="B24" s="152"/>
      <c r="C24" s="142" t="str">
        <f>IF('환경 48주'!D24="","",IF('환경 48주'!D24="불량","부적합",IF('환경 48주'!D24="주의","주의","적합")))</f>
        <v/>
      </c>
      <c r="D24" s="143"/>
      <c r="E24" s="155" t="str">
        <f>IF('환경 48주'!E24:E25="","",'환경 48주'!E24:E25)</f>
        <v/>
      </c>
      <c r="F24" s="152"/>
      <c r="G24" s="142" t="str">
        <f>IF('환경 48주'!H24="","",IF('환경 48주'!H24="불량","부적합",IF('환경 48주'!H24="주의","주의","적합")))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48주'!D25="불량","부적합",IF('환경 48주'!D25="주의","주의","적합"))</f>
        <v>적합</v>
      </c>
      <c r="D25" s="150"/>
      <c r="E25" s="156"/>
      <c r="F25" s="154"/>
      <c r="G25" s="147" t="str">
        <f>IF('환경 48주'!H25="불량","부적합",IF('환경 48주'!H25="주의","주의","적합"))</f>
        <v>적합</v>
      </c>
      <c r="H25" s="148"/>
    </row>
    <row r="26" spans="1:8" ht="18.75" customHeight="1" x14ac:dyDescent="0.3">
      <c r="A26" s="151" t="str">
        <f>IF('환경 48주'!A26:A27="","",'환경 48주'!A26:A27)</f>
        <v/>
      </c>
      <c r="B26" s="152"/>
      <c r="C26" s="142" t="str">
        <f>IF('환경 48주'!D26="","",IF('환경 48주'!D26="불량","부적합",IF('환경 48주'!D26="주의","주의","적합")))</f>
        <v/>
      </c>
      <c r="D26" s="143"/>
      <c r="E26" s="155" t="str">
        <f>IF('환경 48주'!E26:E27="","",'환경 48주'!E26:E27)</f>
        <v/>
      </c>
      <c r="F26" s="152"/>
      <c r="G26" s="142" t="str">
        <f>IF('환경 48주'!H26="","",IF('환경 48주'!H26="불량","부적합",IF('환경 48주'!H26="주의","주의","적합")))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48주'!D27="불량","부적합",IF('환경 48주'!D27="주의","주의","적합"))</f>
        <v>적합</v>
      </c>
      <c r="D27" s="145"/>
      <c r="E27" s="159"/>
      <c r="F27" s="158"/>
      <c r="G27" s="144" t="str">
        <f>IF('환경 48주'!H27="불량","부적합",IF('환경 48주'!H27="주의","주의","적합"))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6" priority="2" operator="containsText" text="부적합">
      <formula>NOT(ISERROR(SEARCH("부적합",C8)))</formula>
    </cfRule>
  </conditionalFormatting>
  <conditionalFormatting sqref="C8 E8 C10:E27 G8 G10:H27">
    <cfRule type="containsText" dxfId="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G14" sqref="G14:G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64" t="s">
        <v>10</v>
      </c>
      <c r="G3" s="99" t="s">
        <v>89</v>
      </c>
      <c r="H3" s="100"/>
    </row>
    <row r="4" spans="1:8" x14ac:dyDescent="0.3">
      <c r="A4" s="63" t="s">
        <v>4</v>
      </c>
      <c r="B4" s="62" t="s">
        <v>63</v>
      </c>
      <c r="C4" s="63" t="s">
        <v>11</v>
      </c>
      <c r="D4" s="78">
        <v>43844</v>
      </c>
      <c r="E4" s="78"/>
      <c r="F4" s="39" t="s">
        <v>61</v>
      </c>
      <c r="G4" s="78">
        <v>43844</v>
      </c>
      <c r="H4" s="78"/>
    </row>
    <row r="5" spans="1:8" x14ac:dyDescent="0.3">
      <c r="A5" s="63" t="s">
        <v>26</v>
      </c>
      <c r="B5" s="62">
        <v>9016</v>
      </c>
      <c r="C5" s="63" t="s">
        <v>62</v>
      </c>
      <c r="D5" s="136" t="s">
        <v>90</v>
      </c>
      <c r="E5" s="137"/>
      <c r="F5" s="63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65" t="s">
        <v>13</v>
      </c>
      <c r="D7" s="28" t="s">
        <v>3</v>
      </c>
      <c r="E7" s="140" t="s">
        <v>20</v>
      </c>
      <c r="F7" s="139"/>
      <c r="G7" s="65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91</v>
      </c>
      <c r="H8" s="110" t="str">
        <f>IF(G8="","",IF(G8="음성","양호",IF(ISERROR(FIND(".",G8)),"불량","주의")))</f>
        <v>주의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92</v>
      </c>
      <c r="H12" s="110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4" priority="3" operator="containsText" text="불량">
      <formula>NOT(ISERROR(SEARCH("불량",D8)))</formula>
    </cfRule>
  </conditionalFormatting>
  <conditionalFormatting sqref="C8 C10:C27 G8 G10:G27">
    <cfRule type="containsText" dxfId="3" priority="2" operator="containsText" text="양성">
      <formula>NOT(ISERROR(SEARCH("양성",C8)))</formula>
    </cfRule>
  </conditionalFormatting>
  <conditionalFormatting sqref="D8 D22 D10 D14 D18 D12 D16 D20 D24 D26 H8 H10:H27">
    <cfRule type="containsText" dxfId="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14" sqref="G14:H1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64" t="s">
        <v>10</v>
      </c>
      <c r="G3" s="99" t="str">
        <f>'환경 54주'!G3:H3</f>
        <v>20-0158</v>
      </c>
      <c r="H3" s="100"/>
    </row>
    <row r="4" spans="1:8" x14ac:dyDescent="0.3">
      <c r="A4" s="63" t="s">
        <v>4</v>
      </c>
      <c r="B4" s="64" t="str">
        <f>'환경 54주'!B4</f>
        <v>당진농장</v>
      </c>
      <c r="C4" s="63" t="s">
        <v>11</v>
      </c>
      <c r="D4" s="101">
        <f>'환경 54주'!D4:E4</f>
        <v>43844</v>
      </c>
      <c r="E4" s="101"/>
      <c r="F4" s="39" t="s">
        <v>61</v>
      </c>
      <c r="G4" s="101">
        <f>'환경 54주'!G4:H4</f>
        <v>43844</v>
      </c>
      <c r="H4" s="101"/>
    </row>
    <row r="5" spans="1:8" x14ac:dyDescent="0.3">
      <c r="A5" s="63" t="s">
        <v>26</v>
      </c>
      <c r="B5" s="64">
        <f>'환경 54주'!B5</f>
        <v>9016</v>
      </c>
      <c r="C5" s="63" t="s">
        <v>62</v>
      </c>
      <c r="D5" s="160" t="str">
        <f>'환경 54주'!D5:E5</f>
        <v>54주령</v>
      </c>
      <c r="E5" s="161"/>
      <c r="F5" s="63" t="s">
        <v>12</v>
      </c>
      <c r="G5" s="164" t="str">
        <f>'환경 54주'!G5:H5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54주'!A8:A9="","",'환경 54주'!A8:A9)</f>
        <v>111</v>
      </c>
      <c r="B8" s="152"/>
      <c r="C8" s="142" t="str">
        <f>IF('환경 54주'!D8="","",IF('환경 54주'!D8="불량","부적합",IF('환경 54주'!D8="주의","주의","적합")))</f>
        <v>적합</v>
      </c>
      <c r="D8" s="143"/>
      <c r="E8" s="155">
        <f>IF('환경 54주'!E8:E9="","",'환경 54주'!E8:E9)</f>
        <v>112</v>
      </c>
      <c r="F8" s="152"/>
      <c r="G8" s="142" t="str">
        <f>IF('환경 54주'!H8="","",IF('환경 54주'!H8="불량","부적합",IF('환경 54주'!H8="주의","주의","적합")))</f>
        <v>주의</v>
      </c>
      <c r="H8" s="146"/>
    </row>
    <row r="9" spans="1:8" ht="18.75" customHeight="1" x14ac:dyDescent="0.3">
      <c r="A9" s="153"/>
      <c r="B9" s="154"/>
      <c r="C9" s="147" t="str">
        <f>IF('환경 54주'!D9="불량","부적합",IF('환경 54주'!D9="주의","주의","적합"))</f>
        <v>적합</v>
      </c>
      <c r="D9" s="150"/>
      <c r="E9" s="156"/>
      <c r="F9" s="154"/>
      <c r="G9" s="147" t="str">
        <f>IF('환경 54주'!H9="불량","부적합",IF('환경 54주'!H9="주의","주의","적합"))</f>
        <v>적합</v>
      </c>
      <c r="H9" s="148"/>
    </row>
    <row r="10" spans="1:8" ht="18.75" customHeight="1" x14ac:dyDescent="0.3">
      <c r="A10" s="151">
        <f>IF('환경 54주'!A10:A11="","",'환경 54주'!A10:A11)</f>
        <v>120</v>
      </c>
      <c r="B10" s="152"/>
      <c r="C10" s="142" t="str">
        <f>IF('환경 54주'!D10="","",IF('환경 54주'!D10="불량","부적합",IF('환경 54주'!D10="주의","주의","적합")))</f>
        <v>적합</v>
      </c>
      <c r="D10" s="143"/>
      <c r="E10" s="155">
        <f>IF('환경 54주'!E10:E11="","",'환경 54주'!E10:E11)</f>
        <v>130</v>
      </c>
      <c r="F10" s="152"/>
      <c r="G10" s="142" t="str">
        <f>IF('환경 54주'!H10="","",IF('환경 54주'!H10="불량","부적합",IF('환경 54주'!H10="주의","주의","적합")))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54주'!D11="불량","부적합",IF('환경 54주'!D11="주의","주의","적합"))</f>
        <v>적합</v>
      </c>
      <c r="D11" s="150"/>
      <c r="E11" s="156"/>
      <c r="F11" s="154"/>
      <c r="G11" s="147" t="str">
        <f>IF('환경 54주'!H11="불량","부적합",IF('환경 54주'!H11="주의","주의","적합"))</f>
        <v>적합</v>
      </c>
      <c r="H11" s="148"/>
    </row>
    <row r="12" spans="1:8" ht="18.75" customHeight="1" x14ac:dyDescent="0.3">
      <c r="A12" s="151">
        <f>IF('환경 54주'!A12:A13="","",'환경 54주'!A12:A13)</f>
        <v>210</v>
      </c>
      <c r="B12" s="152"/>
      <c r="C12" s="142" t="str">
        <f>IF('환경 54주'!D12="","",IF('환경 54주'!D12="불량","부적합",IF('환경 54주'!D12="주의","주의","적합")))</f>
        <v>적합</v>
      </c>
      <c r="D12" s="143"/>
      <c r="E12" s="155">
        <f>IF('환경 54주'!E12:E13="","",'환경 54주'!E12:E13)</f>
        <v>220</v>
      </c>
      <c r="F12" s="152"/>
      <c r="G12" s="142" t="str">
        <f>IF('환경 54주'!H12="","",IF('환경 54주'!H12="불량","부적합",IF('환경 54주'!H12="주의","주의","적합")))</f>
        <v>주의</v>
      </c>
      <c r="H12" s="146"/>
    </row>
    <row r="13" spans="1:8" ht="18.75" customHeight="1" x14ac:dyDescent="0.3">
      <c r="A13" s="153"/>
      <c r="B13" s="154"/>
      <c r="C13" s="147" t="str">
        <f>IF('환경 54주'!D13="불량","부적합",IF('환경 54주'!D13="주의","주의","적합"))</f>
        <v>적합</v>
      </c>
      <c r="D13" s="150"/>
      <c r="E13" s="156"/>
      <c r="F13" s="154"/>
      <c r="G13" s="147" t="str">
        <f>IF('환경 54주'!H13="불량","부적합",IF('환경 54주'!H13="주의","주의","적합"))</f>
        <v>적합</v>
      </c>
      <c r="H13" s="148"/>
    </row>
    <row r="14" spans="1:8" ht="18.75" customHeight="1" x14ac:dyDescent="0.3">
      <c r="A14" s="151" t="str">
        <f>IF('환경 54주'!A14:A15="","",'환경 54주'!A14:A15)</f>
        <v/>
      </c>
      <c r="B14" s="152"/>
      <c r="C14" s="142" t="str">
        <f>IF('환경 54주'!D14="","",IF('환경 54주'!D14="불량","부적합",IF('환경 54주'!D14="주의","주의","적합")))</f>
        <v/>
      </c>
      <c r="D14" s="143"/>
      <c r="E14" s="155" t="str">
        <f>IF('환경 54주'!E14:E15="","",'환경 54주'!E14:E15)</f>
        <v/>
      </c>
      <c r="F14" s="152"/>
      <c r="G14" s="142" t="str">
        <f>IF('환경 54주'!H14="","",IF('환경 54주'!H14="불량","부적합",IF('환경 54주'!H14="주의","주의","적합")))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54주'!D15="불량","부적합",IF('환경 54주'!D15="주의","주의","적합"))</f>
        <v>적합</v>
      </c>
      <c r="D15" s="150"/>
      <c r="E15" s="156"/>
      <c r="F15" s="154"/>
      <c r="G15" s="147" t="str">
        <f>IF('환경 54주'!H15="불량","부적합",IF('환경 54주'!H15="주의","주의","적합"))</f>
        <v>적합</v>
      </c>
      <c r="H15" s="148"/>
    </row>
    <row r="16" spans="1:8" ht="18.75" customHeight="1" x14ac:dyDescent="0.3">
      <c r="A16" s="151" t="str">
        <f>IF('환경 54주'!A16:A17="","",'환경 54주'!A16:A17)</f>
        <v/>
      </c>
      <c r="B16" s="152"/>
      <c r="C16" s="142" t="str">
        <f>IF('환경 54주'!D16="","",IF('환경 54주'!D16="불량","부적합",IF('환경 54주'!D16="주의","주의","적합")))</f>
        <v/>
      </c>
      <c r="D16" s="143"/>
      <c r="E16" s="155" t="str">
        <f>IF('환경 54주'!E16:E17="","",'환경 54주'!E16:E17)</f>
        <v/>
      </c>
      <c r="F16" s="152"/>
      <c r="G16" s="142" t="str">
        <f>IF('환경 54주'!H16="","",IF('환경 54주'!H16="불량","부적합",IF('환경 54주'!H16="주의","주의","적합")))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54주'!D17="불량","부적합",IF('환경 54주'!D17="주의","주의","적합"))</f>
        <v>적합</v>
      </c>
      <c r="D17" s="150"/>
      <c r="E17" s="156"/>
      <c r="F17" s="154"/>
      <c r="G17" s="147" t="str">
        <f>IF('환경 54주'!H17="불량","부적합",IF('환경 54주'!H17="주의","주의","적합"))</f>
        <v>적합</v>
      </c>
      <c r="H17" s="148"/>
    </row>
    <row r="18" spans="1:8" ht="18.75" customHeight="1" x14ac:dyDescent="0.3">
      <c r="A18" s="151" t="str">
        <f>IF('환경 54주'!A18:A19="","",'환경 54주'!A18:A19)</f>
        <v/>
      </c>
      <c r="B18" s="152"/>
      <c r="C18" s="142" t="str">
        <f>IF('환경 54주'!D18="","",IF('환경 54주'!D18="불량","부적합",IF('환경 54주'!D18="주의","주의","적합")))</f>
        <v/>
      </c>
      <c r="D18" s="143"/>
      <c r="E18" s="155" t="str">
        <f>IF('환경 54주'!E18:E19="","",'환경 54주'!E18:E19)</f>
        <v/>
      </c>
      <c r="F18" s="152"/>
      <c r="G18" s="142" t="str">
        <f>IF('환경 54주'!H18="","",IF('환경 54주'!H18="불량","부적합",IF('환경 54주'!H18="주의","주의","적합")))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54주'!D19="불량","부적합",IF('환경 54주'!D19="주의","주의","적합"))</f>
        <v>적합</v>
      </c>
      <c r="D19" s="150"/>
      <c r="E19" s="156"/>
      <c r="F19" s="154"/>
      <c r="G19" s="147" t="str">
        <f>IF('환경 54주'!H19="불량","부적합",IF('환경 54주'!H19="주의","주의","적합"))</f>
        <v>적합</v>
      </c>
      <c r="H19" s="148"/>
    </row>
    <row r="20" spans="1:8" ht="18.75" customHeight="1" x14ac:dyDescent="0.3">
      <c r="A20" s="151" t="str">
        <f>IF('환경 54주'!A20:A21="","",'환경 54주'!A20:A21)</f>
        <v/>
      </c>
      <c r="B20" s="152"/>
      <c r="C20" s="142" t="str">
        <f>IF('환경 54주'!D20="","",IF('환경 54주'!D20="불량","부적합",IF('환경 54주'!D20="주의","주의","적합")))</f>
        <v/>
      </c>
      <c r="D20" s="143"/>
      <c r="E20" s="155" t="str">
        <f>IF('환경 54주'!E20:E21="","",'환경 54주'!E20:E21)</f>
        <v/>
      </c>
      <c r="F20" s="152"/>
      <c r="G20" s="142" t="str">
        <f>IF('환경 54주'!H20="","",IF('환경 54주'!H20="불량","부적합",IF('환경 54주'!H20="주의","주의","적합")))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54주'!D21="불량","부적합",IF('환경 54주'!D21="주의","주의","적합"))</f>
        <v>적합</v>
      </c>
      <c r="D21" s="150"/>
      <c r="E21" s="156"/>
      <c r="F21" s="154"/>
      <c r="G21" s="147" t="str">
        <f>IF('환경 54주'!H21="불량","부적합",IF('환경 54주'!H21="주의","주의","적합"))</f>
        <v>적합</v>
      </c>
      <c r="H21" s="148"/>
    </row>
    <row r="22" spans="1:8" ht="18.75" customHeight="1" x14ac:dyDescent="0.3">
      <c r="A22" s="151" t="str">
        <f>IF('환경 54주'!A22:A23="","",'환경 54주'!A22:A23)</f>
        <v/>
      </c>
      <c r="B22" s="152"/>
      <c r="C22" s="142" t="str">
        <f>IF('환경 54주'!D22="","",IF('환경 54주'!D22="불량","부적합",IF('환경 54주'!D22="주의","주의","적합")))</f>
        <v/>
      </c>
      <c r="D22" s="143"/>
      <c r="E22" s="155" t="str">
        <f>IF('환경 54주'!E22:E23="","",'환경 54주'!E22:E23)</f>
        <v/>
      </c>
      <c r="F22" s="152"/>
      <c r="G22" s="142" t="str">
        <f>IF('환경 54주'!H22="","",IF('환경 54주'!H22="불량","부적합",IF('환경 54주'!H22="주의","주의","적합")))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54주'!D23="불량","부적합",IF('환경 54주'!D23="주의","주의","적합"))</f>
        <v>적합</v>
      </c>
      <c r="D23" s="150"/>
      <c r="E23" s="156"/>
      <c r="F23" s="154"/>
      <c r="G23" s="147" t="str">
        <f>IF('환경 54주'!H23="불량","부적합",IF('환경 54주'!H23="주의","주의","적합"))</f>
        <v>적합</v>
      </c>
      <c r="H23" s="148"/>
    </row>
    <row r="24" spans="1:8" ht="18.75" customHeight="1" x14ac:dyDescent="0.3">
      <c r="A24" s="151" t="str">
        <f>IF('환경 54주'!A24:A25="","",'환경 54주'!A24:A25)</f>
        <v/>
      </c>
      <c r="B24" s="152"/>
      <c r="C24" s="142" t="str">
        <f>IF('환경 54주'!D24="","",IF('환경 54주'!D24="불량","부적합",IF('환경 54주'!D24="주의","주의","적합")))</f>
        <v/>
      </c>
      <c r="D24" s="143"/>
      <c r="E24" s="155" t="str">
        <f>IF('환경 54주'!E24:E25="","",'환경 54주'!E24:E25)</f>
        <v/>
      </c>
      <c r="F24" s="152"/>
      <c r="G24" s="142" t="str">
        <f>IF('환경 54주'!H24="","",IF('환경 54주'!H24="불량","부적합",IF('환경 54주'!H24="주의","주의","적합")))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54주'!D25="불량","부적합",IF('환경 54주'!D25="주의","주의","적합"))</f>
        <v>적합</v>
      </c>
      <c r="D25" s="150"/>
      <c r="E25" s="156"/>
      <c r="F25" s="154"/>
      <c r="G25" s="147" t="str">
        <f>IF('환경 54주'!H25="불량","부적합",IF('환경 54주'!H25="주의","주의","적합"))</f>
        <v>적합</v>
      </c>
      <c r="H25" s="148"/>
    </row>
    <row r="26" spans="1:8" ht="18.75" customHeight="1" x14ac:dyDescent="0.3">
      <c r="A26" s="151" t="str">
        <f>IF('환경 54주'!A26:A27="","",'환경 54주'!A26:A27)</f>
        <v/>
      </c>
      <c r="B26" s="152"/>
      <c r="C26" s="142" t="str">
        <f>IF('환경 54주'!D26="","",IF('환경 54주'!D26="불량","부적합",IF('환경 54주'!D26="주의","주의","적합")))</f>
        <v/>
      </c>
      <c r="D26" s="143"/>
      <c r="E26" s="155" t="str">
        <f>IF('환경 54주'!E26:E27="","",'환경 54주'!E26:E27)</f>
        <v/>
      </c>
      <c r="F26" s="152"/>
      <c r="G26" s="142" t="str">
        <f>IF('환경 54주'!H26="","",IF('환경 54주'!H26="불량","부적합",IF('환경 54주'!H26="주의","주의","적합")))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54주'!D27="불량","부적합",IF('환경 54주'!D27="주의","주의","적합"))</f>
        <v>적합</v>
      </c>
      <c r="D27" s="145"/>
      <c r="E27" s="159"/>
      <c r="F27" s="158"/>
      <c r="G27" s="144" t="str">
        <f>IF('환경 54주'!H27="불량","부적합",IF('환경 54주'!H27="주의","주의","적합"))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모든 샘플 살모넬라 미검출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" priority="2" operator="containsText" text="부적합">
      <formula>NOT(ISERROR(SEARCH("부적합",C8)))</formula>
    </cfRule>
  </conditionalFormatting>
  <conditionalFormatting sqref="C8 E8 C10:E27 G8 G10:H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H48"/>
  <sheetViews>
    <sheetView zoomScaleNormal="100" workbookViewId="0">
      <selection activeCell="C12" sqref="C12:D12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75" t="s">
        <v>33</v>
      </c>
      <c r="B1" s="75"/>
      <c r="C1" s="75"/>
      <c r="D1" s="75"/>
      <c r="E1" s="75"/>
      <c r="F1" s="75"/>
      <c r="G1" s="75"/>
      <c r="H1" s="75"/>
    </row>
    <row r="3" spans="1:8" x14ac:dyDescent="0.3">
      <c r="A3" s="81" t="s">
        <v>36</v>
      </c>
      <c r="B3" s="107" t="str">
        <f>'세척 후'!B3:B4</f>
        <v>당진농장</v>
      </c>
      <c r="C3" s="4" t="s">
        <v>37</v>
      </c>
      <c r="D3" s="101">
        <f>'세척 후'!D3:E3</f>
        <v>43573</v>
      </c>
      <c r="E3" s="101"/>
      <c r="F3" s="30" t="s">
        <v>35</v>
      </c>
      <c r="G3" s="99" t="str">
        <f>'세척 후'!G3:H3</f>
        <v>19-1024</v>
      </c>
      <c r="H3" s="100"/>
    </row>
    <row r="4" spans="1:8" x14ac:dyDescent="0.3">
      <c r="A4" s="81"/>
      <c r="B4" s="107"/>
      <c r="C4" s="4" t="s">
        <v>61</v>
      </c>
      <c r="D4" s="101">
        <f>'세척 후'!D4:E4</f>
        <v>43574</v>
      </c>
      <c r="E4" s="101"/>
      <c r="F4" s="4" t="s">
        <v>57</v>
      </c>
      <c r="G4" s="102" t="str">
        <f>'세척 후'!G4:H4</f>
        <v>윤재성</v>
      </c>
      <c r="H4" s="103"/>
    </row>
    <row r="5" spans="1:8" ht="15.75" thickBot="1" x14ac:dyDescent="0.35">
      <c r="D5" s="41"/>
      <c r="E5" s="41"/>
    </row>
    <row r="6" spans="1:8" ht="16.5" customHeight="1" x14ac:dyDescent="0.3">
      <c r="A6" s="5" t="s">
        <v>0</v>
      </c>
      <c r="B6" s="6" t="s">
        <v>1</v>
      </c>
      <c r="C6" s="104" t="s">
        <v>58</v>
      </c>
      <c r="D6" s="105"/>
      <c r="E6" s="23" t="s">
        <v>0</v>
      </c>
      <c r="F6" s="6" t="s">
        <v>1</v>
      </c>
      <c r="G6" s="104" t="s">
        <v>59</v>
      </c>
      <c r="H6" s="106"/>
    </row>
    <row r="7" spans="1:8" ht="16.5" customHeight="1" x14ac:dyDescent="0.3">
      <c r="A7" s="97">
        <f>IF('세척 후'!A7:A9="","",'세척 후'!A7:A9)</f>
        <v>111</v>
      </c>
      <c r="B7" s="25" t="str">
        <f>IF('세척 후'!D7="","",'세척 후'!B7)</f>
        <v>계사 벽</v>
      </c>
      <c r="C7" s="86" t="str">
        <f>IF('세척 후'!D7="","",IF('세척 후'!D7="불량","불량","적합"))</f>
        <v>적합</v>
      </c>
      <c r="D7" s="98"/>
      <c r="E7" s="88">
        <f>IF('세척 후'!E7:E9="","",'세척 후'!E7:E9)</f>
        <v>112</v>
      </c>
      <c r="F7" s="25" t="str">
        <f>IF('세척 후'!H7="","",'세척 후'!F7)</f>
        <v>계사 벽</v>
      </c>
      <c r="G7" s="86" t="str">
        <f>IF('세척 후'!H7="","",IF('세척 후'!H7="불량","불량","적합"))</f>
        <v>적합</v>
      </c>
      <c r="H7" s="91"/>
    </row>
    <row r="8" spans="1:8" x14ac:dyDescent="0.3">
      <c r="A8" s="97"/>
      <c r="B8" s="25" t="str">
        <f>IF('세척 후'!D8="","",'세척 후'!B8)</f>
        <v>계사 바닥</v>
      </c>
      <c r="C8" s="86" t="str">
        <f>IF('세척 후'!D8="","",IF('세척 후'!D8="불량","불량","적합"))</f>
        <v>적합</v>
      </c>
      <c r="D8" s="87"/>
      <c r="E8" s="89"/>
      <c r="F8" s="25" t="str">
        <f>IF('세척 후'!H8="","",'세척 후'!F8)</f>
        <v>계사 바닥</v>
      </c>
      <c r="G8" s="86" t="str">
        <f>IF('세척 후'!H8="","",IF('세척 후'!H8="불량","불량","적합"))</f>
        <v>적합</v>
      </c>
      <c r="H8" s="91"/>
    </row>
    <row r="9" spans="1:8" x14ac:dyDescent="0.3">
      <c r="A9" s="97"/>
      <c r="B9" s="25" t="str">
        <f>IF('세척 후'!D9="","",'세척 후'!B9)</f>
        <v>급이기</v>
      </c>
      <c r="C9" s="86" t="str">
        <f>IF('세척 후'!D9="","",IF('세척 후'!D9="불량","불량","적합"))</f>
        <v>적합</v>
      </c>
      <c r="D9" s="87"/>
      <c r="E9" s="96"/>
      <c r="F9" s="25" t="str">
        <f>IF('세척 후'!H9="","",'세척 후'!F9)</f>
        <v>급이기</v>
      </c>
      <c r="G9" s="86" t="str">
        <f>IF('세척 후'!H9="","",IF('세척 후'!H9="불량","불량","적합"))</f>
        <v>적합</v>
      </c>
      <c r="H9" s="91"/>
    </row>
    <row r="10" spans="1:8" x14ac:dyDescent="0.3">
      <c r="A10" s="83">
        <f>IF('세척 후'!A10:A12="","",'세척 후'!A10:A12)</f>
        <v>120</v>
      </c>
      <c r="B10" s="25" t="str">
        <f>IF('세척 후'!D10="","",'세척 후'!B10)</f>
        <v>계사 벽</v>
      </c>
      <c r="C10" s="86" t="str">
        <f>IF('세척 후'!D10="","",IF('세척 후'!D10="불량","불량","적합"))</f>
        <v>적합</v>
      </c>
      <c r="D10" s="87"/>
      <c r="E10" s="88">
        <f>IF('세척 후'!E10:E12="","",'세척 후'!E10:E12)</f>
        <v>130</v>
      </c>
      <c r="F10" s="25" t="str">
        <f>IF('세척 후'!H10="","",'세척 후'!F10)</f>
        <v>계사 벽</v>
      </c>
      <c r="G10" s="86" t="str">
        <f>IF('세척 후'!H10="","",IF('세척 후'!H10="불량","불량","적합"))</f>
        <v>적합</v>
      </c>
      <c r="H10" s="91"/>
    </row>
    <row r="11" spans="1:8" x14ac:dyDescent="0.3">
      <c r="A11" s="84"/>
      <c r="B11" s="25" t="str">
        <f>IF('세척 후'!D11="","",'세척 후'!B11)</f>
        <v>계사 바닥</v>
      </c>
      <c r="C11" s="86" t="str">
        <f>IF('세척 후'!D11="","",IF('세척 후'!D11="불량","불량","적합"))</f>
        <v>적합</v>
      </c>
      <c r="D11" s="87"/>
      <c r="E11" s="89"/>
      <c r="F11" s="25" t="str">
        <f>IF('세척 후'!H11="","",'세척 후'!F11)</f>
        <v>계사 바닥</v>
      </c>
      <c r="G11" s="86" t="str">
        <f>IF('세척 후'!H11="","",IF('세척 후'!H11="불량","불량","적합"))</f>
        <v>적합</v>
      </c>
      <c r="H11" s="91"/>
    </row>
    <row r="12" spans="1:8" x14ac:dyDescent="0.3">
      <c r="A12" s="95"/>
      <c r="B12" s="25" t="str">
        <f>IF('세척 후'!D12="","",'세척 후'!B12)</f>
        <v>급이기</v>
      </c>
      <c r="C12" s="86" t="str">
        <f>IF('세척 후'!D12="","",IF('세척 후'!D12="불량","불량","적합"))</f>
        <v>적합</v>
      </c>
      <c r="D12" s="87"/>
      <c r="E12" s="96"/>
      <c r="F12" s="25" t="str">
        <f>IF('세척 후'!H12="","",'세척 후'!F12)</f>
        <v>급이기</v>
      </c>
      <c r="G12" s="86" t="str">
        <f>IF('세척 후'!H12="","",IF('세척 후'!H12="불량","불량","적합"))</f>
        <v>적합</v>
      </c>
      <c r="H12" s="91"/>
    </row>
    <row r="13" spans="1:8" x14ac:dyDescent="0.3">
      <c r="A13" s="83">
        <f>IF('세척 후'!A13:A15="","",'세척 후'!A13:A15)</f>
        <v>210</v>
      </c>
      <c r="B13" s="25" t="str">
        <f>IF('세척 후'!D13="","",'세척 후'!B13)</f>
        <v>계사 벽</v>
      </c>
      <c r="C13" s="86" t="str">
        <f>IF('세척 후'!D13="","",IF('세척 후'!D13="불량","불량","적합"))</f>
        <v>적합</v>
      </c>
      <c r="D13" s="87"/>
      <c r="E13" s="88">
        <f>IF('세척 후'!E13:E15="","",'세척 후'!E13:E15)</f>
        <v>220</v>
      </c>
      <c r="F13" s="25" t="str">
        <f>IF('세척 후'!H13="","",'세척 후'!F13)</f>
        <v>계사 벽</v>
      </c>
      <c r="G13" s="86" t="str">
        <f>IF('세척 후'!H13="","",IF('세척 후'!H13="불량","불량","적합"))</f>
        <v>적합</v>
      </c>
      <c r="H13" s="91"/>
    </row>
    <row r="14" spans="1:8" x14ac:dyDescent="0.3">
      <c r="A14" s="84"/>
      <c r="B14" s="25" t="str">
        <f>IF('세척 후'!D14="","",'세척 후'!B14)</f>
        <v>계사 바닥</v>
      </c>
      <c r="C14" s="86" t="str">
        <f>IF('세척 후'!D14="","",IF('세척 후'!D14="불량","불량","적합"))</f>
        <v>적합</v>
      </c>
      <c r="D14" s="87"/>
      <c r="E14" s="89"/>
      <c r="F14" s="25" t="str">
        <f>IF('세척 후'!H14="","",'세척 후'!F14)</f>
        <v>계사 바닥</v>
      </c>
      <c r="G14" s="86" t="str">
        <f>IF('세척 후'!H14="","",IF('세척 후'!H14="불량","불량","적합"))</f>
        <v>적합</v>
      </c>
      <c r="H14" s="91"/>
    </row>
    <row r="15" spans="1:8" x14ac:dyDescent="0.3">
      <c r="A15" s="95"/>
      <c r="B15" s="25" t="str">
        <f>IF('세척 후'!D15="","",'세척 후'!B15)</f>
        <v>급이기</v>
      </c>
      <c r="C15" s="86" t="str">
        <f>IF('세척 후'!D15="","",IF('세척 후'!D15="불량","불량","적합"))</f>
        <v>적합</v>
      </c>
      <c r="D15" s="87"/>
      <c r="E15" s="96"/>
      <c r="F15" s="25" t="str">
        <f>IF('세척 후'!H15="","",'세척 후'!F15)</f>
        <v>급이기</v>
      </c>
      <c r="G15" s="86" t="str">
        <f>IF('세척 후'!H15="","",IF('세척 후'!H15="불량","불량","적합"))</f>
        <v>적합</v>
      </c>
      <c r="H15" s="91"/>
    </row>
    <row r="16" spans="1:8" x14ac:dyDescent="0.3">
      <c r="A16" s="83" t="str">
        <f>IF('세척 후'!A16:A18="","",'세척 후'!A16:A18)</f>
        <v/>
      </c>
      <c r="B16" s="25" t="str">
        <f>IF('세척 후'!D16="","",'세척 후'!B16)</f>
        <v/>
      </c>
      <c r="C16" s="86" t="str">
        <f>IF('세척 후'!D16="","",IF('세척 후'!D16="불량","불량","적합"))</f>
        <v/>
      </c>
      <c r="D16" s="87"/>
      <c r="E16" s="88" t="str">
        <f>IF('세척 후'!E16:E18="","",'세척 후'!E16:E18)</f>
        <v/>
      </c>
      <c r="F16" s="25" t="str">
        <f>IF('세척 후'!H16="","",'세척 후'!F16)</f>
        <v/>
      </c>
      <c r="G16" s="86" t="str">
        <f>IF('세척 후'!H16="","",IF('세척 후'!H16="불량","불량","적합"))</f>
        <v/>
      </c>
      <c r="H16" s="91"/>
    </row>
    <row r="17" spans="1:8" x14ac:dyDescent="0.3">
      <c r="A17" s="84"/>
      <c r="B17" s="25" t="str">
        <f>IF('세척 후'!D17="","",'세척 후'!B17)</f>
        <v/>
      </c>
      <c r="C17" s="86" t="str">
        <f>IF('세척 후'!D17="","",IF('세척 후'!D17="불량","불량","적합"))</f>
        <v/>
      </c>
      <c r="D17" s="87"/>
      <c r="E17" s="89"/>
      <c r="F17" s="25" t="str">
        <f>IF('세척 후'!H17="","",'세척 후'!F17)</f>
        <v/>
      </c>
      <c r="G17" s="86" t="str">
        <f>IF('세척 후'!H17="","",IF('세척 후'!H17="불량","불량","적합"))</f>
        <v/>
      </c>
      <c r="H17" s="91"/>
    </row>
    <row r="18" spans="1:8" x14ac:dyDescent="0.3">
      <c r="A18" s="95"/>
      <c r="B18" s="25" t="str">
        <f>IF('세척 후'!D18="","",'세척 후'!B18)</f>
        <v/>
      </c>
      <c r="C18" s="86" t="str">
        <f>IF('세척 후'!D18="","",IF('세척 후'!D18="불량","불량","적합"))</f>
        <v/>
      </c>
      <c r="D18" s="87"/>
      <c r="E18" s="96"/>
      <c r="F18" s="25" t="str">
        <f>IF('세척 후'!H18="","",'세척 후'!F18)</f>
        <v/>
      </c>
      <c r="G18" s="86" t="str">
        <f>IF('세척 후'!H18="","",IF('세척 후'!H18="불량","불량","적합"))</f>
        <v/>
      </c>
      <c r="H18" s="91"/>
    </row>
    <row r="19" spans="1:8" x14ac:dyDescent="0.3">
      <c r="A19" s="83" t="str">
        <f>IF('세척 후'!A19:A21="","",'세척 후'!A19:A21)</f>
        <v/>
      </c>
      <c r="B19" s="25" t="str">
        <f>IF('세척 후'!D19="","",'세척 후'!B19)</f>
        <v/>
      </c>
      <c r="C19" s="86" t="str">
        <f>IF('세척 후'!D19="","",IF('세척 후'!D19="불량","불량","적합"))</f>
        <v/>
      </c>
      <c r="D19" s="87"/>
      <c r="E19" s="88" t="str">
        <f>IF('세척 후'!E19:E21="","",'세척 후'!E19:E21)</f>
        <v/>
      </c>
      <c r="F19" s="25" t="str">
        <f>IF('세척 후'!H19="","",'세척 후'!F19)</f>
        <v/>
      </c>
      <c r="G19" s="86" t="str">
        <f>IF('세척 후'!H19="","",IF('세척 후'!H19="불량","불량","적합"))</f>
        <v/>
      </c>
      <c r="H19" s="91"/>
    </row>
    <row r="20" spans="1:8" x14ac:dyDescent="0.3">
      <c r="A20" s="84"/>
      <c r="B20" s="25" t="str">
        <f>IF('세척 후'!D20="","",'세척 후'!B20)</f>
        <v/>
      </c>
      <c r="C20" s="86" t="str">
        <f>IF('세척 후'!D20="","",IF('세척 후'!D20="불량","불량","적합"))</f>
        <v/>
      </c>
      <c r="D20" s="87"/>
      <c r="E20" s="89"/>
      <c r="F20" s="25" t="str">
        <f>IF('세척 후'!H20="","",'세척 후'!F20)</f>
        <v/>
      </c>
      <c r="G20" s="86" t="str">
        <f>IF('세척 후'!H20="","",IF('세척 후'!H20="불량","불량","적합"))</f>
        <v/>
      </c>
      <c r="H20" s="91"/>
    </row>
    <row r="21" spans="1:8" x14ac:dyDescent="0.3">
      <c r="A21" s="95"/>
      <c r="B21" s="25" t="str">
        <f>IF('세척 후'!D21="","",'세척 후'!B21)</f>
        <v/>
      </c>
      <c r="C21" s="86" t="str">
        <f>IF('세척 후'!D21="","",IF('세척 후'!D21="불량","불량","적합"))</f>
        <v/>
      </c>
      <c r="D21" s="87"/>
      <c r="E21" s="96"/>
      <c r="F21" s="25" t="str">
        <f>IF('세척 후'!H21="","",'세척 후'!F21)</f>
        <v/>
      </c>
      <c r="G21" s="86" t="str">
        <f>IF('세척 후'!H21="","",IF('세척 후'!H21="불량","불량","적합"))</f>
        <v/>
      </c>
      <c r="H21" s="91"/>
    </row>
    <row r="22" spans="1:8" x14ac:dyDescent="0.3">
      <c r="A22" s="83" t="str">
        <f>IF('세척 후'!A22:A24="","",'세척 후'!A22:A24)</f>
        <v/>
      </c>
      <c r="B22" s="25" t="str">
        <f>IF('세척 후'!D22="","",'세척 후'!B22)</f>
        <v/>
      </c>
      <c r="C22" s="86" t="str">
        <f>IF('세척 후'!D22="","",IF('세척 후'!D22="불량","불량","적합"))</f>
        <v/>
      </c>
      <c r="D22" s="87"/>
      <c r="E22" s="88" t="str">
        <f>IF('세척 후'!E22:E24="","",'세척 후'!E22:E24)</f>
        <v/>
      </c>
      <c r="F22" s="25" t="str">
        <f>IF('세척 후'!H22="","",'세척 후'!F22)</f>
        <v/>
      </c>
      <c r="G22" s="86" t="str">
        <f>IF('세척 후'!H22="","",IF('세척 후'!H22="불량","불량","적합"))</f>
        <v/>
      </c>
      <c r="H22" s="91"/>
    </row>
    <row r="23" spans="1:8" x14ac:dyDescent="0.3">
      <c r="A23" s="84"/>
      <c r="B23" s="25" t="str">
        <f>IF('세척 후'!D23="","",'세척 후'!B23)</f>
        <v/>
      </c>
      <c r="C23" s="86" t="str">
        <f>IF('세척 후'!D23="","",IF('세척 후'!D23="불량","불량","적합"))</f>
        <v/>
      </c>
      <c r="D23" s="87"/>
      <c r="E23" s="89"/>
      <c r="F23" s="25" t="str">
        <f>IF('세척 후'!H23="","",'세척 후'!F23)</f>
        <v/>
      </c>
      <c r="G23" s="86" t="str">
        <f>IF('세척 후'!H23="","",IF('세척 후'!H23="불량","불량","적합"))</f>
        <v/>
      </c>
      <c r="H23" s="91"/>
    </row>
    <row r="24" spans="1:8" x14ac:dyDescent="0.3">
      <c r="A24" s="95"/>
      <c r="B24" s="25" t="str">
        <f>IF('세척 후'!D24="","",'세척 후'!B24)</f>
        <v/>
      </c>
      <c r="C24" s="86" t="str">
        <f>IF('세척 후'!D24="","",IF('세척 후'!D24="불량","불량","적합"))</f>
        <v/>
      </c>
      <c r="D24" s="87"/>
      <c r="E24" s="96"/>
      <c r="F24" s="25" t="str">
        <f>IF('세척 후'!H24="","",'세척 후'!F24)</f>
        <v/>
      </c>
      <c r="G24" s="86" t="str">
        <f>IF('세척 후'!H24="","",IF('세척 후'!H24="불량","불량","적합"))</f>
        <v/>
      </c>
      <c r="H24" s="91"/>
    </row>
    <row r="25" spans="1:8" x14ac:dyDescent="0.3">
      <c r="A25" s="83" t="str">
        <f>IF('세척 후'!A25:A27="","",'세척 후'!A25:A27)</f>
        <v/>
      </c>
      <c r="B25" s="25" t="str">
        <f>IF('세척 후'!D25="","",'세척 후'!B25)</f>
        <v/>
      </c>
      <c r="C25" s="86" t="str">
        <f>IF('세척 후'!D25="","",IF('세척 후'!D25="불량","불량","적합"))</f>
        <v/>
      </c>
      <c r="D25" s="87"/>
      <c r="E25" s="88" t="str">
        <f>IF('세척 후'!E25:E27="","",'세척 후'!E25:E27)</f>
        <v/>
      </c>
      <c r="F25" s="25" t="str">
        <f>IF('세척 후'!H25="","",'세척 후'!F25)</f>
        <v/>
      </c>
      <c r="G25" s="86" t="str">
        <f>IF('세척 후'!H25="","",IF('세척 후'!H25="불량","불량","적합"))</f>
        <v/>
      </c>
      <c r="H25" s="91"/>
    </row>
    <row r="26" spans="1:8" x14ac:dyDescent="0.3">
      <c r="A26" s="84"/>
      <c r="B26" s="25" t="str">
        <f>IF('세척 후'!D26="","",'세척 후'!B26)</f>
        <v/>
      </c>
      <c r="C26" s="86" t="str">
        <f>IF('세척 후'!D26="","",IF('세척 후'!D26="불량","불량","적합"))</f>
        <v/>
      </c>
      <c r="D26" s="87"/>
      <c r="E26" s="89"/>
      <c r="F26" s="25" t="str">
        <f>IF('세척 후'!H26="","",'세척 후'!F26)</f>
        <v/>
      </c>
      <c r="G26" s="86" t="str">
        <f>IF('세척 후'!H26="","",IF('세척 후'!H26="불량","불량","적합"))</f>
        <v/>
      </c>
      <c r="H26" s="91"/>
    </row>
    <row r="27" spans="1:8" x14ac:dyDescent="0.3">
      <c r="A27" s="95"/>
      <c r="B27" s="25" t="str">
        <f>IF('세척 후'!D27="","",'세척 후'!B27)</f>
        <v/>
      </c>
      <c r="C27" s="86" t="str">
        <f>IF('세척 후'!D27="","",IF('세척 후'!D27="불량","불량","적합"))</f>
        <v/>
      </c>
      <c r="D27" s="87"/>
      <c r="E27" s="96"/>
      <c r="F27" s="25" t="str">
        <f>IF('세척 후'!H27="","",'세척 후'!F27)</f>
        <v/>
      </c>
      <c r="G27" s="86" t="str">
        <f>IF('세척 후'!H27="","",IF('세척 후'!H27="불량","불량","적합"))</f>
        <v/>
      </c>
      <c r="H27" s="91"/>
    </row>
    <row r="28" spans="1:8" x14ac:dyDescent="0.3">
      <c r="A28" s="83" t="str">
        <f>IF('세척 후'!A28:A30="","",'세척 후'!A28:A30)</f>
        <v/>
      </c>
      <c r="B28" s="25" t="str">
        <f>IF('세척 후'!D28="","",'세척 후'!B28)</f>
        <v/>
      </c>
      <c r="C28" s="86" t="str">
        <f>IF('세척 후'!D28="","",IF('세척 후'!D28="불량","불량","적합"))</f>
        <v/>
      </c>
      <c r="D28" s="87"/>
      <c r="E28" s="88" t="str">
        <f>IF('세척 후'!E28:E30="","",'세척 후'!E28:E30)</f>
        <v/>
      </c>
      <c r="F28" s="25" t="str">
        <f>IF('세척 후'!H28="","",'세척 후'!F28)</f>
        <v/>
      </c>
      <c r="G28" s="86" t="str">
        <f>IF('세척 후'!H28="","",IF('세척 후'!H28="불량","불량","적합"))</f>
        <v/>
      </c>
      <c r="H28" s="91"/>
    </row>
    <row r="29" spans="1:8" x14ac:dyDescent="0.3">
      <c r="A29" s="84"/>
      <c r="B29" s="25" t="str">
        <f>IF('세척 후'!D29="","",'세척 후'!B29)</f>
        <v/>
      </c>
      <c r="C29" s="86" t="str">
        <f>IF('세척 후'!D29="","",IF('세척 후'!D29="불량","불량","적합"))</f>
        <v/>
      </c>
      <c r="D29" s="87"/>
      <c r="E29" s="89"/>
      <c r="F29" s="25" t="str">
        <f>IF('세척 후'!H29="","",'세척 후'!F29)</f>
        <v/>
      </c>
      <c r="G29" s="86" t="str">
        <f>IF('세척 후'!H29="","",IF('세척 후'!H29="불량","불량","적합"))</f>
        <v/>
      </c>
      <c r="H29" s="91"/>
    </row>
    <row r="30" spans="1:8" x14ac:dyDescent="0.3">
      <c r="A30" s="95"/>
      <c r="B30" s="25" t="str">
        <f>IF('세척 후'!D30="","",'세척 후'!B30)</f>
        <v/>
      </c>
      <c r="C30" s="86" t="str">
        <f>IF('세척 후'!D30="","",IF('세척 후'!D30="불량","불량","적합"))</f>
        <v/>
      </c>
      <c r="D30" s="87"/>
      <c r="E30" s="96"/>
      <c r="F30" s="25" t="str">
        <f>IF('세척 후'!H30="","",'세척 후'!F30)</f>
        <v/>
      </c>
      <c r="G30" s="86" t="str">
        <f>IF('세척 후'!H30="","",IF('세척 후'!H30="불량","불량","적합"))</f>
        <v/>
      </c>
      <c r="H30" s="91"/>
    </row>
    <row r="31" spans="1:8" x14ac:dyDescent="0.3">
      <c r="A31" s="83" t="str">
        <f>IF('세척 후'!A31:A33="","",'세척 후'!A31:A33)</f>
        <v/>
      </c>
      <c r="B31" s="25" t="str">
        <f>IF('세척 후'!D31="","",'세척 후'!B31)</f>
        <v/>
      </c>
      <c r="C31" s="86" t="str">
        <f>IF('세척 후'!D31="","",IF('세척 후'!D31="불량","불량","적합"))</f>
        <v/>
      </c>
      <c r="D31" s="87"/>
      <c r="E31" s="88" t="str">
        <f>IF('세척 후'!E31:E33="","",'세척 후'!E31:E33)</f>
        <v/>
      </c>
      <c r="F31" s="25" t="str">
        <f>IF('세척 후'!H31="","",'세척 후'!F31)</f>
        <v/>
      </c>
      <c r="G31" s="86" t="str">
        <f>IF('세척 후'!H31="","",IF('세척 후'!H31="불량","불량","적합"))</f>
        <v/>
      </c>
      <c r="H31" s="91"/>
    </row>
    <row r="32" spans="1:8" x14ac:dyDescent="0.3">
      <c r="A32" s="84"/>
      <c r="B32" s="25" t="str">
        <f>IF('세척 후'!D32="","",'세척 후'!B32)</f>
        <v/>
      </c>
      <c r="C32" s="86" t="str">
        <f>IF('세척 후'!D32="","",IF('세척 후'!D32="불량","불량","적합"))</f>
        <v/>
      </c>
      <c r="D32" s="87"/>
      <c r="E32" s="89"/>
      <c r="F32" s="25" t="str">
        <f>IF('세척 후'!H32="","",'세척 후'!F32)</f>
        <v/>
      </c>
      <c r="G32" s="86" t="str">
        <f>IF('세척 후'!H32="","",IF('세척 후'!H32="불량","불량","적합"))</f>
        <v/>
      </c>
      <c r="H32" s="91"/>
    </row>
    <row r="33" spans="1:8" x14ac:dyDescent="0.3">
      <c r="A33" s="95"/>
      <c r="B33" s="25" t="str">
        <f>IF('세척 후'!D33="","",'세척 후'!B33)</f>
        <v/>
      </c>
      <c r="C33" s="86" t="str">
        <f>IF('세척 후'!D33="","",IF('세척 후'!D33="불량","불량","적합"))</f>
        <v/>
      </c>
      <c r="D33" s="87"/>
      <c r="E33" s="96"/>
      <c r="F33" s="25" t="str">
        <f>IF('세척 후'!H33="","",'세척 후'!F33)</f>
        <v/>
      </c>
      <c r="G33" s="86" t="str">
        <f>IF('세척 후'!H33="","",IF('세척 후'!H33="불량","불량","적합"))</f>
        <v/>
      </c>
      <c r="H33" s="91"/>
    </row>
    <row r="34" spans="1:8" x14ac:dyDescent="0.3">
      <c r="A34" s="83" t="str">
        <f>IF('세척 후'!A34:A36="","",'세척 후'!A34:A36)</f>
        <v/>
      </c>
      <c r="B34" s="25" t="str">
        <f>IF('세척 후'!D34="","",'세척 후'!B34)</f>
        <v/>
      </c>
      <c r="C34" s="86" t="str">
        <f>IF('세척 후'!D34="","",IF('세척 후'!D34="불량","불량","적합"))</f>
        <v/>
      </c>
      <c r="D34" s="87"/>
      <c r="E34" s="88" t="str">
        <f>IF('세척 후'!E34:E36="","",'세척 후'!E34:E36)</f>
        <v/>
      </c>
      <c r="F34" s="25" t="str">
        <f>IF('세척 후'!H34="","",'세척 후'!F34)</f>
        <v/>
      </c>
      <c r="G34" s="86" t="str">
        <f>IF('세척 후'!H34="","",IF('세척 후'!H34="불량","불량","적합"))</f>
        <v/>
      </c>
      <c r="H34" s="91"/>
    </row>
    <row r="35" spans="1:8" x14ac:dyDescent="0.3">
      <c r="A35" s="84"/>
      <c r="B35" s="25" t="str">
        <f>IF('세척 후'!D35="","",'세척 후'!B35)</f>
        <v/>
      </c>
      <c r="C35" s="86" t="str">
        <f>IF('세척 후'!D35="","",IF('세척 후'!D35="불량","불량","적합"))</f>
        <v/>
      </c>
      <c r="D35" s="87"/>
      <c r="E35" s="89"/>
      <c r="F35" s="25" t="str">
        <f>IF('세척 후'!H35="","",'세척 후'!F35)</f>
        <v/>
      </c>
      <c r="G35" s="86" t="str">
        <f>IF('세척 후'!H35="","",IF('세척 후'!H35="불량","불량","적합"))</f>
        <v/>
      </c>
      <c r="H35" s="91"/>
    </row>
    <row r="36" spans="1:8" ht="17.25" customHeight="1" thickBot="1" x14ac:dyDescent="0.35">
      <c r="A36" s="85"/>
      <c r="B36" s="27" t="str">
        <f>IF('세척 후'!D36="","",'세척 후'!B36)</f>
        <v/>
      </c>
      <c r="C36" s="92" t="str">
        <f>IF('세척 후'!D36="","",IF('세척 후'!D36="불량","불량","적합"))</f>
        <v/>
      </c>
      <c r="D36" s="93"/>
      <c r="E36" s="90"/>
      <c r="F36" s="27" t="str">
        <f>IF('세척 후'!H36="","",'세척 후'!F36)</f>
        <v/>
      </c>
      <c r="G36" s="92" t="str">
        <f>IF('세척 후'!H36="","",IF('세척 후'!H36="불량","불량","적합"))</f>
        <v/>
      </c>
      <c r="H36" s="94"/>
    </row>
    <row r="37" spans="1:8" x14ac:dyDescent="0.3">
      <c r="A37" s="3" t="s">
        <v>45</v>
      </c>
    </row>
    <row r="39" spans="1:8" x14ac:dyDescent="0.3">
      <c r="A39" s="18" t="s">
        <v>60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전 계사 세척 및 소독상태 양호함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66" t="s">
        <v>8</v>
      </c>
      <c r="B47" s="66"/>
      <c r="C47" s="66"/>
      <c r="D47" s="66"/>
      <c r="E47" s="66"/>
      <c r="F47" s="66"/>
      <c r="G47" s="66"/>
      <c r="H47" s="66"/>
    </row>
    <row r="48" spans="1:8" ht="17.25" x14ac:dyDescent="0.3">
      <c r="A48" s="67" t="s">
        <v>9</v>
      </c>
      <c r="B48" s="67"/>
      <c r="C48" s="67"/>
      <c r="D48" s="67"/>
      <c r="E48" s="67"/>
      <c r="F48" s="67"/>
      <c r="G48" s="67"/>
      <c r="H48" s="67"/>
    </row>
  </sheetData>
  <mergeCells count="91">
    <mergeCell ref="A1:H1"/>
    <mergeCell ref="G3:H3"/>
    <mergeCell ref="D4:E4"/>
    <mergeCell ref="G4:H4"/>
    <mergeCell ref="C6:D6"/>
    <mergeCell ref="G6:H6"/>
    <mergeCell ref="A3:A4"/>
    <mergeCell ref="B3:B4"/>
    <mergeCell ref="D3:E3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36" priority="2" operator="containsText" text="불량">
      <formula>NOT(ISERROR(SEARCH("불량",C7)))</formula>
    </cfRule>
  </conditionalFormatting>
  <conditionalFormatting sqref="G7:G36">
    <cfRule type="containsText" dxfId="35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4"/>
  <sheetViews>
    <sheetView zoomScaleNormal="100" workbookViewId="0">
      <selection activeCell="G8" sqref="G8:G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22" t="s">
        <v>19</v>
      </c>
      <c r="G3" s="99" t="s">
        <v>72</v>
      </c>
      <c r="H3" s="100"/>
    </row>
    <row r="4" spans="1:8" x14ac:dyDescent="0.3">
      <c r="A4" s="4" t="s">
        <v>22</v>
      </c>
      <c r="B4" s="40" t="s">
        <v>63</v>
      </c>
      <c r="C4" s="4" t="s">
        <v>11</v>
      </c>
      <c r="D4" s="78">
        <v>43613</v>
      </c>
      <c r="E4" s="78"/>
      <c r="F4" s="39" t="s">
        <v>61</v>
      </c>
      <c r="G4" s="78">
        <v>43616</v>
      </c>
      <c r="H4" s="78"/>
    </row>
    <row r="5" spans="1:8" x14ac:dyDescent="0.3">
      <c r="A5" s="4" t="s">
        <v>26</v>
      </c>
      <c r="B5" s="24">
        <v>9016</v>
      </c>
      <c r="C5" s="4" t="s">
        <v>68</v>
      </c>
      <c r="D5" s="136" t="s">
        <v>70</v>
      </c>
      <c r="E5" s="137"/>
      <c r="F5" s="4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23</v>
      </c>
      <c r="B7" s="139"/>
      <c r="C7" s="34" t="s">
        <v>13</v>
      </c>
      <c r="D7" s="28" t="s">
        <v>3</v>
      </c>
      <c r="E7" s="140" t="s">
        <v>20</v>
      </c>
      <c r="F7" s="139"/>
      <c r="G7" s="34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75</v>
      </c>
      <c r="D8" s="117" t="str">
        <f>IF(C8="","",IF(C8="음성","양호",IF(ISERROR(FIND(".",C8)),"불량","주의")))</f>
        <v>주의</v>
      </c>
      <c r="E8" s="123">
        <v>112</v>
      </c>
      <c r="F8" s="120"/>
      <c r="G8" s="115" t="s">
        <v>75</v>
      </c>
      <c r="H8" s="110" t="str">
        <f>IF(G8="","",IF(G8="음성","양호",IF(ISERROR(FIND(".",G8)),"불량","주의")))</f>
        <v>주의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2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3"/>
      <c r="H11" s="114"/>
    </row>
    <row r="12" spans="1:8" ht="18.75" customHeight="1" x14ac:dyDescent="0.3">
      <c r="A12" s="119">
        <v>210</v>
      </c>
      <c r="B12" s="120"/>
      <c r="C12" s="115" t="s">
        <v>75</v>
      </c>
      <c r="D12" s="117" t="str">
        <f t="shared" ref="D12" si="2">IF(C12="","",IF(C12="음성","양호",IF(ISERROR(FIND(".",C12)),"불량","주의")))</f>
        <v>주의</v>
      </c>
      <c r="E12" s="123">
        <v>220</v>
      </c>
      <c r="F12" s="120"/>
      <c r="G12" s="115" t="s">
        <v>75</v>
      </c>
      <c r="H12" s="110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34" priority="12" operator="containsText" text="불량">
      <formula>NOT(ISERROR(SEARCH("불량",D8)))</formula>
    </cfRule>
  </conditionalFormatting>
  <conditionalFormatting sqref="C8 C10:C27 G10:G27 G8">
    <cfRule type="containsText" dxfId="33" priority="11" operator="containsText" text="양성">
      <formula>NOT(ISERROR(SEARCH("양성",C8)))</formula>
    </cfRule>
  </conditionalFormatting>
  <conditionalFormatting sqref="D8 D22 D10 D14 D18 D12 D16 D20 D24 D26 H8 H10:H27">
    <cfRule type="containsText" dxfId="32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00000"/>
  </sheetPr>
  <dimension ref="A1:H43"/>
  <sheetViews>
    <sheetView zoomScaleNormal="100" workbookViewId="0">
      <selection activeCell="G8" sqref="G8:H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22" t="s">
        <v>10</v>
      </c>
      <c r="G3" s="99" t="str">
        <f>'환경 20주'!G3:H3</f>
        <v>19-1429</v>
      </c>
      <c r="H3" s="100"/>
    </row>
    <row r="4" spans="1:8" x14ac:dyDescent="0.3">
      <c r="A4" s="4" t="s">
        <v>4</v>
      </c>
      <c r="B4" s="22" t="str">
        <f>'환경 20주'!B4</f>
        <v>당진농장</v>
      </c>
      <c r="C4" s="4" t="s">
        <v>11</v>
      </c>
      <c r="D4" s="101">
        <f>'환경 20주'!D4:E4</f>
        <v>43613</v>
      </c>
      <c r="E4" s="101"/>
      <c r="F4" s="39" t="s">
        <v>69</v>
      </c>
      <c r="G4" s="101">
        <f>'환경 20주'!G4:H4</f>
        <v>43616</v>
      </c>
      <c r="H4" s="101"/>
    </row>
    <row r="5" spans="1:8" x14ac:dyDescent="0.3">
      <c r="A5" s="4" t="s">
        <v>27</v>
      </c>
      <c r="B5" s="22">
        <f>'환경 20주'!B5</f>
        <v>9016</v>
      </c>
      <c r="C5" s="4" t="s">
        <v>62</v>
      </c>
      <c r="D5" s="160" t="str">
        <f>'환경 20주'!D5:E5</f>
        <v>20주령</v>
      </c>
      <c r="E5" s="161"/>
      <c r="F5" s="4" t="s">
        <v>12</v>
      </c>
      <c r="G5" s="164" t="str">
        <f>'환경 20주'!G5:H5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15</v>
      </c>
      <c r="D7" s="104"/>
      <c r="E7" s="140" t="s">
        <v>20</v>
      </c>
      <c r="F7" s="139"/>
      <c r="G7" s="162" t="s">
        <v>15</v>
      </c>
      <c r="H7" s="163"/>
    </row>
    <row r="8" spans="1:8" ht="18.75" customHeight="1" x14ac:dyDescent="0.3">
      <c r="A8" s="151">
        <f>IF('환경 20주'!A8:A9="","",'환경 20주'!A8:A9)</f>
        <v>111</v>
      </c>
      <c r="B8" s="152"/>
      <c r="C8" s="142" t="str">
        <f>IF('환경 20주'!D8="","",IF('환경 20주'!D8="불량","부적합",IF('환경 20주'!D8="주의","주의","적합")))</f>
        <v>주의</v>
      </c>
      <c r="D8" s="143"/>
      <c r="E8" s="155">
        <f>IF('환경 20주'!E8:E9="","",'환경 20주'!E8:E9)</f>
        <v>112</v>
      </c>
      <c r="F8" s="152"/>
      <c r="G8" s="142" t="str">
        <f>IF('환경 20주'!H8="","",IF('환경 20주'!H8="불량","부적합",IF('환경 20주'!H8="주의","주의","적합")))</f>
        <v>주의</v>
      </c>
      <c r="H8" s="146"/>
    </row>
    <row r="9" spans="1:8" ht="18.75" customHeight="1" x14ac:dyDescent="0.3">
      <c r="A9" s="153"/>
      <c r="B9" s="154"/>
      <c r="C9" s="147" t="str">
        <f>IF('환경 20주'!D9="불량","부적합",IF('환경 20주'!D9="주의","주의","적합"))</f>
        <v>적합</v>
      </c>
      <c r="D9" s="150"/>
      <c r="E9" s="156"/>
      <c r="F9" s="154"/>
      <c r="G9" s="147" t="str">
        <f>IF('환경 20주'!H9="불량","부적합",IF('환경 20주'!H9="주의","주의","적합"))</f>
        <v>적합</v>
      </c>
      <c r="H9" s="148"/>
    </row>
    <row r="10" spans="1:8" ht="18.75" customHeight="1" x14ac:dyDescent="0.3">
      <c r="A10" s="151">
        <f>IF('환경 20주'!A10:A11="","",'환경 20주'!A10:A11)</f>
        <v>120</v>
      </c>
      <c r="B10" s="152"/>
      <c r="C10" s="142" t="str">
        <f>IF('환경 20주'!D10="","",IF('환경 20주'!D10="불량","부적합",IF('환경 20주'!D10="주의","주의","적합")))</f>
        <v>적합</v>
      </c>
      <c r="D10" s="143"/>
      <c r="E10" s="155">
        <f>IF('환경 20주'!E10:E11="","",'환경 20주'!E10:E11)</f>
        <v>130</v>
      </c>
      <c r="F10" s="152"/>
      <c r="G10" s="142" t="str">
        <f>IF('환경 20주'!H10="","",IF('환경 20주'!H10="불량","부적합",IF('환경 20주'!H10="주의","주의","적합")))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20주'!D11="불량","부적합",IF('환경 20주'!D11="주의","주의","적합"))</f>
        <v>적합</v>
      </c>
      <c r="D11" s="150"/>
      <c r="E11" s="156"/>
      <c r="F11" s="154"/>
      <c r="G11" s="147" t="str">
        <f>IF('환경 20주'!H11="불량","부적합",IF('환경 20주'!H11="주의","주의","적합"))</f>
        <v>적합</v>
      </c>
      <c r="H11" s="148"/>
    </row>
    <row r="12" spans="1:8" ht="18.75" customHeight="1" x14ac:dyDescent="0.3">
      <c r="A12" s="151">
        <f>IF('환경 20주'!A12:A13="","",'환경 20주'!A12:A13)</f>
        <v>210</v>
      </c>
      <c r="B12" s="152"/>
      <c r="C12" s="142" t="str">
        <f>IF('환경 20주'!D12="","",IF('환경 20주'!D12="불량","부적합",IF('환경 20주'!D12="주의","주의","적합")))</f>
        <v>주의</v>
      </c>
      <c r="D12" s="143"/>
      <c r="E12" s="155">
        <f>IF('환경 20주'!E12:E13="","",'환경 20주'!E12:E13)</f>
        <v>220</v>
      </c>
      <c r="F12" s="152"/>
      <c r="G12" s="142" t="str">
        <f>IF('환경 20주'!H12="","",IF('환경 20주'!H12="불량","부적합",IF('환경 20주'!H12="주의","주의","적합")))</f>
        <v>주의</v>
      </c>
      <c r="H12" s="146"/>
    </row>
    <row r="13" spans="1:8" ht="18.75" customHeight="1" x14ac:dyDescent="0.3">
      <c r="A13" s="153"/>
      <c r="B13" s="154"/>
      <c r="C13" s="147" t="str">
        <f>IF('환경 20주'!D13="불량","부적합",IF('환경 20주'!D13="주의","주의","적합"))</f>
        <v>적합</v>
      </c>
      <c r="D13" s="150"/>
      <c r="E13" s="156"/>
      <c r="F13" s="154"/>
      <c r="G13" s="147" t="str">
        <f>IF('환경 20주'!H13="불량","부적합",IF('환경 20주'!H13="주의","주의","적합"))</f>
        <v>적합</v>
      </c>
      <c r="H13" s="148"/>
    </row>
    <row r="14" spans="1:8" ht="18.75" customHeight="1" x14ac:dyDescent="0.3">
      <c r="A14" s="151" t="str">
        <f>IF('환경 20주'!A14:A15="","",'환경 20주'!A14:A15)</f>
        <v/>
      </c>
      <c r="B14" s="152"/>
      <c r="C14" s="142" t="str">
        <f>IF('환경 20주'!D14="","",IF('환경 20주'!D14="불량","부적합",IF('환경 20주'!D14="주의","주의","적합")))</f>
        <v/>
      </c>
      <c r="D14" s="143"/>
      <c r="E14" s="155" t="str">
        <f>IF('환경 20주'!E14:E15="","",'환경 20주'!E14:E15)</f>
        <v/>
      </c>
      <c r="F14" s="152"/>
      <c r="G14" s="142" t="str">
        <f>IF('환경 20주'!H14="","",IF('환경 20주'!H14="불량","부적합",IF('환경 20주'!H14="주의","주의","적합")))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20주'!D15="불량","부적합",IF('환경 20주'!D15="주의","주의","적합"))</f>
        <v>적합</v>
      </c>
      <c r="D15" s="150"/>
      <c r="E15" s="156"/>
      <c r="F15" s="154"/>
      <c r="G15" s="147" t="str">
        <f>IF('환경 20주'!H15="불량","부적합",IF('환경 20주'!H15="주의","주의","적합"))</f>
        <v>적합</v>
      </c>
      <c r="H15" s="148"/>
    </row>
    <row r="16" spans="1:8" ht="18.75" customHeight="1" x14ac:dyDescent="0.3">
      <c r="A16" s="151" t="str">
        <f>IF('환경 20주'!A16:A17="","",'환경 20주'!A16:A17)</f>
        <v/>
      </c>
      <c r="B16" s="152"/>
      <c r="C16" s="142" t="str">
        <f>IF('환경 20주'!D16="","",IF('환경 20주'!D16="불량","부적합",IF('환경 20주'!D16="주의","주의","적합")))</f>
        <v/>
      </c>
      <c r="D16" s="143"/>
      <c r="E16" s="155" t="str">
        <f>IF('환경 20주'!E16:E17="","",'환경 20주'!E16:E17)</f>
        <v/>
      </c>
      <c r="F16" s="152"/>
      <c r="G16" s="142" t="str">
        <f>IF('환경 20주'!H16="","",IF('환경 20주'!H16="불량","부적합",IF('환경 20주'!H16="주의","주의","적합")))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20주'!D17="불량","부적합",IF('환경 20주'!D17="주의","주의","적합"))</f>
        <v>적합</v>
      </c>
      <c r="D17" s="150"/>
      <c r="E17" s="156"/>
      <c r="F17" s="154"/>
      <c r="G17" s="147" t="str">
        <f>IF('환경 20주'!H17="불량","부적합",IF('환경 20주'!H17="주의","주의","적합"))</f>
        <v>적합</v>
      </c>
      <c r="H17" s="148"/>
    </row>
    <row r="18" spans="1:8" ht="18.75" customHeight="1" x14ac:dyDescent="0.3">
      <c r="A18" s="151" t="str">
        <f>IF('환경 20주'!A18:A19="","",'환경 20주'!A18:A19)</f>
        <v/>
      </c>
      <c r="B18" s="152"/>
      <c r="C18" s="142" t="str">
        <f>IF('환경 20주'!D18="","",IF('환경 20주'!D18="불량","부적합",IF('환경 20주'!D18="주의","주의","적합")))</f>
        <v/>
      </c>
      <c r="D18" s="143"/>
      <c r="E18" s="155" t="str">
        <f>IF('환경 20주'!E18:E19="","",'환경 20주'!E18:E19)</f>
        <v/>
      </c>
      <c r="F18" s="152"/>
      <c r="G18" s="142" t="str">
        <f>IF('환경 20주'!H18="","",IF('환경 20주'!H18="불량","부적합",IF('환경 20주'!H18="주의","주의","적합")))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20주'!D19="불량","부적합",IF('환경 20주'!D19="주의","주의","적합"))</f>
        <v>적합</v>
      </c>
      <c r="D19" s="150"/>
      <c r="E19" s="156"/>
      <c r="F19" s="154"/>
      <c r="G19" s="147" t="str">
        <f>IF('환경 20주'!H19="불량","부적합",IF('환경 20주'!H19="주의","주의","적합"))</f>
        <v>적합</v>
      </c>
      <c r="H19" s="148"/>
    </row>
    <row r="20" spans="1:8" ht="18.75" customHeight="1" x14ac:dyDescent="0.3">
      <c r="A20" s="151" t="str">
        <f>IF('환경 20주'!A20:A21="","",'환경 20주'!A20:A21)</f>
        <v/>
      </c>
      <c r="B20" s="152"/>
      <c r="C20" s="142" t="str">
        <f>IF('환경 20주'!D20="","",IF('환경 20주'!D20="불량","부적합",IF('환경 20주'!D20="주의","주의","적합")))</f>
        <v/>
      </c>
      <c r="D20" s="143"/>
      <c r="E20" s="155" t="str">
        <f>IF('환경 20주'!E20:E21="","",'환경 20주'!E20:E21)</f>
        <v/>
      </c>
      <c r="F20" s="152"/>
      <c r="G20" s="142" t="str">
        <f>IF('환경 20주'!H20="","",IF('환경 20주'!H20="불량","부적합",IF('환경 20주'!H20="주의","주의","적합")))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20주'!D21="불량","부적합",IF('환경 20주'!D21="주의","주의","적합"))</f>
        <v>적합</v>
      </c>
      <c r="D21" s="150"/>
      <c r="E21" s="156"/>
      <c r="F21" s="154"/>
      <c r="G21" s="147" t="str">
        <f>IF('환경 20주'!H21="불량","부적합",IF('환경 20주'!H21="주의","주의","적합"))</f>
        <v>적합</v>
      </c>
      <c r="H21" s="148"/>
    </row>
    <row r="22" spans="1:8" ht="18.75" customHeight="1" x14ac:dyDescent="0.3">
      <c r="A22" s="151" t="str">
        <f>IF('환경 20주'!A22:A23="","",'환경 20주'!A22:A23)</f>
        <v/>
      </c>
      <c r="B22" s="152"/>
      <c r="C22" s="142" t="str">
        <f>IF('환경 20주'!D22="","",IF('환경 20주'!D22="불량","부적합",IF('환경 20주'!D22="주의","주의","적합")))</f>
        <v/>
      </c>
      <c r="D22" s="143"/>
      <c r="E22" s="155" t="str">
        <f>IF('환경 20주'!E22:E23="","",'환경 20주'!E22:E23)</f>
        <v/>
      </c>
      <c r="F22" s="152"/>
      <c r="G22" s="142" t="str">
        <f>IF('환경 20주'!H22="","",IF('환경 20주'!H22="불량","부적합",IF('환경 20주'!H22="주의","주의","적합")))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20주'!D23="불량","부적합",IF('환경 20주'!D23="주의","주의","적합"))</f>
        <v>적합</v>
      </c>
      <c r="D23" s="150"/>
      <c r="E23" s="156"/>
      <c r="F23" s="154"/>
      <c r="G23" s="147" t="str">
        <f>IF('환경 20주'!H23="불량","부적합",IF('환경 20주'!H23="주의","주의","적합"))</f>
        <v>적합</v>
      </c>
      <c r="H23" s="148"/>
    </row>
    <row r="24" spans="1:8" ht="18.75" customHeight="1" x14ac:dyDescent="0.3">
      <c r="A24" s="151" t="str">
        <f>IF('환경 20주'!A24:A25="","",'환경 20주'!A24:A25)</f>
        <v/>
      </c>
      <c r="B24" s="152"/>
      <c r="C24" s="142" t="str">
        <f>IF('환경 20주'!D24="","",IF('환경 20주'!D24="불량","부적합",IF('환경 20주'!D24="주의","주의","적합")))</f>
        <v/>
      </c>
      <c r="D24" s="143"/>
      <c r="E24" s="155" t="str">
        <f>IF('환경 20주'!E24:E25="","",'환경 20주'!E24:E25)</f>
        <v/>
      </c>
      <c r="F24" s="152"/>
      <c r="G24" s="142" t="str">
        <f>IF('환경 20주'!H24="","",IF('환경 20주'!H24="불량","부적합",IF('환경 20주'!H24="주의","주의","적합")))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20주'!D25="불량","부적합",IF('환경 20주'!D25="주의","주의","적합"))</f>
        <v>적합</v>
      </c>
      <c r="D25" s="150"/>
      <c r="E25" s="156"/>
      <c r="F25" s="154"/>
      <c r="G25" s="147" t="str">
        <f>IF('환경 20주'!H25="불량","부적합",IF('환경 20주'!H25="주의","주의","적합"))</f>
        <v>적합</v>
      </c>
      <c r="H25" s="148"/>
    </row>
    <row r="26" spans="1:8" ht="18.75" customHeight="1" x14ac:dyDescent="0.3">
      <c r="A26" s="151" t="str">
        <f>IF('환경 20주'!A26:A27="","",'환경 20주'!A26:A27)</f>
        <v/>
      </c>
      <c r="B26" s="152"/>
      <c r="C26" s="142" t="str">
        <f>IF('환경 20주'!D26="","",IF('환경 20주'!D26="불량","부적합",IF('환경 20주'!D26="주의","주의","적합")))</f>
        <v/>
      </c>
      <c r="D26" s="143"/>
      <c r="E26" s="155" t="str">
        <f>IF('환경 20주'!E26:E27="","",'환경 20주'!E26:E27)</f>
        <v/>
      </c>
      <c r="F26" s="152"/>
      <c r="G26" s="142" t="str">
        <f>IF('환경 20주'!H26="","",IF('환경 20주'!H26="불량","부적합",IF('환경 20주'!H26="주의","주의","적합")))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20주'!D27="불량","부적합",IF('환경 20주'!D27="주의","주의","적합"))</f>
        <v>적합</v>
      </c>
      <c r="D27" s="145"/>
      <c r="E27" s="159"/>
      <c r="F27" s="158"/>
      <c r="G27" s="144" t="str">
        <f>IF('환경 20주'!H27="불량","부적합",IF('환경 20주'!H27="주의","주의","적합"))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- 111동, 112동, 210동, 220동 살모넬라 양성반응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31" priority="2" operator="containsText" text="부적합">
      <formula>NOT(ISERROR(SEARCH("부적합",C8)))</formula>
    </cfRule>
  </conditionalFormatting>
  <conditionalFormatting sqref="C8 E8 C10:E27 G8 G10:H27">
    <cfRule type="containsText" dxfId="3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G8" sqref="G8:G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44" t="s">
        <v>10</v>
      </c>
      <c r="G3" s="99" t="s">
        <v>76</v>
      </c>
      <c r="H3" s="100"/>
    </row>
    <row r="4" spans="1:8" x14ac:dyDescent="0.3">
      <c r="A4" s="43" t="s">
        <v>4</v>
      </c>
      <c r="B4" s="42" t="s">
        <v>63</v>
      </c>
      <c r="C4" s="43" t="s">
        <v>11</v>
      </c>
      <c r="D4" s="78">
        <v>43643</v>
      </c>
      <c r="E4" s="78"/>
      <c r="F4" s="39" t="s">
        <v>61</v>
      </c>
      <c r="G4" s="78">
        <v>43648</v>
      </c>
      <c r="H4" s="78"/>
    </row>
    <row r="5" spans="1:8" x14ac:dyDescent="0.3">
      <c r="A5" s="43" t="s">
        <v>26</v>
      </c>
      <c r="B5" s="42">
        <v>9016</v>
      </c>
      <c r="C5" s="43" t="s">
        <v>62</v>
      </c>
      <c r="D5" s="136" t="s">
        <v>77</v>
      </c>
      <c r="E5" s="137"/>
      <c r="F5" s="43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45" t="s">
        <v>13</v>
      </c>
      <c r="D7" s="28" t="s">
        <v>3</v>
      </c>
      <c r="E7" s="140" t="s">
        <v>20</v>
      </c>
      <c r="F7" s="139"/>
      <c r="G7" s="45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78</v>
      </c>
      <c r="H8" s="110" t="str">
        <f>IF(G8="","",IF(G8="음성","양호",IF(ISERROR(FIND(".",G8)),"불량","주의")))</f>
        <v>주의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78</v>
      </c>
      <c r="H10" s="110" t="str">
        <f t="shared" ref="H10" si="1">IF(G10="","",IF(G10="음성","양호",IF(ISERROR(FIND(".",G10)),"불량","주의")))</f>
        <v>주의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78</v>
      </c>
      <c r="H12" s="110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9" priority="3" operator="containsText" text="불량">
      <formula>NOT(ISERROR(SEARCH("불량",D8)))</formula>
    </cfRule>
  </conditionalFormatting>
  <conditionalFormatting sqref="C8 C10:C27 G8 G10:G27">
    <cfRule type="containsText" dxfId="28" priority="2" operator="containsText" text="양성">
      <formula>NOT(ISERROR(SEARCH("양성",C8)))</formula>
    </cfRule>
  </conditionalFormatting>
  <conditionalFormatting sqref="D8 D22 D10 D14 D18 D12 D16 D20 D24 D26 H8 H10:H27">
    <cfRule type="containsText" dxfId="2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G8" sqref="G8:G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44" t="s">
        <v>10</v>
      </c>
      <c r="G3" s="99" t="str">
        <f>'환경 24주'!G3:H3</f>
        <v>19-1699</v>
      </c>
      <c r="H3" s="100"/>
    </row>
    <row r="4" spans="1:8" x14ac:dyDescent="0.3">
      <c r="A4" s="43" t="s">
        <v>4</v>
      </c>
      <c r="B4" s="44" t="str">
        <f>'환경 24주'!B4</f>
        <v>당진농장</v>
      </c>
      <c r="C4" s="43" t="s">
        <v>11</v>
      </c>
      <c r="D4" s="101">
        <f>'환경 24주'!D4:E4</f>
        <v>43643</v>
      </c>
      <c r="E4" s="101"/>
      <c r="F4" s="39" t="s">
        <v>61</v>
      </c>
      <c r="G4" s="101">
        <f>'환경 24주'!G4:H4</f>
        <v>43648</v>
      </c>
      <c r="H4" s="101"/>
    </row>
    <row r="5" spans="1:8" x14ac:dyDescent="0.3">
      <c r="A5" s="43" t="s">
        <v>26</v>
      </c>
      <c r="B5" s="44">
        <f>'환경 24주'!B5</f>
        <v>9016</v>
      </c>
      <c r="C5" s="43" t="s">
        <v>62</v>
      </c>
      <c r="D5" s="160" t="str">
        <f>'환경 24주'!D5:E5</f>
        <v>24주령</v>
      </c>
      <c r="E5" s="161"/>
      <c r="F5" s="43" t="s">
        <v>12</v>
      </c>
      <c r="G5" s="164" t="str">
        <f>'환경 24주'!G5:H5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24주'!A8:A9="","",'환경 24주'!A8:A9)</f>
        <v>111</v>
      </c>
      <c r="B8" s="152"/>
      <c r="C8" s="142" t="str">
        <f>IF('환경 24주'!D8="","",IF('환경 24주'!D8="불량","부적합",IF('환경 24주'!D8="주의","주의","적합")))</f>
        <v>적합</v>
      </c>
      <c r="D8" s="143"/>
      <c r="E8" s="155">
        <f>IF('환경 24주'!E8:E9="","",'환경 24주'!E8:E9)</f>
        <v>112</v>
      </c>
      <c r="F8" s="152"/>
      <c r="G8" s="142" t="str">
        <f>IF('환경 24주'!H8="","",IF('환경 24주'!H8="불량","부적합",IF('환경 24주'!H8="주의","주의","적합")))</f>
        <v>주의</v>
      </c>
      <c r="H8" s="146"/>
    </row>
    <row r="9" spans="1:8" ht="18.75" customHeight="1" x14ac:dyDescent="0.3">
      <c r="A9" s="153"/>
      <c r="B9" s="154"/>
      <c r="C9" s="147" t="str">
        <f>IF('환경 24주'!D9="불량","부적합",IF('환경 24주'!D9="주의","주의","적합"))</f>
        <v>적합</v>
      </c>
      <c r="D9" s="150"/>
      <c r="E9" s="156"/>
      <c r="F9" s="154"/>
      <c r="G9" s="147" t="str">
        <f>IF('환경 24주'!H9="불량","부적합",IF('환경 24주'!H9="주의","주의","적합"))</f>
        <v>적합</v>
      </c>
      <c r="H9" s="148"/>
    </row>
    <row r="10" spans="1:8" ht="18.75" customHeight="1" x14ac:dyDescent="0.3">
      <c r="A10" s="151">
        <f>IF('환경 24주'!A10:A11="","",'환경 24주'!A10:A11)</f>
        <v>120</v>
      </c>
      <c r="B10" s="152"/>
      <c r="C10" s="142" t="str">
        <f>IF('환경 24주'!D10="","",IF('환경 24주'!D10="불량","부적합",IF('환경 24주'!D10="주의","주의","적합")))</f>
        <v>적합</v>
      </c>
      <c r="D10" s="143"/>
      <c r="E10" s="155">
        <f>IF('환경 24주'!E10:E11="","",'환경 24주'!E10:E11)</f>
        <v>130</v>
      </c>
      <c r="F10" s="152"/>
      <c r="G10" s="142" t="str">
        <f>IF('환경 24주'!H10="","",IF('환경 24주'!H10="불량","부적합",IF('환경 24주'!H10="주의","주의","적합")))</f>
        <v>주의</v>
      </c>
      <c r="H10" s="146"/>
    </row>
    <row r="11" spans="1:8" ht="18.75" customHeight="1" x14ac:dyDescent="0.3">
      <c r="A11" s="153"/>
      <c r="B11" s="154"/>
      <c r="C11" s="147" t="str">
        <f>IF('환경 24주'!D11="불량","부적합",IF('환경 24주'!D11="주의","주의","적합"))</f>
        <v>적합</v>
      </c>
      <c r="D11" s="150"/>
      <c r="E11" s="156"/>
      <c r="F11" s="154"/>
      <c r="G11" s="147" t="str">
        <f>IF('환경 24주'!H11="불량","부적합",IF('환경 24주'!H11="주의","주의","적합"))</f>
        <v>적합</v>
      </c>
      <c r="H11" s="148"/>
    </row>
    <row r="12" spans="1:8" ht="18.75" customHeight="1" x14ac:dyDescent="0.3">
      <c r="A12" s="151">
        <f>IF('환경 24주'!A12:A13="","",'환경 24주'!A12:A13)</f>
        <v>210</v>
      </c>
      <c r="B12" s="152"/>
      <c r="C12" s="142" t="str">
        <f>IF('환경 24주'!D12="","",IF('환경 24주'!D12="불량","부적합",IF('환경 24주'!D12="주의","주의","적합")))</f>
        <v>적합</v>
      </c>
      <c r="D12" s="143"/>
      <c r="E12" s="155">
        <f>IF('환경 24주'!E12:E13="","",'환경 24주'!E12:E13)</f>
        <v>220</v>
      </c>
      <c r="F12" s="152"/>
      <c r="G12" s="142" t="str">
        <f>IF('환경 24주'!H12="","",IF('환경 24주'!H12="불량","부적합",IF('환경 24주'!H12="주의","주의","적합")))</f>
        <v>주의</v>
      </c>
      <c r="H12" s="146"/>
    </row>
    <row r="13" spans="1:8" ht="18.75" customHeight="1" x14ac:dyDescent="0.3">
      <c r="A13" s="153"/>
      <c r="B13" s="154"/>
      <c r="C13" s="147" t="str">
        <f>IF('환경 24주'!D13="불량","부적합",IF('환경 24주'!D13="주의","주의","적합"))</f>
        <v>적합</v>
      </c>
      <c r="D13" s="150"/>
      <c r="E13" s="156"/>
      <c r="F13" s="154"/>
      <c r="G13" s="147" t="str">
        <f>IF('환경 24주'!H13="불량","부적합",IF('환경 24주'!H13="주의","주의","적합"))</f>
        <v>적합</v>
      </c>
      <c r="H13" s="148"/>
    </row>
    <row r="14" spans="1:8" ht="18.75" customHeight="1" x14ac:dyDescent="0.3">
      <c r="A14" s="151" t="str">
        <f>IF('환경 24주'!A14:A15="","",'환경 24주'!A14:A15)</f>
        <v/>
      </c>
      <c r="B14" s="152"/>
      <c r="C14" s="142" t="str">
        <f>IF('환경 24주'!D14="","",IF('환경 24주'!D14="불량","부적합",IF('환경 24주'!D14="주의","주의","적합")))</f>
        <v/>
      </c>
      <c r="D14" s="143"/>
      <c r="E14" s="155" t="str">
        <f>IF('환경 24주'!E14:E15="","",'환경 24주'!E14:E15)</f>
        <v/>
      </c>
      <c r="F14" s="152"/>
      <c r="G14" s="142" t="str">
        <f>IF('환경 24주'!H14="","",IF('환경 24주'!H14="불량","부적합",IF('환경 24주'!H14="주의","주의","적합")))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24주'!D15="불량","부적합",IF('환경 24주'!D15="주의","주의","적합"))</f>
        <v>적합</v>
      </c>
      <c r="D15" s="150"/>
      <c r="E15" s="156"/>
      <c r="F15" s="154"/>
      <c r="G15" s="147" t="str">
        <f>IF('환경 24주'!H15="불량","부적합",IF('환경 24주'!H15="주의","주의","적합"))</f>
        <v>적합</v>
      </c>
      <c r="H15" s="148"/>
    </row>
    <row r="16" spans="1:8" ht="18.75" customHeight="1" x14ac:dyDescent="0.3">
      <c r="A16" s="151" t="str">
        <f>IF('환경 24주'!A16:A17="","",'환경 24주'!A16:A17)</f>
        <v/>
      </c>
      <c r="B16" s="152"/>
      <c r="C16" s="142" t="str">
        <f>IF('환경 24주'!D16="","",IF('환경 24주'!D16="불량","부적합",IF('환경 24주'!D16="주의","주의","적합")))</f>
        <v/>
      </c>
      <c r="D16" s="143"/>
      <c r="E16" s="155" t="str">
        <f>IF('환경 24주'!E16:E17="","",'환경 24주'!E16:E17)</f>
        <v/>
      </c>
      <c r="F16" s="152"/>
      <c r="G16" s="142" t="str">
        <f>IF('환경 24주'!H16="","",IF('환경 24주'!H16="불량","부적합",IF('환경 24주'!H16="주의","주의","적합")))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24주'!D17="불량","부적합",IF('환경 24주'!D17="주의","주의","적합"))</f>
        <v>적합</v>
      </c>
      <c r="D17" s="150"/>
      <c r="E17" s="156"/>
      <c r="F17" s="154"/>
      <c r="G17" s="147" t="str">
        <f>IF('환경 24주'!H17="불량","부적합",IF('환경 24주'!H17="주의","주의","적합"))</f>
        <v>적합</v>
      </c>
      <c r="H17" s="148"/>
    </row>
    <row r="18" spans="1:8" ht="18.75" customHeight="1" x14ac:dyDescent="0.3">
      <c r="A18" s="151" t="str">
        <f>IF('환경 24주'!A18:A19="","",'환경 24주'!A18:A19)</f>
        <v/>
      </c>
      <c r="B18" s="152"/>
      <c r="C18" s="142" t="str">
        <f>IF('환경 24주'!D18="","",IF('환경 24주'!D18="불량","부적합",IF('환경 24주'!D18="주의","주의","적합")))</f>
        <v/>
      </c>
      <c r="D18" s="143"/>
      <c r="E18" s="155" t="str">
        <f>IF('환경 24주'!E18:E19="","",'환경 24주'!E18:E19)</f>
        <v/>
      </c>
      <c r="F18" s="152"/>
      <c r="G18" s="142" t="str">
        <f>IF('환경 24주'!H18="","",IF('환경 24주'!H18="불량","부적합",IF('환경 24주'!H18="주의","주의","적합")))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24주'!D19="불량","부적합",IF('환경 24주'!D19="주의","주의","적합"))</f>
        <v>적합</v>
      </c>
      <c r="D19" s="150"/>
      <c r="E19" s="156"/>
      <c r="F19" s="154"/>
      <c r="G19" s="147" t="str">
        <f>IF('환경 24주'!H19="불량","부적합",IF('환경 24주'!H19="주의","주의","적합"))</f>
        <v>적합</v>
      </c>
      <c r="H19" s="148"/>
    </row>
    <row r="20" spans="1:8" ht="18.75" customHeight="1" x14ac:dyDescent="0.3">
      <c r="A20" s="151" t="str">
        <f>IF('환경 24주'!A20:A21="","",'환경 24주'!A20:A21)</f>
        <v/>
      </c>
      <c r="B20" s="152"/>
      <c r="C20" s="142" t="str">
        <f>IF('환경 24주'!D20="","",IF('환경 24주'!D20="불량","부적합",IF('환경 24주'!D20="주의","주의","적합")))</f>
        <v/>
      </c>
      <c r="D20" s="143"/>
      <c r="E20" s="155" t="str">
        <f>IF('환경 24주'!E20:E21="","",'환경 24주'!E20:E21)</f>
        <v/>
      </c>
      <c r="F20" s="152"/>
      <c r="G20" s="142" t="str">
        <f>IF('환경 24주'!H20="","",IF('환경 24주'!H20="불량","부적합",IF('환경 24주'!H20="주의","주의","적합")))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24주'!D21="불량","부적합",IF('환경 24주'!D21="주의","주의","적합"))</f>
        <v>적합</v>
      </c>
      <c r="D21" s="150"/>
      <c r="E21" s="156"/>
      <c r="F21" s="154"/>
      <c r="G21" s="147" t="str">
        <f>IF('환경 24주'!H21="불량","부적합",IF('환경 24주'!H21="주의","주의","적합"))</f>
        <v>적합</v>
      </c>
      <c r="H21" s="148"/>
    </row>
    <row r="22" spans="1:8" ht="18.75" customHeight="1" x14ac:dyDescent="0.3">
      <c r="A22" s="151" t="str">
        <f>IF('환경 24주'!A22:A23="","",'환경 24주'!A22:A23)</f>
        <v/>
      </c>
      <c r="B22" s="152"/>
      <c r="C22" s="142" t="str">
        <f>IF('환경 24주'!D22="","",IF('환경 24주'!D22="불량","부적합",IF('환경 24주'!D22="주의","주의","적합")))</f>
        <v/>
      </c>
      <c r="D22" s="143"/>
      <c r="E22" s="155" t="str">
        <f>IF('환경 24주'!E22:E23="","",'환경 24주'!E22:E23)</f>
        <v/>
      </c>
      <c r="F22" s="152"/>
      <c r="G22" s="142" t="str">
        <f>IF('환경 24주'!H22="","",IF('환경 24주'!H22="불량","부적합",IF('환경 24주'!H22="주의","주의","적합")))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24주'!D23="불량","부적합",IF('환경 24주'!D23="주의","주의","적합"))</f>
        <v>적합</v>
      </c>
      <c r="D23" s="150"/>
      <c r="E23" s="156"/>
      <c r="F23" s="154"/>
      <c r="G23" s="147" t="str">
        <f>IF('환경 24주'!H23="불량","부적합",IF('환경 24주'!H23="주의","주의","적합"))</f>
        <v>적합</v>
      </c>
      <c r="H23" s="148"/>
    </row>
    <row r="24" spans="1:8" ht="18.75" customHeight="1" x14ac:dyDescent="0.3">
      <c r="A24" s="151" t="str">
        <f>IF('환경 24주'!A24:A25="","",'환경 24주'!A24:A25)</f>
        <v/>
      </c>
      <c r="B24" s="152"/>
      <c r="C24" s="142" t="str">
        <f>IF('환경 24주'!D24="","",IF('환경 24주'!D24="불량","부적합",IF('환경 24주'!D24="주의","주의","적합")))</f>
        <v/>
      </c>
      <c r="D24" s="143"/>
      <c r="E24" s="155" t="str">
        <f>IF('환경 24주'!E24:E25="","",'환경 24주'!E24:E25)</f>
        <v/>
      </c>
      <c r="F24" s="152"/>
      <c r="G24" s="142" t="str">
        <f>IF('환경 24주'!H24="","",IF('환경 24주'!H24="불량","부적합",IF('환경 24주'!H24="주의","주의","적합")))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24주'!D25="불량","부적합",IF('환경 24주'!D25="주의","주의","적합"))</f>
        <v>적합</v>
      </c>
      <c r="D25" s="150"/>
      <c r="E25" s="156"/>
      <c r="F25" s="154"/>
      <c r="G25" s="147" t="str">
        <f>IF('환경 24주'!H25="불량","부적합",IF('환경 24주'!H25="주의","주의","적합"))</f>
        <v>적합</v>
      </c>
      <c r="H25" s="148"/>
    </row>
    <row r="26" spans="1:8" ht="18.75" customHeight="1" x14ac:dyDescent="0.3">
      <c r="A26" s="151" t="str">
        <f>IF('환경 24주'!A26:A27="","",'환경 24주'!A26:A27)</f>
        <v/>
      </c>
      <c r="B26" s="152"/>
      <c r="C26" s="142" t="str">
        <f>IF('환경 24주'!D26="","",IF('환경 24주'!D26="불량","부적합",IF('환경 24주'!D26="주의","주의","적합")))</f>
        <v/>
      </c>
      <c r="D26" s="143"/>
      <c r="E26" s="155" t="str">
        <f>IF('환경 24주'!E26:E27="","",'환경 24주'!E26:E27)</f>
        <v/>
      </c>
      <c r="F26" s="152"/>
      <c r="G26" s="142" t="str">
        <f>IF('환경 24주'!H26="","",IF('환경 24주'!H26="불량","부적합",IF('환경 24주'!H26="주의","주의","적합")))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24주'!D27="불량","부적합",IF('환경 24주'!D27="주의","주의","적합"))</f>
        <v>적합</v>
      </c>
      <c r="D27" s="145"/>
      <c r="E27" s="159"/>
      <c r="F27" s="158"/>
      <c r="G27" s="144" t="str">
        <f>IF('환경 24주'!H27="불량","부적합",IF('환경 24주'!H27="주의","주의","적합"))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- 111동, 112동, 210동, 220동 살모넬라 양성반응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6" priority="2" operator="containsText" text="부적합">
      <formula>NOT(ISERROR(SEARCH("부적합",C8)))</formula>
    </cfRule>
  </conditionalFormatting>
  <conditionalFormatting sqref="C8 E8 C10:E27 G8 G10:H27">
    <cfRule type="containsText" dxfId="25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E8" sqref="E8:F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48" t="s">
        <v>10</v>
      </c>
      <c r="G3" s="99" t="s">
        <v>79</v>
      </c>
      <c r="H3" s="100"/>
    </row>
    <row r="4" spans="1:8" x14ac:dyDescent="0.3">
      <c r="A4" s="47" t="s">
        <v>4</v>
      </c>
      <c r="B4" s="46" t="s">
        <v>63</v>
      </c>
      <c r="C4" s="47" t="s">
        <v>11</v>
      </c>
      <c r="D4" s="78">
        <v>43669</v>
      </c>
      <c r="E4" s="78"/>
      <c r="F4" s="39" t="s">
        <v>61</v>
      </c>
      <c r="G4" s="78">
        <v>43672</v>
      </c>
      <c r="H4" s="78"/>
    </row>
    <row r="5" spans="1:8" x14ac:dyDescent="0.3">
      <c r="A5" s="47" t="s">
        <v>26</v>
      </c>
      <c r="B5" s="46">
        <v>9016</v>
      </c>
      <c r="C5" s="47" t="s">
        <v>62</v>
      </c>
      <c r="D5" s="136" t="s">
        <v>80</v>
      </c>
      <c r="E5" s="137"/>
      <c r="F5" s="47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49" t="s">
        <v>13</v>
      </c>
      <c r="D7" s="28" t="s">
        <v>3</v>
      </c>
      <c r="E7" s="140" t="s">
        <v>20</v>
      </c>
      <c r="F7" s="139"/>
      <c r="G7" s="49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73</v>
      </c>
      <c r="H8" s="110" t="str">
        <f>IF(G8="","",IF(G8="음성","양호",IF(ISERROR(FIND(".",G8)),"불량","주의")))</f>
        <v>양호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73</v>
      </c>
      <c r="H12" s="11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74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4" priority="3" operator="containsText" text="불량">
      <formula>NOT(ISERROR(SEARCH("불량",D8)))</formula>
    </cfRule>
  </conditionalFormatting>
  <conditionalFormatting sqref="C8 C10:C27 G8 G10:G27">
    <cfRule type="containsText" dxfId="23" priority="2" operator="containsText" text="양성">
      <formula>NOT(ISERROR(SEARCH("양성",C8)))</formula>
    </cfRule>
  </conditionalFormatting>
  <conditionalFormatting sqref="D8 D22 D10 D14 D18 D12 D16 D20 D24 D26 H8 H10:H27">
    <cfRule type="containsText" dxfId="22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3"/>
  <sheetViews>
    <sheetView zoomScaleNormal="100" workbookViewId="0">
      <selection activeCell="E8" sqref="E8:F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48" t="s">
        <v>10</v>
      </c>
      <c r="G3" s="99" t="str">
        <f>'환경 28주'!G3:H3</f>
        <v>19-2013</v>
      </c>
      <c r="H3" s="100"/>
    </row>
    <row r="4" spans="1:8" x14ac:dyDescent="0.3">
      <c r="A4" s="47" t="s">
        <v>4</v>
      </c>
      <c r="B4" s="48" t="str">
        <f>'환경 28주'!B4</f>
        <v>당진농장</v>
      </c>
      <c r="C4" s="47" t="s">
        <v>11</v>
      </c>
      <c r="D4" s="101">
        <f>'환경 28주'!D4:E4</f>
        <v>43669</v>
      </c>
      <c r="E4" s="101"/>
      <c r="F4" s="39" t="s">
        <v>61</v>
      </c>
      <c r="G4" s="101">
        <f>'환경 28주'!G4:H4</f>
        <v>43672</v>
      </c>
      <c r="H4" s="101"/>
    </row>
    <row r="5" spans="1:8" x14ac:dyDescent="0.3">
      <c r="A5" s="47" t="s">
        <v>26</v>
      </c>
      <c r="B5" s="48">
        <f>'환경 28주'!B5</f>
        <v>9016</v>
      </c>
      <c r="C5" s="47" t="s">
        <v>62</v>
      </c>
      <c r="D5" s="160" t="str">
        <f>'환경 28주'!D5:E5</f>
        <v>28주령</v>
      </c>
      <c r="E5" s="161"/>
      <c r="F5" s="47" t="s">
        <v>12</v>
      </c>
      <c r="G5" s="164" t="str">
        <f>'환경 28주'!G5:H5</f>
        <v>지용덕</v>
      </c>
      <c r="H5" s="164"/>
    </row>
    <row r="6" spans="1:8" ht="15.75" thickBot="1" x14ac:dyDescent="0.35"/>
    <row r="7" spans="1:8" ht="16.5" customHeight="1" x14ac:dyDescent="0.3">
      <c r="A7" s="138" t="s">
        <v>20</v>
      </c>
      <c r="B7" s="139"/>
      <c r="C7" s="162" t="s">
        <v>6</v>
      </c>
      <c r="D7" s="104"/>
      <c r="E7" s="140" t="s">
        <v>20</v>
      </c>
      <c r="F7" s="139"/>
      <c r="G7" s="162" t="s">
        <v>6</v>
      </c>
      <c r="H7" s="163"/>
    </row>
    <row r="8" spans="1:8" ht="18.75" customHeight="1" x14ac:dyDescent="0.3">
      <c r="A8" s="151">
        <f>IF('환경 28주'!A8:A9="","",'환경 28주'!A8:A9)</f>
        <v>111</v>
      </c>
      <c r="B8" s="152"/>
      <c r="C8" s="142" t="str">
        <f>IF('환경 28주'!D8="","",IF('환경 28주'!D8="불량","부적합",IF('환경 28주'!D8="주의","주의","적합")))</f>
        <v>적합</v>
      </c>
      <c r="D8" s="143"/>
      <c r="E8" s="155">
        <f>IF('환경 28주'!E8:E9="","",'환경 28주'!E8:E9)</f>
        <v>112</v>
      </c>
      <c r="F8" s="152"/>
      <c r="G8" s="142" t="str">
        <f>IF('환경 28주'!H8="","",IF('환경 28주'!H8="불량","부적합",IF('환경 28주'!H8="주의","주의","적합")))</f>
        <v>적합</v>
      </c>
      <c r="H8" s="146"/>
    </row>
    <row r="9" spans="1:8" ht="18.75" customHeight="1" x14ac:dyDescent="0.3">
      <c r="A9" s="153"/>
      <c r="B9" s="154"/>
      <c r="C9" s="147" t="str">
        <f>IF('환경 28주'!D9="불량","부적합",IF('환경 28주'!D9="주의","주의","적합"))</f>
        <v>적합</v>
      </c>
      <c r="D9" s="150"/>
      <c r="E9" s="156"/>
      <c r="F9" s="154"/>
      <c r="G9" s="147" t="str">
        <f>IF('환경 28주'!H9="불량","부적합",IF('환경 28주'!H9="주의","주의","적합"))</f>
        <v>적합</v>
      </c>
      <c r="H9" s="148"/>
    </row>
    <row r="10" spans="1:8" ht="18.75" customHeight="1" x14ac:dyDescent="0.3">
      <c r="A10" s="151">
        <f>IF('환경 28주'!A10:A11="","",'환경 28주'!A10:A11)</f>
        <v>120</v>
      </c>
      <c r="B10" s="152"/>
      <c r="C10" s="142" t="str">
        <f>IF('환경 28주'!D10="","",IF('환경 28주'!D10="불량","부적합",IF('환경 28주'!D10="주의","주의","적합")))</f>
        <v>적합</v>
      </c>
      <c r="D10" s="143"/>
      <c r="E10" s="155">
        <f>IF('환경 28주'!E10:E11="","",'환경 28주'!E10:E11)</f>
        <v>130</v>
      </c>
      <c r="F10" s="152"/>
      <c r="G10" s="142" t="str">
        <f>IF('환경 28주'!H10="","",IF('환경 28주'!H10="불량","부적합",IF('환경 28주'!H10="주의","주의","적합")))</f>
        <v>적합</v>
      </c>
      <c r="H10" s="146"/>
    </row>
    <row r="11" spans="1:8" ht="18.75" customHeight="1" x14ac:dyDescent="0.3">
      <c r="A11" s="153"/>
      <c r="B11" s="154"/>
      <c r="C11" s="147" t="str">
        <f>IF('환경 28주'!D11="불량","부적합",IF('환경 28주'!D11="주의","주의","적합"))</f>
        <v>적합</v>
      </c>
      <c r="D11" s="150"/>
      <c r="E11" s="156"/>
      <c r="F11" s="154"/>
      <c r="G11" s="147" t="str">
        <f>IF('환경 28주'!H11="불량","부적합",IF('환경 28주'!H11="주의","주의","적합"))</f>
        <v>적합</v>
      </c>
      <c r="H11" s="148"/>
    </row>
    <row r="12" spans="1:8" ht="18.75" customHeight="1" x14ac:dyDescent="0.3">
      <c r="A12" s="151">
        <f>IF('환경 28주'!A12:A13="","",'환경 28주'!A12:A13)</f>
        <v>210</v>
      </c>
      <c r="B12" s="152"/>
      <c r="C12" s="142" t="str">
        <f>IF('환경 28주'!D12="","",IF('환경 28주'!D12="불량","부적합",IF('환경 28주'!D12="주의","주의","적합")))</f>
        <v>적합</v>
      </c>
      <c r="D12" s="143"/>
      <c r="E12" s="155">
        <f>IF('환경 28주'!E12:E13="","",'환경 28주'!E12:E13)</f>
        <v>220</v>
      </c>
      <c r="F12" s="152"/>
      <c r="G12" s="142" t="str">
        <f>IF('환경 28주'!H12="","",IF('환경 28주'!H12="불량","부적합",IF('환경 28주'!H12="주의","주의","적합")))</f>
        <v>적합</v>
      </c>
      <c r="H12" s="146"/>
    </row>
    <row r="13" spans="1:8" ht="18.75" customHeight="1" x14ac:dyDescent="0.3">
      <c r="A13" s="153"/>
      <c r="B13" s="154"/>
      <c r="C13" s="147" t="str">
        <f>IF('환경 28주'!D13="불량","부적합",IF('환경 28주'!D13="주의","주의","적합"))</f>
        <v>적합</v>
      </c>
      <c r="D13" s="150"/>
      <c r="E13" s="156"/>
      <c r="F13" s="154"/>
      <c r="G13" s="147" t="str">
        <f>IF('환경 28주'!H13="불량","부적합",IF('환경 28주'!H13="주의","주의","적합"))</f>
        <v>적합</v>
      </c>
      <c r="H13" s="148"/>
    </row>
    <row r="14" spans="1:8" ht="18.75" customHeight="1" x14ac:dyDescent="0.3">
      <c r="A14" s="151" t="str">
        <f>IF('환경 28주'!A14:A15="","",'환경 28주'!A14:A15)</f>
        <v/>
      </c>
      <c r="B14" s="152"/>
      <c r="C14" s="142" t="str">
        <f>IF('환경 28주'!D14="","",IF('환경 28주'!D14="불량","부적합",IF('환경 28주'!D14="주의","주의","적합")))</f>
        <v/>
      </c>
      <c r="D14" s="143"/>
      <c r="E14" s="155" t="str">
        <f>IF('환경 28주'!E14:E15="","",'환경 28주'!E14:E15)</f>
        <v/>
      </c>
      <c r="F14" s="152"/>
      <c r="G14" s="142" t="str">
        <f>IF('환경 28주'!H14="","",IF('환경 28주'!H14="불량","부적합",IF('환경 28주'!H14="주의","주의","적합")))</f>
        <v/>
      </c>
      <c r="H14" s="146"/>
    </row>
    <row r="15" spans="1:8" ht="18.75" customHeight="1" x14ac:dyDescent="0.3">
      <c r="A15" s="153"/>
      <c r="B15" s="154"/>
      <c r="C15" s="147" t="str">
        <f>IF('환경 28주'!D15="불량","부적합",IF('환경 28주'!D15="주의","주의","적합"))</f>
        <v>적합</v>
      </c>
      <c r="D15" s="150"/>
      <c r="E15" s="156"/>
      <c r="F15" s="154"/>
      <c r="G15" s="147" t="str">
        <f>IF('환경 28주'!H15="불량","부적합",IF('환경 28주'!H15="주의","주의","적합"))</f>
        <v>적합</v>
      </c>
      <c r="H15" s="148"/>
    </row>
    <row r="16" spans="1:8" ht="18.75" customHeight="1" x14ac:dyDescent="0.3">
      <c r="A16" s="151" t="str">
        <f>IF('환경 28주'!A16:A17="","",'환경 28주'!A16:A17)</f>
        <v/>
      </c>
      <c r="B16" s="152"/>
      <c r="C16" s="142" t="str">
        <f>IF('환경 28주'!D16="","",IF('환경 28주'!D16="불량","부적합",IF('환경 28주'!D16="주의","주의","적합")))</f>
        <v/>
      </c>
      <c r="D16" s="143"/>
      <c r="E16" s="155" t="str">
        <f>IF('환경 28주'!E16:E17="","",'환경 28주'!E16:E17)</f>
        <v/>
      </c>
      <c r="F16" s="152"/>
      <c r="G16" s="142" t="str">
        <f>IF('환경 28주'!H16="","",IF('환경 28주'!H16="불량","부적합",IF('환경 28주'!H16="주의","주의","적합")))</f>
        <v/>
      </c>
      <c r="H16" s="146"/>
    </row>
    <row r="17" spans="1:8" ht="18.75" customHeight="1" x14ac:dyDescent="0.3">
      <c r="A17" s="153"/>
      <c r="B17" s="154"/>
      <c r="C17" s="147" t="str">
        <f>IF('환경 28주'!D17="불량","부적합",IF('환경 28주'!D17="주의","주의","적합"))</f>
        <v>적합</v>
      </c>
      <c r="D17" s="150"/>
      <c r="E17" s="156"/>
      <c r="F17" s="154"/>
      <c r="G17" s="147" t="str">
        <f>IF('환경 28주'!H17="불량","부적합",IF('환경 28주'!H17="주의","주의","적합"))</f>
        <v>적합</v>
      </c>
      <c r="H17" s="148"/>
    </row>
    <row r="18" spans="1:8" ht="18.75" customHeight="1" x14ac:dyDescent="0.3">
      <c r="A18" s="151" t="str">
        <f>IF('환경 28주'!A18:A19="","",'환경 28주'!A18:A19)</f>
        <v/>
      </c>
      <c r="B18" s="152"/>
      <c r="C18" s="142" t="str">
        <f>IF('환경 28주'!D18="","",IF('환경 28주'!D18="불량","부적합",IF('환경 28주'!D18="주의","주의","적합")))</f>
        <v/>
      </c>
      <c r="D18" s="143"/>
      <c r="E18" s="155" t="str">
        <f>IF('환경 28주'!E18:E19="","",'환경 28주'!E18:E19)</f>
        <v/>
      </c>
      <c r="F18" s="152"/>
      <c r="G18" s="142" t="str">
        <f>IF('환경 28주'!H18="","",IF('환경 28주'!H18="불량","부적합",IF('환경 28주'!H18="주의","주의","적합")))</f>
        <v/>
      </c>
      <c r="H18" s="146"/>
    </row>
    <row r="19" spans="1:8" ht="18.75" customHeight="1" x14ac:dyDescent="0.3">
      <c r="A19" s="153"/>
      <c r="B19" s="154"/>
      <c r="C19" s="147" t="str">
        <f>IF('환경 28주'!D19="불량","부적합",IF('환경 28주'!D19="주의","주의","적합"))</f>
        <v>적합</v>
      </c>
      <c r="D19" s="150"/>
      <c r="E19" s="156"/>
      <c r="F19" s="154"/>
      <c r="G19" s="147" t="str">
        <f>IF('환경 28주'!H19="불량","부적합",IF('환경 28주'!H19="주의","주의","적합"))</f>
        <v>적합</v>
      </c>
      <c r="H19" s="148"/>
    </row>
    <row r="20" spans="1:8" ht="18.75" customHeight="1" x14ac:dyDescent="0.3">
      <c r="A20" s="151" t="str">
        <f>IF('환경 28주'!A20:A21="","",'환경 28주'!A20:A21)</f>
        <v/>
      </c>
      <c r="B20" s="152"/>
      <c r="C20" s="142" t="str">
        <f>IF('환경 28주'!D20="","",IF('환경 28주'!D20="불량","부적합",IF('환경 28주'!D20="주의","주의","적합")))</f>
        <v/>
      </c>
      <c r="D20" s="143"/>
      <c r="E20" s="155" t="str">
        <f>IF('환경 28주'!E20:E21="","",'환경 28주'!E20:E21)</f>
        <v/>
      </c>
      <c r="F20" s="152"/>
      <c r="G20" s="142" t="str">
        <f>IF('환경 28주'!H20="","",IF('환경 28주'!H20="불량","부적합",IF('환경 28주'!H20="주의","주의","적합")))</f>
        <v/>
      </c>
      <c r="H20" s="146"/>
    </row>
    <row r="21" spans="1:8" ht="18.75" customHeight="1" x14ac:dyDescent="0.3">
      <c r="A21" s="153"/>
      <c r="B21" s="154"/>
      <c r="C21" s="147" t="str">
        <f>IF('환경 28주'!D21="불량","부적합",IF('환경 28주'!D21="주의","주의","적합"))</f>
        <v>적합</v>
      </c>
      <c r="D21" s="150"/>
      <c r="E21" s="156"/>
      <c r="F21" s="154"/>
      <c r="G21" s="147" t="str">
        <f>IF('환경 28주'!H21="불량","부적합",IF('환경 28주'!H21="주의","주의","적합"))</f>
        <v>적합</v>
      </c>
      <c r="H21" s="148"/>
    </row>
    <row r="22" spans="1:8" ht="18.75" customHeight="1" x14ac:dyDescent="0.3">
      <c r="A22" s="151" t="str">
        <f>IF('환경 28주'!A22:A23="","",'환경 28주'!A22:A23)</f>
        <v/>
      </c>
      <c r="B22" s="152"/>
      <c r="C22" s="142" t="str">
        <f>IF('환경 28주'!D22="","",IF('환경 28주'!D22="불량","부적합",IF('환경 28주'!D22="주의","주의","적합")))</f>
        <v/>
      </c>
      <c r="D22" s="143"/>
      <c r="E22" s="155" t="str">
        <f>IF('환경 28주'!E22:E23="","",'환경 28주'!E22:E23)</f>
        <v/>
      </c>
      <c r="F22" s="152"/>
      <c r="G22" s="142" t="str">
        <f>IF('환경 28주'!H22="","",IF('환경 28주'!H22="불량","부적합",IF('환경 28주'!H22="주의","주의","적합")))</f>
        <v/>
      </c>
      <c r="H22" s="146"/>
    </row>
    <row r="23" spans="1:8" ht="18.75" customHeight="1" x14ac:dyDescent="0.3">
      <c r="A23" s="153"/>
      <c r="B23" s="154"/>
      <c r="C23" s="147" t="str">
        <f>IF('환경 28주'!D23="불량","부적합",IF('환경 28주'!D23="주의","주의","적합"))</f>
        <v>적합</v>
      </c>
      <c r="D23" s="150"/>
      <c r="E23" s="156"/>
      <c r="F23" s="154"/>
      <c r="G23" s="147" t="str">
        <f>IF('환경 28주'!H23="불량","부적합",IF('환경 28주'!H23="주의","주의","적합"))</f>
        <v>적합</v>
      </c>
      <c r="H23" s="148"/>
    </row>
    <row r="24" spans="1:8" ht="18.75" customHeight="1" x14ac:dyDescent="0.3">
      <c r="A24" s="151" t="str">
        <f>IF('환경 28주'!A24:A25="","",'환경 28주'!A24:A25)</f>
        <v/>
      </c>
      <c r="B24" s="152"/>
      <c r="C24" s="142" t="str">
        <f>IF('환경 28주'!D24="","",IF('환경 28주'!D24="불량","부적합",IF('환경 28주'!D24="주의","주의","적합")))</f>
        <v/>
      </c>
      <c r="D24" s="143"/>
      <c r="E24" s="155" t="str">
        <f>IF('환경 28주'!E24:E25="","",'환경 28주'!E24:E25)</f>
        <v/>
      </c>
      <c r="F24" s="152"/>
      <c r="G24" s="142" t="str">
        <f>IF('환경 28주'!H24="","",IF('환경 28주'!H24="불량","부적합",IF('환경 28주'!H24="주의","주의","적합")))</f>
        <v/>
      </c>
      <c r="H24" s="146"/>
    </row>
    <row r="25" spans="1:8" ht="18.75" customHeight="1" x14ac:dyDescent="0.3">
      <c r="A25" s="153"/>
      <c r="B25" s="154"/>
      <c r="C25" s="147" t="str">
        <f>IF('환경 28주'!D25="불량","부적합",IF('환경 28주'!D25="주의","주의","적합"))</f>
        <v>적합</v>
      </c>
      <c r="D25" s="150"/>
      <c r="E25" s="156"/>
      <c r="F25" s="154"/>
      <c r="G25" s="147" t="str">
        <f>IF('환경 28주'!H25="불량","부적합",IF('환경 28주'!H25="주의","주의","적합"))</f>
        <v>적합</v>
      </c>
      <c r="H25" s="148"/>
    </row>
    <row r="26" spans="1:8" ht="18.75" customHeight="1" x14ac:dyDescent="0.3">
      <c r="A26" s="151" t="str">
        <f>IF('환경 28주'!A26:A27="","",'환경 28주'!A26:A27)</f>
        <v/>
      </c>
      <c r="B26" s="152"/>
      <c r="C26" s="142" t="str">
        <f>IF('환경 28주'!D26="","",IF('환경 28주'!D26="불량","부적합",IF('환경 28주'!D26="주의","주의","적합")))</f>
        <v/>
      </c>
      <c r="D26" s="143"/>
      <c r="E26" s="155" t="str">
        <f>IF('환경 28주'!E26:E27="","",'환경 28주'!E26:E27)</f>
        <v/>
      </c>
      <c r="F26" s="152"/>
      <c r="G26" s="142" t="str">
        <f>IF('환경 28주'!H26="","",IF('환경 28주'!H26="불량","부적합",IF('환경 28주'!H26="주의","주의","적합")))</f>
        <v/>
      </c>
      <c r="H26" s="146"/>
    </row>
    <row r="27" spans="1:8" ht="18.75" customHeight="1" thickBot="1" x14ac:dyDescent="0.35">
      <c r="A27" s="157"/>
      <c r="B27" s="158"/>
      <c r="C27" s="144" t="str">
        <f>IF('환경 28주'!D27="불량","부적합",IF('환경 28주'!D27="주의","주의","적합"))</f>
        <v>적합</v>
      </c>
      <c r="D27" s="145"/>
      <c r="E27" s="159"/>
      <c r="F27" s="158"/>
      <c r="G27" s="144" t="str">
        <f>IF('환경 28주'!H27="불량","부적합",IF('환경 28주'!H27="주의","주의","적합"))</f>
        <v>적합</v>
      </c>
      <c r="H27" s="149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14</v>
      </c>
    </row>
    <row r="31" spans="1:8" ht="16.5" customHeight="1" x14ac:dyDescent="0.3">
      <c r="A31" s="15"/>
      <c r="B31" s="16" t="s">
        <v>6</v>
      </c>
      <c r="C31" s="141" t="s">
        <v>16</v>
      </c>
      <c r="D31" s="141"/>
      <c r="E31" s="141" t="s">
        <v>28</v>
      </c>
      <c r="F31" s="141"/>
      <c r="G31" s="141" t="s">
        <v>31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- 111동, 112동, 210동, 220동 살모넬라 양성반응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6" t="s">
        <v>8</v>
      </c>
      <c r="B42" s="66"/>
      <c r="C42" s="66"/>
      <c r="D42" s="66"/>
      <c r="E42" s="66"/>
      <c r="F42" s="66"/>
      <c r="G42" s="66"/>
      <c r="H42" s="66"/>
    </row>
    <row r="43" spans="1:8" ht="17.25" x14ac:dyDescent="0.3">
      <c r="A43" s="67" t="s">
        <v>9</v>
      </c>
      <c r="B43" s="67"/>
      <c r="C43" s="67"/>
      <c r="D43" s="67"/>
      <c r="E43" s="67"/>
      <c r="F43" s="67"/>
      <c r="G43" s="67"/>
      <c r="H43" s="67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1" priority="2" operator="containsText" text="부적합">
      <formula>NOT(ISERROR(SEARCH("부적합",C8)))</formula>
    </cfRule>
  </conditionalFormatting>
  <conditionalFormatting sqref="C8 E8 C10:E27 G8 G10:H27">
    <cfRule type="containsText" dxfId="2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1" zoomScaleNormal="100" workbookViewId="0">
      <selection activeCell="A36" sqref="A36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5" t="s">
        <v>21</v>
      </c>
      <c r="B1" s="75"/>
      <c r="C1" s="75"/>
      <c r="D1" s="75"/>
      <c r="E1" s="75"/>
      <c r="F1" s="75"/>
      <c r="G1" s="75"/>
      <c r="H1" s="75"/>
    </row>
    <row r="3" spans="1:8" x14ac:dyDescent="0.3">
      <c r="F3" s="52" t="s">
        <v>10</v>
      </c>
      <c r="G3" s="99" t="s">
        <v>81</v>
      </c>
      <c r="H3" s="100"/>
    </row>
    <row r="4" spans="1:8" x14ac:dyDescent="0.3">
      <c r="A4" s="51" t="s">
        <v>4</v>
      </c>
      <c r="B4" s="50" t="s">
        <v>63</v>
      </c>
      <c r="C4" s="51" t="s">
        <v>11</v>
      </c>
      <c r="D4" s="78">
        <v>43711</v>
      </c>
      <c r="E4" s="78"/>
      <c r="F4" s="39" t="s">
        <v>61</v>
      </c>
      <c r="G4" s="78">
        <v>43714</v>
      </c>
      <c r="H4" s="78"/>
    </row>
    <row r="5" spans="1:8" x14ac:dyDescent="0.3">
      <c r="A5" s="51" t="s">
        <v>26</v>
      </c>
      <c r="B5" s="50">
        <v>9016</v>
      </c>
      <c r="C5" s="51" t="s">
        <v>62</v>
      </c>
      <c r="D5" s="136" t="s">
        <v>82</v>
      </c>
      <c r="E5" s="137"/>
      <c r="F5" s="51" t="s">
        <v>12</v>
      </c>
      <c r="G5" s="79" t="s">
        <v>71</v>
      </c>
      <c r="H5" s="79"/>
    </row>
    <row r="6" spans="1:8" ht="15.75" thickBot="1" x14ac:dyDescent="0.35"/>
    <row r="7" spans="1:8" ht="16.5" customHeight="1" x14ac:dyDescent="0.3">
      <c r="A7" s="138" t="s">
        <v>20</v>
      </c>
      <c r="B7" s="139"/>
      <c r="C7" s="53" t="s">
        <v>13</v>
      </c>
      <c r="D7" s="28" t="s">
        <v>3</v>
      </c>
      <c r="E7" s="140" t="s">
        <v>20</v>
      </c>
      <c r="F7" s="139"/>
      <c r="G7" s="53" t="s">
        <v>13</v>
      </c>
      <c r="H7" s="7" t="s">
        <v>3</v>
      </c>
    </row>
    <row r="8" spans="1:8" ht="18.75" customHeight="1" x14ac:dyDescent="0.3">
      <c r="A8" s="119">
        <v>111</v>
      </c>
      <c r="B8" s="120"/>
      <c r="C8" s="115" t="s">
        <v>73</v>
      </c>
      <c r="D8" s="117" t="str">
        <f>IF(C8="","",IF(C8="음성","양호",IF(ISERROR(FIND(".",C8)),"불량","주의")))</f>
        <v>양호</v>
      </c>
      <c r="E8" s="123">
        <v>112</v>
      </c>
      <c r="F8" s="120"/>
      <c r="G8" s="115" t="s">
        <v>73</v>
      </c>
      <c r="H8" s="110" t="str">
        <f>IF(G8="","",IF(G8="음성","양호",IF(ISERROR(FIND(".",G8)),"불량","주의")))</f>
        <v>양호</v>
      </c>
    </row>
    <row r="9" spans="1:8" ht="18.75" customHeight="1" x14ac:dyDescent="0.3">
      <c r="A9" s="121"/>
      <c r="B9" s="122"/>
      <c r="C9" s="116"/>
      <c r="D9" s="118"/>
      <c r="E9" s="124"/>
      <c r="F9" s="122"/>
      <c r="G9" s="116"/>
      <c r="H9" s="114"/>
    </row>
    <row r="10" spans="1:8" ht="18.75" customHeight="1" x14ac:dyDescent="0.3">
      <c r="A10" s="119">
        <v>120</v>
      </c>
      <c r="B10" s="120"/>
      <c r="C10" s="115" t="s">
        <v>73</v>
      </c>
      <c r="D10" s="117" t="str">
        <f t="shared" ref="D10" si="0">IF(C10="","",IF(C10="음성","양호",IF(ISERROR(FIND(".",C10)),"불량","주의")))</f>
        <v>양호</v>
      </c>
      <c r="E10" s="123">
        <v>130</v>
      </c>
      <c r="F10" s="120"/>
      <c r="G10" s="115" t="s">
        <v>73</v>
      </c>
      <c r="H10" s="110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21"/>
      <c r="B11" s="122"/>
      <c r="C11" s="116"/>
      <c r="D11" s="118"/>
      <c r="E11" s="124"/>
      <c r="F11" s="122"/>
      <c r="G11" s="116"/>
      <c r="H11" s="114"/>
    </row>
    <row r="12" spans="1:8" ht="18.75" customHeight="1" x14ac:dyDescent="0.3">
      <c r="A12" s="119">
        <v>210</v>
      </c>
      <c r="B12" s="120"/>
      <c r="C12" s="115" t="s">
        <v>73</v>
      </c>
      <c r="D12" s="117" t="str">
        <f t="shared" ref="D12" si="2">IF(C12="","",IF(C12="음성","양호",IF(ISERROR(FIND(".",C12)),"불량","주의")))</f>
        <v>양호</v>
      </c>
      <c r="E12" s="123">
        <v>220</v>
      </c>
      <c r="F12" s="120"/>
      <c r="G12" s="115" t="s">
        <v>73</v>
      </c>
      <c r="H12" s="110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21"/>
      <c r="B13" s="122"/>
      <c r="C13" s="116"/>
      <c r="D13" s="118"/>
      <c r="E13" s="124"/>
      <c r="F13" s="122"/>
      <c r="G13" s="116"/>
      <c r="H13" s="114"/>
    </row>
    <row r="14" spans="1:8" ht="18.75" customHeight="1" x14ac:dyDescent="0.3">
      <c r="A14" s="119"/>
      <c r="B14" s="120" t="s">
        <v>24</v>
      </c>
      <c r="C14" s="115"/>
      <c r="D14" s="117" t="str">
        <f t="shared" ref="D14" si="4">IF(C14="","",IF(C14="음성","양호",IF(ISERROR(FIND(".",C14)),"불량","주의")))</f>
        <v/>
      </c>
      <c r="E14" s="123"/>
      <c r="F14" s="120" t="s">
        <v>24</v>
      </c>
      <c r="G14" s="112"/>
      <c r="H14" s="110" t="str">
        <f t="shared" ref="H14" si="5">IF(G14="","",IF(G14="음성","양호",IF(ISERROR(FIND(".",G14)),"불량","주의")))</f>
        <v/>
      </c>
    </row>
    <row r="15" spans="1:8" ht="18.75" customHeight="1" x14ac:dyDescent="0.3">
      <c r="A15" s="121"/>
      <c r="B15" s="122" t="s">
        <v>25</v>
      </c>
      <c r="C15" s="116"/>
      <c r="D15" s="118"/>
      <c r="E15" s="124"/>
      <c r="F15" s="122" t="s">
        <v>25</v>
      </c>
      <c r="G15" s="113"/>
      <c r="H15" s="114"/>
    </row>
    <row r="16" spans="1:8" ht="18.75" customHeight="1" x14ac:dyDescent="0.3">
      <c r="A16" s="119"/>
      <c r="B16" s="120" t="s">
        <v>24</v>
      </c>
      <c r="C16" s="115"/>
      <c r="D16" s="117" t="str">
        <f t="shared" ref="D16" si="6">IF(C16="","",IF(C16="음성","양호",IF(ISERROR(FIND(".",C16)),"불량","주의")))</f>
        <v/>
      </c>
      <c r="E16" s="123"/>
      <c r="F16" s="120" t="s">
        <v>24</v>
      </c>
      <c r="G16" s="112"/>
      <c r="H16" s="110" t="str">
        <f t="shared" ref="H16" si="7">IF(G16="","",IF(G16="음성","양호",IF(ISERROR(FIND(".",G16)),"불량","주의")))</f>
        <v/>
      </c>
    </row>
    <row r="17" spans="1:8" ht="18.75" customHeight="1" x14ac:dyDescent="0.3">
      <c r="A17" s="121"/>
      <c r="B17" s="122" t="s">
        <v>25</v>
      </c>
      <c r="C17" s="116"/>
      <c r="D17" s="118"/>
      <c r="E17" s="124"/>
      <c r="F17" s="122" t="s">
        <v>25</v>
      </c>
      <c r="G17" s="113"/>
      <c r="H17" s="114"/>
    </row>
    <row r="18" spans="1:8" ht="18.75" customHeight="1" x14ac:dyDescent="0.3">
      <c r="A18" s="119"/>
      <c r="B18" s="120" t="s">
        <v>24</v>
      </c>
      <c r="C18" s="115"/>
      <c r="D18" s="117" t="str">
        <f t="shared" ref="D18" si="8">IF(C18="","",IF(C18="음성","양호",IF(ISERROR(FIND(".",C18)),"불량","주의")))</f>
        <v/>
      </c>
      <c r="E18" s="123"/>
      <c r="F18" s="120" t="s">
        <v>24</v>
      </c>
      <c r="G18" s="112"/>
      <c r="H18" s="110" t="str">
        <f t="shared" ref="H18" si="9">IF(G18="","",IF(G18="음성","양호",IF(ISERROR(FIND(".",G18)),"불량","주의")))</f>
        <v/>
      </c>
    </row>
    <row r="19" spans="1:8" ht="18.75" customHeight="1" x14ac:dyDescent="0.3">
      <c r="A19" s="121"/>
      <c r="B19" s="122" t="s">
        <v>25</v>
      </c>
      <c r="C19" s="116"/>
      <c r="D19" s="118"/>
      <c r="E19" s="124"/>
      <c r="F19" s="122" t="s">
        <v>25</v>
      </c>
      <c r="G19" s="113"/>
      <c r="H19" s="114"/>
    </row>
    <row r="20" spans="1:8" ht="18.75" customHeight="1" x14ac:dyDescent="0.3">
      <c r="A20" s="119"/>
      <c r="B20" s="120" t="s">
        <v>24</v>
      </c>
      <c r="C20" s="115"/>
      <c r="D20" s="117" t="str">
        <f t="shared" ref="D20" si="10">IF(C20="","",IF(C20="음성","양호",IF(ISERROR(FIND(".",C20)),"불량","주의")))</f>
        <v/>
      </c>
      <c r="E20" s="123"/>
      <c r="F20" s="120" t="s">
        <v>24</v>
      </c>
      <c r="G20" s="112"/>
      <c r="H20" s="110" t="str">
        <f t="shared" ref="H20" si="11">IF(G20="","",IF(G20="음성","양호",IF(ISERROR(FIND(".",G20)),"불량","주의")))</f>
        <v/>
      </c>
    </row>
    <row r="21" spans="1:8" ht="18.75" customHeight="1" x14ac:dyDescent="0.3">
      <c r="A21" s="121"/>
      <c r="B21" s="122" t="s">
        <v>25</v>
      </c>
      <c r="C21" s="116"/>
      <c r="D21" s="118"/>
      <c r="E21" s="124"/>
      <c r="F21" s="122" t="s">
        <v>25</v>
      </c>
      <c r="G21" s="113"/>
      <c r="H21" s="114"/>
    </row>
    <row r="22" spans="1:8" ht="18.75" customHeight="1" x14ac:dyDescent="0.3">
      <c r="A22" s="119"/>
      <c r="B22" s="120" t="s">
        <v>24</v>
      </c>
      <c r="C22" s="115"/>
      <c r="D22" s="117" t="str">
        <f t="shared" ref="D22" si="12">IF(C22="","",IF(C22="음성","양호",IF(ISERROR(FIND(".",C22)),"불량","주의")))</f>
        <v/>
      </c>
      <c r="E22" s="123"/>
      <c r="F22" s="120" t="s">
        <v>24</v>
      </c>
      <c r="G22" s="112"/>
      <c r="H22" s="110" t="str">
        <f t="shared" ref="H22" si="13">IF(G22="","",IF(G22="음성","양호",IF(ISERROR(FIND(".",G22)),"불량","주의")))</f>
        <v/>
      </c>
    </row>
    <row r="23" spans="1:8" ht="18.75" customHeight="1" x14ac:dyDescent="0.3">
      <c r="A23" s="121"/>
      <c r="B23" s="122" t="s">
        <v>25</v>
      </c>
      <c r="C23" s="116"/>
      <c r="D23" s="118"/>
      <c r="E23" s="124"/>
      <c r="F23" s="122" t="s">
        <v>25</v>
      </c>
      <c r="G23" s="113"/>
      <c r="H23" s="114"/>
    </row>
    <row r="24" spans="1:8" ht="18.75" customHeight="1" x14ac:dyDescent="0.3">
      <c r="A24" s="119"/>
      <c r="B24" s="120" t="s">
        <v>24</v>
      </c>
      <c r="C24" s="115"/>
      <c r="D24" s="117" t="str">
        <f t="shared" ref="D24" si="14">IF(C24="","",IF(C24="음성","양호",IF(ISERROR(FIND(".",C24)),"불량","주의")))</f>
        <v/>
      </c>
      <c r="E24" s="123"/>
      <c r="F24" s="120" t="s">
        <v>24</v>
      </c>
      <c r="G24" s="112"/>
      <c r="H24" s="110" t="str">
        <f t="shared" ref="H24" si="15">IF(G24="","",IF(G24="음성","양호",IF(ISERROR(FIND(".",G24)),"불량","주의")))</f>
        <v/>
      </c>
    </row>
    <row r="25" spans="1:8" ht="18.75" customHeight="1" x14ac:dyDescent="0.3">
      <c r="A25" s="121"/>
      <c r="B25" s="122" t="s">
        <v>25</v>
      </c>
      <c r="C25" s="116"/>
      <c r="D25" s="118"/>
      <c r="E25" s="124"/>
      <c r="F25" s="122" t="s">
        <v>25</v>
      </c>
      <c r="G25" s="113"/>
      <c r="H25" s="114"/>
    </row>
    <row r="26" spans="1:8" ht="18.75" customHeight="1" thickBot="1" x14ac:dyDescent="0.35">
      <c r="A26" s="125"/>
      <c r="B26" s="126" t="s">
        <v>24</v>
      </c>
      <c r="C26" s="131"/>
      <c r="D26" s="117" t="str">
        <f t="shared" ref="D26" si="16">IF(C26="","",IF(C26="음성","양호",IF(ISERROR(FIND(".",C26)),"불량","주의")))</f>
        <v/>
      </c>
      <c r="E26" s="129"/>
      <c r="F26" s="126" t="s">
        <v>24</v>
      </c>
      <c r="G26" s="108"/>
      <c r="H26" s="110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7"/>
      <c r="B27" s="128" t="s">
        <v>25</v>
      </c>
      <c r="C27" s="132"/>
      <c r="D27" s="133"/>
      <c r="E27" s="130"/>
      <c r="F27" s="128" t="s">
        <v>25</v>
      </c>
      <c r="G27" s="109"/>
      <c r="H27" s="111"/>
    </row>
    <row r="28" spans="1:8" x14ac:dyDescent="0.3">
      <c r="A28" s="3"/>
    </row>
    <row r="30" spans="1:8" x14ac:dyDescent="0.3">
      <c r="A30" s="1" t="s">
        <v>14</v>
      </c>
    </row>
    <row r="31" spans="1:8" x14ac:dyDescent="0.3">
      <c r="A31" s="15"/>
      <c r="B31" s="16" t="s">
        <v>6</v>
      </c>
      <c r="C31" s="141" t="s">
        <v>7</v>
      </c>
      <c r="D31" s="141"/>
      <c r="E31" s="141" t="s">
        <v>28</v>
      </c>
      <c r="F31" s="141"/>
      <c r="G31" s="141" t="s">
        <v>29</v>
      </c>
      <c r="H31" s="141"/>
    </row>
    <row r="32" spans="1:8" x14ac:dyDescent="0.3">
      <c r="A32" s="17" t="s">
        <v>5</v>
      </c>
      <c r="B32" s="8"/>
      <c r="C32" s="141"/>
      <c r="D32" s="141"/>
      <c r="E32" s="141"/>
      <c r="F32" s="141"/>
      <c r="G32" s="141"/>
      <c r="H32" s="141"/>
    </row>
    <row r="33" spans="1:8" ht="17.25" customHeight="1" x14ac:dyDescent="0.3">
      <c r="A33" s="134" t="s">
        <v>13</v>
      </c>
      <c r="B33" s="70"/>
      <c r="C33" s="134" t="s">
        <v>17</v>
      </c>
      <c r="D33" s="134"/>
      <c r="E33" s="102" t="s">
        <v>30</v>
      </c>
      <c r="F33" s="102"/>
      <c r="G33" s="70" t="s">
        <v>32</v>
      </c>
      <c r="H33" s="70"/>
    </row>
    <row r="35" spans="1:8" x14ac:dyDescent="0.3">
      <c r="A35" s="18" t="s">
        <v>18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85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6" t="s">
        <v>8</v>
      </c>
      <c r="B43" s="66"/>
      <c r="C43" s="66"/>
      <c r="D43" s="66"/>
      <c r="E43" s="66"/>
      <c r="F43" s="66"/>
      <c r="G43" s="66"/>
      <c r="H43" s="66"/>
    </row>
    <row r="44" spans="1:8" ht="17.25" x14ac:dyDescent="0.3">
      <c r="A44" s="67" t="s">
        <v>9</v>
      </c>
      <c r="B44" s="67"/>
      <c r="C44" s="67"/>
      <c r="D44" s="67"/>
      <c r="E44" s="67"/>
      <c r="F44" s="67"/>
      <c r="G44" s="67"/>
      <c r="H44" s="67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9" priority="3" operator="containsText" text="불량">
      <formula>NOT(ISERROR(SEARCH("불량",D8)))</formula>
    </cfRule>
  </conditionalFormatting>
  <conditionalFormatting sqref="C8 C10:C27 G8 G10:G27">
    <cfRule type="containsText" dxfId="18" priority="2" operator="containsText" text="양성">
      <formula>NOT(ISERROR(SEARCH("양성",C8)))</formula>
    </cfRule>
  </conditionalFormatting>
  <conditionalFormatting sqref="D8 D22 D10 D14 D18 D12 D16 D20 D24 D26 H8 H10:H27">
    <cfRule type="containsText" dxfId="17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16</vt:i4>
      </vt:variant>
    </vt:vector>
  </HeadingPairs>
  <TitlesOfParts>
    <vt:vector size="16" baseType="lpstr">
      <vt:lpstr>세척 후</vt:lpstr>
      <vt:lpstr>세척후_농장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2020-01-29T05:15:52Z</cp:lastPrinted>
  <dcterms:created xsi:type="dcterms:W3CDTF">2017-08-30T04:14:19Z</dcterms:created>
  <dcterms:modified xsi:type="dcterms:W3CDTF">2020-05-03T23:56:06Z</dcterms:modified>
</cp:coreProperties>
</file>