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1. 세균검사 결과서\1. 한국원종 검사결과서\1. 정기 모니터링\1. 직영농장\GPS_무주\"/>
    </mc:Choice>
  </mc:AlternateContent>
  <bookViews>
    <workbookView xWindow="0" yWindow="0" windowWidth="28800" windowHeight="12285" tabRatio="881" firstSheet="7" activeTab="19"/>
  </bookViews>
  <sheets>
    <sheet name="세척 후" sheetId="10" r:id="rId1"/>
    <sheet name="세척후_농장" sheetId="11" r:id="rId2"/>
    <sheet name="반입 초생추" sheetId="3" r:id="rId3"/>
    <sheet name="반입초생추_농장" sheetId="4" r:id="rId4"/>
    <sheet name="환경 20주" sheetId="5" r:id="rId5"/>
    <sheet name="환경 20주_농장" sheetId="6" r:id="rId6"/>
    <sheet name="환경 24주" sheetId="12" r:id="rId7"/>
    <sheet name="환경 24주_농장" sheetId="13" r:id="rId8"/>
    <sheet name="환경 28주" sheetId="14" r:id="rId9"/>
    <sheet name="환경 28주_농장" sheetId="15" r:id="rId10"/>
    <sheet name="환경 34주" sheetId="16" r:id="rId11"/>
    <sheet name="환경 34주_농장" sheetId="17" r:id="rId12"/>
    <sheet name="환경 42주" sheetId="18" r:id="rId13"/>
    <sheet name="환경 42주_농장" sheetId="19" r:id="rId14"/>
    <sheet name="환경 48주" sheetId="20" r:id="rId15"/>
    <sheet name="환경 48주_농장" sheetId="21" r:id="rId16"/>
    <sheet name="환경 54주" sheetId="22" r:id="rId17"/>
    <sheet name="환경 54주_농장" sheetId="23" r:id="rId18"/>
    <sheet name="환경 64주" sheetId="24" r:id="rId19"/>
    <sheet name="환경 64주_농장" sheetId="25" r:id="rId2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25" l="1"/>
  <c r="G27" i="25"/>
  <c r="C27" i="25"/>
  <c r="E26" i="25"/>
  <c r="A26" i="25"/>
  <c r="G25" i="25"/>
  <c r="C25" i="25"/>
  <c r="E24" i="25"/>
  <c r="A24" i="25"/>
  <c r="G23" i="25"/>
  <c r="C23" i="25"/>
  <c r="E22" i="25"/>
  <c r="A22" i="25"/>
  <c r="G21" i="25"/>
  <c r="C21" i="25"/>
  <c r="E20" i="25"/>
  <c r="A20" i="25"/>
  <c r="G19" i="25"/>
  <c r="C19" i="25"/>
  <c r="E18" i="25"/>
  <c r="A18" i="25"/>
  <c r="G17" i="25"/>
  <c r="C17" i="25"/>
  <c r="E16" i="25"/>
  <c r="A16" i="25"/>
  <c r="G15" i="25"/>
  <c r="C15" i="25"/>
  <c r="E14" i="25"/>
  <c r="A14" i="25"/>
  <c r="G13" i="25"/>
  <c r="C13" i="25"/>
  <c r="E12" i="25"/>
  <c r="A12" i="25"/>
  <c r="G11" i="25"/>
  <c r="C11" i="25"/>
  <c r="E10" i="25"/>
  <c r="A10" i="25"/>
  <c r="G9" i="25"/>
  <c r="C9" i="25"/>
  <c r="E8" i="25"/>
  <c r="A8" i="25"/>
  <c r="G5" i="25"/>
  <c r="D5" i="25"/>
  <c r="B5" i="25"/>
  <c r="G4" i="25"/>
  <c r="D4" i="25"/>
  <c r="B4" i="25"/>
  <c r="G3" i="25"/>
  <c r="H26" i="24"/>
  <c r="G26" i="25" s="1"/>
  <c r="D26" i="24"/>
  <c r="C26" i="25" s="1"/>
  <c r="H24" i="24"/>
  <c r="G24" i="25" s="1"/>
  <c r="D24" i="24"/>
  <c r="C24" i="25" s="1"/>
  <c r="H22" i="24"/>
  <c r="G22" i="25" s="1"/>
  <c r="D22" i="24"/>
  <c r="C22" i="25" s="1"/>
  <c r="H20" i="24"/>
  <c r="G20" i="25" s="1"/>
  <c r="D20" i="24"/>
  <c r="C20" i="25" s="1"/>
  <c r="H18" i="24"/>
  <c r="G18" i="25" s="1"/>
  <c r="D18" i="24"/>
  <c r="C18" i="25" s="1"/>
  <c r="H16" i="24"/>
  <c r="G16" i="25" s="1"/>
  <c r="D16" i="24"/>
  <c r="C16" i="25" s="1"/>
  <c r="H14" i="24"/>
  <c r="G14" i="25" s="1"/>
  <c r="D14" i="24"/>
  <c r="C14" i="25" s="1"/>
  <c r="H12" i="24"/>
  <c r="G12" i="25" s="1"/>
  <c r="D12" i="24"/>
  <c r="C12" i="25" s="1"/>
  <c r="H10" i="24"/>
  <c r="G10" i="25" s="1"/>
  <c r="D10" i="24"/>
  <c r="C10" i="25" s="1"/>
  <c r="H8" i="24"/>
  <c r="G8" i="25" s="1"/>
  <c r="D8" i="24"/>
  <c r="C8" i="25" s="1"/>
  <c r="A36" i="23" l="1"/>
  <c r="G27" i="23"/>
  <c r="C27" i="23"/>
  <c r="E26" i="23"/>
  <c r="A26" i="23"/>
  <c r="G25" i="23"/>
  <c r="C25" i="23"/>
  <c r="E24" i="23"/>
  <c r="A24" i="23"/>
  <c r="G23" i="23"/>
  <c r="C23" i="23"/>
  <c r="E22" i="23"/>
  <c r="A22" i="23"/>
  <c r="G21" i="23"/>
  <c r="C21" i="23"/>
  <c r="E20" i="23"/>
  <c r="A20" i="23"/>
  <c r="G19" i="23"/>
  <c r="C19" i="23"/>
  <c r="E18" i="23"/>
  <c r="A18" i="23"/>
  <c r="G17" i="23"/>
  <c r="C17" i="23"/>
  <c r="E16" i="23"/>
  <c r="A16" i="23"/>
  <c r="G15" i="23"/>
  <c r="C15" i="23"/>
  <c r="E14" i="23"/>
  <c r="A14" i="23"/>
  <c r="G13" i="23"/>
  <c r="C13" i="23"/>
  <c r="E12" i="23"/>
  <c r="A12" i="23"/>
  <c r="G11" i="23"/>
  <c r="C11" i="23"/>
  <c r="E10" i="23"/>
  <c r="A10" i="23"/>
  <c r="G9" i="23"/>
  <c r="C9" i="23"/>
  <c r="E8" i="23"/>
  <c r="A8" i="23"/>
  <c r="G5" i="23"/>
  <c r="D5" i="23"/>
  <c r="B5" i="23"/>
  <c r="G4" i="23"/>
  <c r="D4" i="23"/>
  <c r="B4" i="23"/>
  <c r="G3" i="23"/>
  <c r="H26" i="22"/>
  <c r="G26" i="23" s="1"/>
  <c r="D26" i="22"/>
  <c r="C26" i="23" s="1"/>
  <c r="H24" i="22"/>
  <c r="G24" i="23" s="1"/>
  <c r="D24" i="22"/>
  <c r="C24" i="23" s="1"/>
  <c r="H22" i="22"/>
  <c r="G22" i="23" s="1"/>
  <c r="D22" i="22"/>
  <c r="C22" i="23" s="1"/>
  <c r="H20" i="22"/>
  <c r="G20" i="23" s="1"/>
  <c r="D20" i="22"/>
  <c r="C20" i="23" s="1"/>
  <c r="H18" i="22"/>
  <c r="G18" i="23" s="1"/>
  <c r="D18" i="22"/>
  <c r="C18" i="23" s="1"/>
  <c r="H16" i="22"/>
  <c r="G16" i="23" s="1"/>
  <c r="D16" i="22"/>
  <c r="C16" i="23" s="1"/>
  <c r="H14" i="22"/>
  <c r="G14" i="23" s="1"/>
  <c r="D14" i="22"/>
  <c r="C14" i="23" s="1"/>
  <c r="H12" i="22"/>
  <c r="G12" i="23" s="1"/>
  <c r="D12" i="22"/>
  <c r="C12" i="23" s="1"/>
  <c r="H10" i="22"/>
  <c r="G10" i="23" s="1"/>
  <c r="D10" i="22"/>
  <c r="C10" i="23" s="1"/>
  <c r="H8" i="22"/>
  <c r="G8" i="23" s="1"/>
  <c r="D8" i="22"/>
  <c r="C8" i="23" s="1"/>
  <c r="A36" i="21" l="1"/>
  <c r="G27" i="21"/>
  <c r="C27" i="21"/>
  <c r="E26" i="21"/>
  <c r="A26" i="21"/>
  <c r="G25" i="21"/>
  <c r="C25" i="21"/>
  <c r="E24" i="21"/>
  <c r="A24" i="21"/>
  <c r="G23" i="21"/>
  <c r="C23" i="21"/>
  <c r="E22" i="21"/>
  <c r="A22" i="21"/>
  <c r="G21" i="21"/>
  <c r="C21" i="21"/>
  <c r="E20" i="21"/>
  <c r="A20" i="21"/>
  <c r="G19" i="21"/>
  <c r="C19" i="21"/>
  <c r="E18" i="21"/>
  <c r="A18" i="21"/>
  <c r="G17" i="21"/>
  <c r="C17" i="21"/>
  <c r="E16" i="21"/>
  <c r="A16" i="21"/>
  <c r="G15" i="21"/>
  <c r="C15" i="21"/>
  <c r="E14" i="21"/>
  <c r="A14" i="21"/>
  <c r="G13" i="21"/>
  <c r="C13" i="21"/>
  <c r="E12" i="21"/>
  <c r="A12" i="21"/>
  <c r="G11" i="21"/>
  <c r="C11" i="21"/>
  <c r="E10" i="21"/>
  <c r="A10" i="21"/>
  <c r="G9" i="21"/>
  <c r="C9" i="21"/>
  <c r="E8" i="21"/>
  <c r="A8" i="21"/>
  <c r="G5" i="21"/>
  <c r="D5" i="21"/>
  <c r="B5" i="21"/>
  <c r="G4" i="21"/>
  <c r="D4" i="21"/>
  <c r="B4" i="21"/>
  <c r="G3" i="21"/>
  <c r="H26" i="20"/>
  <c r="G26" i="21" s="1"/>
  <c r="D26" i="20"/>
  <c r="C26" i="21" s="1"/>
  <c r="H24" i="20"/>
  <c r="G24" i="21" s="1"/>
  <c r="D24" i="20"/>
  <c r="C24" i="21" s="1"/>
  <c r="H22" i="20"/>
  <c r="G22" i="21" s="1"/>
  <c r="D22" i="20"/>
  <c r="C22" i="21" s="1"/>
  <c r="H20" i="20"/>
  <c r="G20" i="21" s="1"/>
  <c r="D20" i="20"/>
  <c r="C20" i="21" s="1"/>
  <c r="H18" i="20"/>
  <c r="G18" i="21" s="1"/>
  <c r="D18" i="20"/>
  <c r="C18" i="21" s="1"/>
  <c r="H16" i="20"/>
  <c r="G16" i="21" s="1"/>
  <c r="D16" i="20"/>
  <c r="C16" i="21" s="1"/>
  <c r="H14" i="20"/>
  <c r="G14" i="21" s="1"/>
  <c r="D14" i="20"/>
  <c r="C14" i="21" s="1"/>
  <c r="H12" i="20"/>
  <c r="G12" i="21" s="1"/>
  <c r="D12" i="20"/>
  <c r="C12" i="21" s="1"/>
  <c r="H10" i="20"/>
  <c r="G10" i="21" s="1"/>
  <c r="D10" i="20"/>
  <c r="C10" i="21" s="1"/>
  <c r="H8" i="20"/>
  <c r="G8" i="21" s="1"/>
  <c r="D8" i="20"/>
  <c r="C8" i="21" s="1"/>
  <c r="A36" i="19" l="1"/>
  <c r="G27" i="19"/>
  <c r="C27" i="19"/>
  <c r="E26" i="19"/>
  <c r="A26" i="19"/>
  <c r="G25" i="19"/>
  <c r="C25" i="19"/>
  <c r="E24" i="19"/>
  <c r="A24" i="19"/>
  <c r="G23" i="19"/>
  <c r="C23" i="19"/>
  <c r="E22" i="19"/>
  <c r="A22" i="19"/>
  <c r="G21" i="19"/>
  <c r="C21" i="19"/>
  <c r="E20" i="19"/>
  <c r="A20" i="19"/>
  <c r="G19" i="19"/>
  <c r="C19" i="19"/>
  <c r="E18" i="19"/>
  <c r="A18" i="19"/>
  <c r="G17" i="19"/>
  <c r="C17" i="19"/>
  <c r="E16" i="19"/>
  <c r="A16" i="19"/>
  <c r="G15" i="19"/>
  <c r="C15" i="19"/>
  <c r="E14" i="19"/>
  <c r="A14" i="19"/>
  <c r="G13" i="19"/>
  <c r="C13" i="19"/>
  <c r="E12" i="19"/>
  <c r="A12" i="19"/>
  <c r="G11" i="19"/>
  <c r="C11" i="19"/>
  <c r="E10" i="19"/>
  <c r="A10" i="19"/>
  <c r="G9" i="19"/>
  <c r="C9" i="19"/>
  <c r="E8" i="19"/>
  <c r="A8" i="19"/>
  <c r="G5" i="19"/>
  <c r="D5" i="19"/>
  <c r="B5" i="19"/>
  <c r="G4" i="19"/>
  <c r="D4" i="19"/>
  <c r="B4" i="19"/>
  <c r="G3" i="19"/>
  <c r="H26" i="18"/>
  <c r="G26" i="19" s="1"/>
  <c r="D26" i="18"/>
  <c r="C26" i="19" s="1"/>
  <c r="H24" i="18"/>
  <c r="G24" i="19" s="1"/>
  <c r="D24" i="18"/>
  <c r="C24" i="19" s="1"/>
  <c r="H22" i="18"/>
  <c r="G22" i="19" s="1"/>
  <c r="D22" i="18"/>
  <c r="C22" i="19" s="1"/>
  <c r="H20" i="18"/>
  <c r="G20" i="19" s="1"/>
  <c r="D20" i="18"/>
  <c r="C20" i="19" s="1"/>
  <c r="H18" i="18"/>
  <c r="G18" i="19" s="1"/>
  <c r="D18" i="18"/>
  <c r="C18" i="19" s="1"/>
  <c r="H16" i="18"/>
  <c r="G16" i="19" s="1"/>
  <c r="D16" i="18"/>
  <c r="C16" i="19" s="1"/>
  <c r="H14" i="18"/>
  <c r="G14" i="19" s="1"/>
  <c r="D14" i="18"/>
  <c r="C14" i="19" s="1"/>
  <c r="H12" i="18"/>
  <c r="G12" i="19" s="1"/>
  <c r="D12" i="18"/>
  <c r="C12" i="19" s="1"/>
  <c r="H10" i="18"/>
  <c r="G10" i="19" s="1"/>
  <c r="D10" i="18"/>
  <c r="C10" i="19" s="1"/>
  <c r="H8" i="18"/>
  <c r="G8" i="19" s="1"/>
  <c r="D8" i="18"/>
  <c r="C8" i="19" s="1"/>
  <c r="A36" i="17" l="1"/>
  <c r="G27" i="17"/>
  <c r="C27" i="17"/>
  <c r="E26" i="17"/>
  <c r="A26" i="17"/>
  <c r="G25" i="17"/>
  <c r="C25" i="17"/>
  <c r="E24" i="17"/>
  <c r="A24" i="17"/>
  <c r="G23" i="17"/>
  <c r="C23" i="17"/>
  <c r="E22" i="17"/>
  <c r="A22" i="17"/>
  <c r="G21" i="17"/>
  <c r="C21" i="17"/>
  <c r="E20" i="17"/>
  <c r="A20" i="17"/>
  <c r="G19" i="17"/>
  <c r="C19" i="17"/>
  <c r="E18" i="17"/>
  <c r="A18" i="17"/>
  <c r="G17" i="17"/>
  <c r="C17" i="17"/>
  <c r="E16" i="17"/>
  <c r="A16" i="17"/>
  <c r="G15" i="17"/>
  <c r="C15" i="17"/>
  <c r="E14" i="17"/>
  <c r="A14" i="17"/>
  <c r="G13" i="17"/>
  <c r="C13" i="17"/>
  <c r="E12" i="17"/>
  <c r="A12" i="17"/>
  <c r="G11" i="17"/>
  <c r="C11" i="17"/>
  <c r="E10" i="17"/>
  <c r="A10" i="17"/>
  <c r="G9" i="17"/>
  <c r="C9" i="17"/>
  <c r="E8" i="17"/>
  <c r="A8" i="17"/>
  <c r="G5" i="17"/>
  <c r="D5" i="17"/>
  <c r="B5" i="17"/>
  <c r="G4" i="17"/>
  <c r="D4" i="17"/>
  <c r="B4" i="17"/>
  <c r="G3" i="17"/>
  <c r="H26" i="16"/>
  <c r="G26" i="17" s="1"/>
  <c r="D26" i="16"/>
  <c r="C26" i="17" s="1"/>
  <c r="H24" i="16"/>
  <c r="G24" i="17" s="1"/>
  <c r="D24" i="16"/>
  <c r="C24" i="17" s="1"/>
  <c r="H22" i="16"/>
  <c r="G22" i="17" s="1"/>
  <c r="D22" i="16"/>
  <c r="C22" i="17" s="1"/>
  <c r="H20" i="16"/>
  <c r="G20" i="17" s="1"/>
  <c r="D20" i="16"/>
  <c r="C20" i="17" s="1"/>
  <c r="H18" i="16"/>
  <c r="G18" i="17" s="1"/>
  <c r="D18" i="16"/>
  <c r="C18" i="17" s="1"/>
  <c r="H16" i="16"/>
  <c r="G16" i="17" s="1"/>
  <c r="D16" i="16"/>
  <c r="C16" i="17" s="1"/>
  <c r="H14" i="16"/>
  <c r="G14" i="17" s="1"/>
  <c r="D14" i="16"/>
  <c r="C14" i="17" s="1"/>
  <c r="H12" i="16"/>
  <c r="G12" i="17" s="1"/>
  <c r="D12" i="16"/>
  <c r="C12" i="17" s="1"/>
  <c r="H10" i="16"/>
  <c r="G10" i="17" s="1"/>
  <c r="D10" i="16"/>
  <c r="C10" i="17" s="1"/>
  <c r="H8" i="16"/>
  <c r="G8" i="17" s="1"/>
  <c r="D8" i="16"/>
  <c r="C8" i="17" s="1"/>
  <c r="D4" i="15" l="1"/>
  <c r="A36" i="15" l="1"/>
  <c r="G27" i="15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D5" i="15"/>
  <c r="B5" i="15"/>
  <c r="G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/>
  <c r="G27" i="13"/>
  <c r="C27" i="13"/>
  <c r="E26" i="13"/>
  <c r="A26" i="13"/>
  <c r="G25" i="13"/>
  <c r="C25" i="13"/>
  <c r="E24" i="13"/>
  <c r="A24" i="13"/>
  <c r="G23" i="13"/>
  <c r="C23" i="13"/>
  <c r="E22" i="13"/>
  <c r="A22" i="13"/>
  <c r="G21" i="13"/>
  <c r="C21" i="13"/>
  <c r="E20" i="13"/>
  <c r="A20" i="13"/>
  <c r="G19" i="13"/>
  <c r="C19" i="13"/>
  <c r="E18" i="13"/>
  <c r="A18" i="13"/>
  <c r="G17" i="13"/>
  <c r="C17" i="13"/>
  <c r="E16" i="13"/>
  <c r="A16" i="13"/>
  <c r="G15" i="13"/>
  <c r="C15" i="13"/>
  <c r="E14" i="13"/>
  <c r="A14" i="13"/>
  <c r="G13" i="13"/>
  <c r="C13" i="13"/>
  <c r="E12" i="13"/>
  <c r="A12" i="13"/>
  <c r="G11" i="13"/>
  <c r="C11" i="13"/>
  <c r="E10" i="13"/>
  <c r="A10" i="13"/>
  <c r="G9" i="13"/>
  <c r="C9" i="13"/>
  <c r="E8" i="13"/>
  <c r="A8" i="13"/>
  <c r="G5" i="13"/>
  <c r="G4" i="13"/>
  <c r="B5" i="13"/>
  <c r="D5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D8" i="10"/>
  <c r="G4" i="6"/>
  <c r="G5" i="6"/>
  <c r="D5" i="6"/>
  <c r="D4" i="6"/>
  <c r="D4" i="4"/>
  <c r="D3" i="4"/>
  <c r="B3" i="4"/>
  <c r="D4" i="11"/>
  <c r="D3" i="11"/>
  <c r="B3" i="11"/>
  <c r="G27" i="6"/>
  <c r="G25" i="6"/>
  <c r="G23" i="6"/>
  <c r="G21" i="6"/>
  <c r="G19" i="6"/>
  <c r="G17" i="6"/>
  <c r="G15" i="6"/>
  <c r="G13" i="6"/>
  <c r="G11" i="6"/>
  <c r="G9" i="6"/>
  <c r="C27" i="6"/>
  <c r="C25" i="6"/>
  <c r="C23" i="6"/>
  <c r="C21" i="6"/>
  <c r="C19" i="6"/>
  <c r="C17" i="6"/>
  <c r="C15" i="6"/>
  <c r="C13" i="6"/>
  <c r="C11" i="6"/>
  <c r="H26" i="5"/>
  <c r="G26" i="6" s="1"/>
  <c r="H24" i="5"/>
  <c r="G24" i="6" s="1"/>
  <c r="H22" i="5"/>
  <c r="G22" i="6" s="1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C10" i="6" s="1"/>
  <c r="D12" i="5"/>
  <c r="C12" i="6" s="1"/>
  <c r="D14" i="5"/>
  <c r="C14" i="6" s="1"/>
  <c r="D16" i="5"/>
  <c r="C16" i="6" s="1"/>
  <c r="D18" i="5"/>
  <c r="C18" i="6" s="1"/>
  <c r="D20" i="5"/>
  <c r="C20" i="6" s="1"/>
  <c r="D22" i="5"/>
  <c r="C22" i="6" s="1"/>
  <c r="D24" i="5"/>
  <c r="C24" i="6" s="1"/>
  <c r="D26" i="5"/>
  <c r="C26" i="6" s="1"/>
  <c r="D8" i="5"/>
  <c r="C8" i="6" s="1"/>
  <c r="C9" i="6"/>
  <c r="E10" i="6"/>
  <c r="E12" i="6"/>
  <c r="E14" i="6"/>
  <c r="E16" i="6"/>
  <c r="E18" i="6"/>
  <c r="E20" i="6"/>
  <c r="E22" i="6"/>
  <c r="E24" i="6"/>
  <c r="E26" i="6"/>
  <c r="E8" i="6"/>
  <c r="A10" i="6"/>
  <c r="A12" i="6"/>
  <c r="A14" i="6"/>
  <c r="A16" i="6"/>
  <c r="A18" i="6"/>
  <c r="A20" i="6"/>
  <c r="A22" i="6"/>
  <c r="A24" i="6"/>
  <c r="A26" i="6"/>
  <c r="A8" i="6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B8" i="4"/>
  <c r="B9" i="4"/>
  <c r="B10" i="4"/>
  <c r="B11" i="4"/>
  <c r="B12" i="4"/>
  <c r="B13" i="4"/>
  <c r="B14" i="4"/>
  <c r="B15" i="4"/>
  <c r="B16" i="4"/>
  <c r="B7" i="4"/>
  <c r="A8" i="4"/>
  <c r="A9" i="4"/>
  <c r="A10" i="4"/>
  <c r="A11" i="4"/>
  <c r="A12" i="4"/>
  <c r="A13" i="4"/>
  <c r="A14" i="4"/>
  <c r="A15" i="4"/>
  <c r="A16" i="4"/>
  <c r="A7" i="4"/>
  <c r="H16" i="3"/>
  <c r="G16" i="4" s="1"/>
  <c r="H15" i="3"/>
  <c r="G15" i="4" s="1"/>
  <c r="H14" i="3"/>
  <c r="G14" i="4" s="1"/>
  <c r="H13" i="3"/>
  <c r="G13" i="4" s="1"/>
  <c r="H12" i="3"/>
  <c r="G12" i="4" s="1"/>
  <c r="H11" i="3"/>
  <c r="G11" i="4" s="1"/>
  <c r="H10" i="3"/>
  <c r="G10" i="4" s="1"/>
  <c r="H9" i="3"/>
  <c r="G9" i="4" s="1"/>
  <c r="H8" i="3"/>
  <c r="G8" i="4" s="1"/>
  <c r="H7" i="3"/>
  <c r="G7" i="4" s="1"/>
  <c r="D8" i="3"/>
  <c r="C8" i="4" s="1"/>
  <c r="D9" i="3"/>
  <c r="C9" i="4" s="1"/>
  <c r="D10" i="3"/>
  <c r="C10" i="4" s="1"/>
  <c r="D11" i="3"/>
  <c r="C11" i="4" s="1"/>
  <c r="D12" i="3"/>
  <c r="C12" i="4" s="1"/>
  <c r="D13" i="3"/>
  <c r="C13" i="4" s="1"/>
  <c r="D14" i="3"/>
  <c r="C14" i="4" s="1"/>
  <c r="D15" i="3"/>
  <c r="C15" i="4" s="1"/>
  <c r="D16" i="3"/>
  <c r="C16" i="4" s="1"/>
  <c r="D7" i="3"/>
  <c r="C7" i="4" s="1"/>
  <c r="E34" i="11"/>
  <c r="A34" i="11"/>
  <c r="E31" i="11"/>
  <c r="A31" i="11"/>
  <c r="E28" i="11"/>
  <c r="A28" i="11"/>
  <c r="E25" i="11"/>
  <c r="A25" i="11"/>
  <c r="E22" i="11"/>
  <c r="A22" i="11"/>
  <c r="E19" i="11"/>
  <c r="A19" i="11"/>
  <c r="E16" i="11"/>
  <c r="A16" i="11"/>
  <c r="E13" i="11"/>
  <c r="A13" i="11"/>
  <c r="E10" i="11"/>
  <c r="A10" i="11"/>
  <c r="E7" i="11"/>
  <c r="A7" i="11"/>
  <c r="G4" i="11"/>
  <c r="G3" i="11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 i="10"/>
  <c r="H20" i="10"/>
  <c r="D20" i="10"/>
  <c r="H19" i="10"/>
  <c r="D19" i="10"/>
  <c r="H18" i="10"/>
  <c r="D18" i="10"/>
  <c r="H17" i="10"/>
  <c r="D17" i="10"/>
  <c r="H16" i="10"/>
  <c r="D16" i="10"/>
  <c r="H15" i="10"/>
  <c r="D15" i="10"/>
  <c r="H14" i="10"/>
  <c r="D14" i="10"/>
  <c r="H13" i="10"/>
  <c r="D13" i="10"/>
  <c r="H12" i="10"/>
  <c r="D12" i="10"/>
  <c r="H11" i="10"/>
  <c r="D11" i="10"/>
  <c r="H10" i="10"/>
  <c r="D10" i="10"/>
  <c r="H9" i="10"/>
  <c r="D9" i="10"/>
  <c r="H8" i="10"/>
  <c r="H7" i="10"/>
  <c r="D7" i="10"/>
  <c r="B10" i="11" l="1"/>
  <c r="C10" i="11"/>
  <c r="C14" i="11"/>
  <c r="B14" i="11"/>
  <c r="B16" i="11"/>
  <c r="C16" i="11"/>
  <c r="B18" i="11"/>
  <c r="C18" i="11"/>
  <c r="F7" i="11"/>
  <c r="G7" i="11"/>
  <c r="F9" i="11"/>
  <c r="G9" i="11"/>
  <c r="G11" i="11"/>
  <c r="F11" i="11"/>
  <c r="F13" i="11"/>
  <c r="G13" i="11"/>
  <c r="F15" i="11"/>
  <c r="G15" i="11"/>
  <c r="G17" i="11"/>
  <c r="F17" i="11"/>
  <c r="F19" i="11"/>
  <c r="G19" i="11"/>
  <c r="F21" i="11"/>
  <c r="G21" i="11"/>
  <c r="C7" i="11"/>
  <c r="B7" i="11"/>
  <c r="B11" i="11"/>
  <c r="C11" i="11"/>
  <c r="C15" i="11"/>
  <c r="B15" i="11"/>
  <c r="B19" i="11"/>
  <c r="C19" i="11"/>
  <c r="B9" i="11"/>
  <c r="C9" i="11"/>
  <c r="B13" i="11"/>
  <c r="C13" i="11"/>
  <c r="B17" i="11"/>
  <c r="C17" i="11"/>
  <c r="C21" i="11"/>
  <c r="B21" i="11"/>
  <c r="F8" i="11"/>
  <c r="G8" i="11"/>
  <c r="F10" i="11"/>
  <c r="G10" i="11"/>
  <c r="G12" i="11"/>
  <c r="F12" i="11"/>
  <c r="F14" i="11"/>
  <c r="G14" i="11"/>
  <c r="G16" i="11"/>
  <c r="F16" i="11"/>
  <c r="G18" i="11"/>
  <c r="F18" i="11"/>
  <c r="F20" i="11"/>
  <c r="G20" i="11"/>
  <c r="C8" i="11"/>
  <c r="B8" i="11"/>
  <c r="B12" i="11"/>
  <c r="C12" i="11"/>
  <c r="C20" i="11"/>
  <c r="B20" i="11"/>
  <c r="C23" i="11"/>
  <c r="C24" i="11"/>
  <c r="B25" i="11"/>
  <c r="G25" i="11"/>
  <c r="G26" i="11"/>
  <c r="G27" i="11"/>
  <c r="C29" i="11"/>
  <c r="C30" i="11"/>
  <c r="B31" i="11"/>
  <c r="G31" i="11"/>
  <c r="G32" i="11"/>
  <c r="G33" i="11"/>
  <c r="C35" i="11"/>
  <c r="C36" i="11"/>
  <c r="C22" i="11"/>
  <c r="C28" i="11"/>
  <c r="C34" i="11"/>
  <c r="G22" i="11"/>
  <c r="G23" i="11"/>
  <c r="G24" i="11"/>
  <c r="C26" i="11"/>
  <c r="C27" i="11"/>
  <c r="G28" i="11"/>
  <c r="G29" i="11"/>
  <c r="G30" i="11"/>
  <c r="C32" i="11"/>
  <c r="C33" i="11"/>
  <c r="G34" i="11"/>
  <c r="G35" i="11"/>
  <c r="G36" i="11"/>
  <c r="B5" i="6" l="1"/>
  <c r="A36" i="6"/>
  <c r="B4" i="6"/>
  <c r="G3" i="6"/>
  <c r="A25" i="4"/>
  <c r="G4" i="4"/>
  <c r="G3" i="4"/>
</calcChain>
</file>

<file path=xl/sharedStrings.xml><?xml version="1.0" encoding="utf-8"?>
<sst xmlns="http://schemas.openxmlformats.org/spreadsheetml/2006/main" count="931" uniqueCount="108">
  <si>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</si>
  <si>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</si>
  <si>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</si>
  <si>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</si>
  <si>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</si>
  <si>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</si>
  <si>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</si>
  <si>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</si>
  <si>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</si>
  <si>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</si>
  <si>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</si>
  <si>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</si>
  <si>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</si>
  <si>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</si>
  <si>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</si>
  <si>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</si>
  <si>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</si>
  <si>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</si>
  <si>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</si>
  <si>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</si>
  <si>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</si>
  <si>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</si>
  <si>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</si>
  <si>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</si>
  <si>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</si>
  <si>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</si>
  <si>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</si>
  <si>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</si>
  <si>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</si>
  <si>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</si>
  <si>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</si>
  <si>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</si>
  <si>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</si>
  <si>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</si>
  <si>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</si>
  <si>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</si>
  <si>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</si>
  <si>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계군명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</si>
  <si>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</si>
  <si>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</si>
  <si>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</si>
  <si>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</si>
  <si>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</si>
  <si>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</si>
  <si>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</si>
  <si>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</si>
  <si>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</si>
  <si>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</si>
  <si>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</si>
  <si>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</si>
  <si>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</si>
  <si>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</si>
  <si>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</si>
  <si>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</si>
  <si>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</si>
  <si>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</si>
  <si>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</si>
  <si>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</si>
  <si>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</si>
  <si>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</si>
  <si>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</si>
  <si>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</si>
  <si>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</si>
  <si>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</si>
  <si>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</si>
  <si>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</si>
  <si>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</si>
  <si>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</si>
  <si>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</si>
  <si>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</si>
  <si>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</si>
  <si>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검사완료일</t>
    <phoneticPr fontId="3" type="noConversion"/>
  </si>
  <si>
    <t>주령</t>
    <phoneticPr fontId="3" type="noConversion"/>
  </si>
  <si>
    <t>무주농장</t>
    <phoneticPr fontId="3" type="noConversion"/>
  </si>
  <si>
    <t>윤재성</t>
    <phoneticPr fontId="3" type="noConversion"/>
  </si>
  <si>
    <t>19-0007</t>
    <phoneticPr fontId="3" type="noConversion"/>
  </si>
  <si>
    <t>TNTC</t>
    <phoneticPr fontId="3" type="noConversion"/>
  </si>
  <si>
    <r>
      <t xml:space="preserve">- </t>
    </r>
    <r>
      <rPr>
        <sz val="10"/>
        <color rgb="FFFF0000"/>
        <rFont val="Times New Roman"/>
        <family val="1"/>
      </rPr>
      <t>211</t>
    </r>
    <r>
      <rPr>
        <sz val="10"/>
        <color rgb="FFFF0000"/>
        <rFont val="바탕"/>
        <family val="1"/>
        <charset val="129"/>
      </rPr>
      <t>동</t>
    </r>
    <r>
      <rPr>
        <sz val="10"/>
        <color rgb="FFFF0000"/>
        <rFont val="Times New Roman"/>
        <family val="1"/>
      </rPr>
      <t xml:space="preserve"> </t>
    </r>
    <r>
      <rPr>
        <sz val="10"/>
        <color rgb="FFFF0000"/>
        <rFont val="바탕"/>
        <family val="1"/>
        <charset val="129"/>
      </rPr>
      <t>바닥</t>
    </r>
    <r>
      <rPr>
        <sz val="10"/>
        <color theme="1"/>
        <rFont val="바탕"/>
        <family val="1"/>
        <charset val="129"/>
      </rPr>
      <t>에서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다량의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세균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검출</t>
    </r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</si>
  <si>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계군이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입식되어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추가적인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소독은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불가능할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것으로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판단됨</t>
    </r>
    <phoneticPr fontId="3" type="noConversion"/>
  </si>
  <si>
    <t>무주농장</t>
    <phoneticPr fontId="3" type="noConversion"/>
  </si>
  <si>
    <t>19-0367</t>
    <phoneticPr fontId="3" type="noConversion"/>
  </si>
  <si>
    <t>20주령</t>
    <phoneticPr fontId="3" type="noConversion"/>
  </si>
  <si>
    <t>윤병구</t>
    <phoneticPr fontId="3" type="noConversion"/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</si>
  <si>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</si>
  <si>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적합함</t>
    </r>
    <phoneticPr fontId="3" type="noConversion"/>
  </si>
  <si>
    <t>24주령</t>
    <phoneticPr fontId="3" type="noConversion"/>
  </si>
  <si>
    <t>19-0614</t>
    <phoneticPr fontId="3" type="noConversion"/>
  </si>
  <si>
    <t>음성</t>
    <phoneticPr fontId="3" type="noConversion"/>
  </si>
  <si>
    <t>주령</t>
    <phoneticPr fontId="3" type="noConversion"/>
  </si>
  <si>
    <t>28주령</t>
    <phoneticPr fontId="3" type="noConversion"/>
  </si>
  <si>
    <t>19-0831</t>
    <phoneticPr fontId="3" type="noConversion"/>
  </si>
  <si>
    <t>2019.04.05</t>
    <phoneticPr fontId="3" type="noConversion"/>
  </si>
  <si>
    <t>2019.04.02</t>
    <phoneticPr fontId="3" type="noConversion"/>
  </si>
  <si>
    <t>2019.03.06</t>
    <phoneticPr fontId="3" type="noConversion"/>
  </si>
  <si>
    <t>2019.03.12</t>
    <phoneticPr fontId="3" type="noConversion"/>
  </si>
  <si>
    <t>2019.02.15</t>
    <phoneticPr fontId="3" type="noConversion"/>
  </si>
  <si>
    <t>2019.02.12</t>
    <phoneticPr fontId="3" type="noConversion"/>
  </si>
  <si>
    <t>34주령</t>
    <phoneticPr fontId="3" type="noConversion"/>
  </si>
  <si>
    <t>19-1346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</si>
  <si>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</si>
  <si>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19-1921</t>
    <phoneticPr fontId="3" type="noConversion"/>
  </si>
  <si>
    <t>42주령</t>
    <phoneticPr fontId="3" type="noConversion"/>
  </si>
  <si>
    <t>48주령</t>
    <phoneticPr fontId="3" type="noConversion"/>
  </si>
  <si>
    <t>19-2316</t>
    <phoneticPr fontId="3" type="noConversion"/>
  </si>
  <si>
    <t>19-2690</t>
    <phoneticPr fontId="3" type="noConversion"/>
  </si>
  <si>
    <t>54주령</t>
    <phoneticPr fontId="3" type="noConversion"/>
  </si>
  <si>
    <t>19-3331</t>
    <phoneticPr fontId="3" type="noConversion"/>
  </si>
  <si>
    <t>64주령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</si>
</sst>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_؀"/>
    <numFmt numFmtId="177" formatCode="yyyy\.mm\.dd"/>
  </numFmts>
  <fonts count="17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8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177" fontId="6" fillId="0" borderId="0" xfId="0" applyNumberFormat="1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177" fontId="1" fillId="3" borderId="2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표준" xfId="0" builtinId="0"/>
  </cellStyles>
  <dxfs count="53"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H48"/>
  <sheetViews>
    <sheetView zoomScaleNormal="100" workbookViewId="0">
      <selection activeCell="L31" sqref="L31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07" t="s">
        <v>44</v>
      </c>
      <c r="B1" s="107"/>
      <c r="C1" s="107"/>
      <c r="D1" s="107"/>
      <c r="E1" s="107"/>
      <c r="F1" s="107"/>
      <c r="G1" s="107"/>
      <c r="H1" s="107"/>
    </row>
    <row r="3" spans="1:8" ht="16.5" customHeight="1" x14ac:dyDescent="0.3">
      <c r="A3" s="113" t="s">
        <v>46</v>
      </c>
      <c r="B3" s="114" t="s">
        <v>73</v>
      </c>
      <c r="C3" s="4" t="s">
        <v>47</v>
      </c>
      <c r="D3" s="110">
        <v>43468</v>
      </c>
      <c r="E3" s="110"/>
      <c r="F3" s="56" t="s">
        <v>45</v>
      </c>
      <c r="G3" s="108" t="s">
        <v>75</v>
      </c>
      <c r="H3" s="109"/>
    </row>
    <row r="4" spans="1:8" x14ac:dyDescent="0.3">
      <c r="A4" s="113"/>
      <c r="B4" s="115"/>
      <c r="C4" s="4" t="s">
        <v>71</v>
      </c>
      <c r="D4" s="110">
        <v>43469</v>
      </c>
      <c r="E4" s="110"/>
      <c r="F4" s="4" t="s">
        <v>48</v>
      </c>
      <c r="G4" s="111" t="s">
        <v>74</v>
      </c>
      <c r="H4" s="112"/>
    </row>
    <row r="5" spans="1:8" ht="15.75" thickBot="1" x14ac:dyDescent="0.35">
      <c r="D5" s="66"/>
      <c r="E5" s="66"/>
    </row>
    <row r="6" spans="1:8" x14ac:dyDescent="0.3">
      <c r="A6" s="5" t="s">
        <v>0</v>
      </c>
      <c r="B6" s="6" t="s">
        <v>1</v>
      </c>
      <c r="C6" s="6" t="s">
        <v>2</v>
      </c>
      <c r="D6" s="53" t="s">
        <v>3</v>
      </c>
      <c r="E6" s="34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103">
        <v>110</v>
      </c>
      <c r="B7" s="51" t="s">
        <v>49</v>
      </c>
      <c r="C7" s="61">
        <v>3.5</v>
      </c>
      <c r="D7" s="55" t="str">
        <f>IF(C7="","",IF(C7&gt;1000,"불량",IF(C7&gt;400,"양호","우수")))</f>
        <v>우수</v>
      </c>
      <c r="E7" s="104">
        <v>120</v>
      </c>
      <c r="F7" s="50" t="s">
        <v>50</v>
      </c>
      <c r="G7" s="62">
        <v>22</v>
      </c>
      <c r="H7" s="58" t="str">
        <f>IF(G7="","",IF(G7&gt;1000,"불량",IF(G7&gt;400,"양호","우수")))</f>
        <v>우수</v>
      </c>
    </row>
    <row r="8" spans="1:8" x14ac:dyDescent="0.3">
      <c r="A8" s="103"/>
      <c r="B8" s="51" t="s">
        <v>51</v>
      </c>
      <c r="C8" s="61">
        <v>64.5</v>
      </c>
      <c r="D8" s="67" t="str">
        <f>IF(C8="","",IF(C8&gt;1000,"불량",IF(C8&gt;400,"양호","우수")))</f>
        <v>우수</v>
      </c>
      <c r="E8" s="104"/>
      <c r="F8" s="50" t="s">
        <v>52</v>
      </c>
      <c r="G8" s="61">
        <v>320</v>
      </c>
      <c r="H8" s="58" t="str">
        <f t="shared" ref="H8:H36" si="0">IF(G8="","",IF(G8&gt;1000,"불량",IF(G8&gt;400,"양호","우수")))</f>
        <v>우수</v>
      </c>
    </row>
    <row r="9" spans="1:8" x14ac:dyDescent="0.3">
      <c r="A9" s="103"/>
      <c r="B9" s="51" t="s">
        <v>53</v>
      </c>
      <c r="C9" s="61">
        <v>10.5</v>
      </c>
      <c r="D9" s="55" t="str">
        <f t="shared" ref="D9:D36" si="1">IF(C9="","",IF(C9&gt;1000,"불량",IF(C9&gt;400,"양호","우수")))</f>
        <v>우수</v>
      </c>
      <c r="E9" s="104"/>
      <c r="F9" s="50" t="s">
        <v>54</v>
      </c>
      <c r="G9" s="62">
        <v>29.5</v>
      </c>
      <c r="H9" s="58" t="str">
        <f t="shared" si="0"/>
        <v>우수</v>
      </c>
    </row>
    <row r="10" spans="1:8" x14ac:dyDescent="0.3">
      <c r="A10" s="103">
        <v>211</v>
      </c>
      <c r="B10" s="50" t="s">
        <v>50</v>
      </c>
      <c r="C10" s="61">
        <v>24</v>
      </c>
      <c r="D10" s="55" t="str">
        <f t="shared" si="1"/>
        <v>우수</v>
      </c>
      <c r="E10" s="104">
        <v>212</v>
      </c>
      <c r="F10" s="50" t="s">
        <v>50</v>
      </c>
      <c r="G10" s="62">
        <v>0</v>
      </c>
      <c r="H10" s="58" t="str">
        <f t="shared" si="0"/>
        <v>우수</v>
      </c>
    </row>
    <row r="11" spans="1:8" x14ac:dyDescent="0.3">
      <c r="A11" s="103"/>
      <c r="B11" s="50" t="s">
        <v>52</v>
      </c>
      <c r="C11" s="61" t="s">
        <v>76</v>
      </c>
      <c r="D11" s="55" t="str">
        <f t="shared" si="1"/>
        <v>불량</v>
      </c>
      <c r="E11" s="104"/>
      <c r="F11" s="50" t="s">
        <v>52</v>
      </c>
      <c r="G11" s="62">
        <v>22.5</v>
      </c>
      <c r="H11" s="58" t="str">
        <f t="shared" si="0"/>
        <v>우수</v>
      </c>
    </row>
    <row r="12" spans="1:8" x14ac:dyDescent="0.3">
      <c r="A12" s="103"/>
      <c r="B12" s="50" t="s">
        <v>54</v>
      </c>
      <c r="C12" s="61">
        <v>4</v>
      </c>
      <c r="D12" s="55" t="str">
        <f t="shared" si="1"/>
        <v>우수</v>
      </c>
      <c r="E12" s="104"/>
      <c r="F12" s="50" t="s">
        <v>54</v>
      </c>
      <c r="G12" s="62">
        <v>0</v>
      </c>
      <c r="H12" s="58" t="str">
        <f t="shared" si="0"/>
        <v>우수</v>
      </c>
    </row>
    <row r="13" spans="1:8" x14ac:dyDescent="0.3">
      <c r="A13" s="103">
        <v>220</v>
      </c>
      <c r="B13" s="50" t="s">
        <v>50</v>
      </c>
      <c r="C13" s="61">
        <v>0.5</v>
      </c>
      <c r="D13" s="55" t="str">
        <f t="shared" si="1"/>
        <v>우수</v>
      </c>
      <c r="E13" s="104">
        <v>310</v>
      </c>
      <c r="F13" s="50" t="s">
        <v>50</v>
      </c>
      <c r="G13" s="62">
        <v>8.5</v>
      </c>
      <c r="H13" s="58" t="str">
        <f t="shared" si="0"/>
        <v>우수</v>
      </c>
    </row>
    <row r="14" spans="1:8" x14ac:dyDescent="0.3">
      <c r="A14" s="103"/>
      <c r="B14" s="50" t="s">
        <v>52</v>
      </c>
      <c r="C14" s="61">
        <v>217.5</v>
      </c>
      <c r="D14" s="55" t="str">
        <f t="shared" si="1"/>
        <v>우수</v>
      </c>
      <c r="E14" s="104"/>
      <c r="F14" s="50" t="s">
        <v>52</v>
      </c>
      <c r="G14" s="61">
        <v>259.5</v>
      </c>
      <c r="H14" s="58" t="str">
        <f t="shared" si="0"/>
        <v>우수</v>
      </c>
    </row>
    <row r="15" spans="1:8" x14ac:dyDescent="0.3">
      <c r="A15" s="103"/>
      <c r="B15" s="50" t="s">
        <v>54</v>
      </c>
      <c r="C15" s="61">
        <v>1</v>
      </c>
      <c r="D15" s="55" t="str">
        <f t="shared" si="1"/>
        <v>우수</v>
      </c>
      <c r="E15" s="104"/>
      <c r="F15" s="50" t="s">
        <v>54</v>
      </c>
      <c r="G15" s="62">
        <v>2</v>
      </c>
      <c r="H15" s="58" t="str">
        <f t="shared" si="0"/>
        <v>우수</v>
      </c>
    </row>
    <row r="16" spans="1:8" x14ac:dyDescent="0.3">
      <c r="A16" s="103">
        <v>410</v>
      </c>
      <c r="B16" s="50" t="s">
        <v>50</v>
      </c>
      <c r="C16" s="61">
        <v>0</v>
      </c>
      <c r="D16" s="55" t="str">
        <f t="shared" si="1"/>
        <v>우수</v>
      </c>
      <c r="E16" s="104"/>
      <c r="F16" s="50" t="s">
        <v>50</v>
      </c>
      <c r="G16" s="62"/>
      <c r="H16" s="58" t="str">
        <f t="shared" si="0"/>
        <v/>
      </c>
    </row>
    <row r="17" spans="1:8" x14ac:dyDescent="0.3">
      <c r="A17" s="103"/>
      <c r="B17" s="50" t="s">
        <v>52</v>
      </c>
      <c r="C17" s="61">
        <v>245</v>
      </c>
      <c r="D17" s="55" t="str">
        <f t="shared" si="1"/>
        <v>우수</v>
      </c>
      <c r="E17" s="104"/>
      <c r="F17" s="50" t="s">
        <v>52</v>
      </c>
      <c r="G17" s="62"/>
      <c r="H17" s="58" t="str">
        <f t="shared" si="0"/>
        <v/>
      </c>
    </row>
    <row r="18" spans="1:8" x14ac:dyDescent="0.3">
      <c r="A18" s="103"/>
      <c r="B18" s="50" t="s">
        <v>54</v>
      </c>
      <c r="C18" s="61">
        <v>310</v>
      </c>
      <c r="D18" s="55" t="str">
        <f t="shared" si="1"/>
        <v>우수</v>
      </c>
      <c r="E18" s="104"/>
      <c r="F18" s="50" t="s">
        <v>54</v>
      </c>
      <c r="G18" s="62"/>
      <c r="H18" s="58" t="str">
        <f t="shared" si="0"/>
        <v/>
      </c>
    </row>
    <row r="19" spans="1:8" x14ac:dyDescent="0.3">
      <c r="A19" s="103"/>
      <c r="B19" s="50" t="s">
        <v>50</v>
      </c>
      <c r="C19" s="61"/>
      <c r="D19" s="55" t="str">
        <f t="shared" si="1"/>
        <v/>
      </c>
      <c r="E19" s="104"/>
      <c r="F19" s="50" t="s">
        <v>50</v>
      </c>
      <c r="G19" s="62"/>
      <c r="H19" s="58" t="str">
        <f t="shared" si="0"/>
        <v/>
      </c>
    </row>
    <row r="20" spans="1:8" x14ac:dyDescent="0.3">
      <c r="A20" s="103"/>
      <c r="B20" s="50" t="s">
        <v>52</v>
      </c>
      <c r="C20" s="61"/>
      <c r="D20" s="55" t="str">
        <f t="shared" si="1"/>
        <v/>
      </c>
      <c r="E20" s="104"/>
      <c r="F20" s="50" t="s">
        <v>52</v>
      </c>
      <c r="G20" s="62"/>
      <c r="H20" s="58" t="str">
        <f t="shared" si="0"/>
        <v/>
      </c>
    </row>
    <row r="21" spans="1:8" x14ac:dyDescent="0.3">
      <c r="A21" s="103"/>
      <c r="B21" s="50" t="s">
        <v>54</v>
      </c>
      <c r="C21" s="61"/>
      <c r="D21" s="55" t="str">
        <f t="shared" si="1"/>
        <v/>
      </c>
      <c r="E21" s="104"/>
      <c r="F21" s="50" t="s">
        <v>54</v>
      </c>
      <c r="G21" s="62"/>
      <c r="H21" s="58" t="str">
        <f t="shared" si="0"/>
        <v/>
      </c>
    </row>
    <row r="22" spans="1:8" x14ac:dyDescent="0.3">
      <c r="A22" s="103"/>
      <c r="B22" s="50" t="s">
        <v>50</v>
      </c>
      <c r="C22" s="61"/>
      <c r="D22" s="55" t="str">
        <f t="shared" si="1"/>
        <v/>
      </c>
      <c r="E22" s="104"/>
      <c r="F22" s="50" t="s">
        <v>50</v>
      </c>
      <c r="G22" s="62"/>
      <c r="H22" s="58" t="str">
        <f t="shared" si="0"/>
        <v/>
      </c>
    </row>
    <row r="23" spans="1:8" x14ac:dyDescent="0.3">
      <c r="A23" s="103"/>
      <c r="B23" s="50" t="s">
        <v>52</v>
      </c>
      <c r="C23" s="61"/>
      <c r="D23" s="55" t="str">
        <f t="shared" si="1"/>
        <v/>
      </c>
      <c r="E23" s="104"/>
      <c r="F23" s="50" t="s">
        <v>52</v>
      </c>
      <c r="G23" s="62"/>
      <c r="H23" s="58" t="str">
        <f t="shared" si="0"/>
        <v/>
      </c>
    </row>
    <row r="24" spans="1:8" x14ac:dyDescent="0.3">
      <c r="A24" s="103"/>
      <c r="B24" s="50" t="s">
        <v>54</v>
      </c>
      <c r="C24" s="61"/>
      <c r="D24" s="55" t="str">
        <f t="shared" si="1"/>
        <v/>
      </c>
      <c r="E24" s="104"/>
      <c r="F24" s="50" t="s">
        <v>54</v>
      </c>
      <c r="G24" s="62"/>
      <c r="H24" s="58" t="str">
        <f t="shared" si="0"/>
        <v/>
      </c>
    </row>
    <row r="25" spans="1:8" x14ac:dyDescent="0.3">
      <c r="A25" s="103"/>
      <c r="B25" s="50" t="s">
        <v>50</v>
      </c>
      <c r="C25" s="61"/>
      <c r="D25" s="55" t="str">
        <f t="shared" si="1"/>
        <v/>
      </c>
      <c r="E25" s="104"/>
      <c r="F25" s="50" t="s">
        <v>50</v>
      </c>
      <c r="G25" s="62"/>
      <c r="H25" s="58" t="str">
        <f t="shared" si="0"/>
        <v/>
      </c>
    </row>
    <row r="26" spans="1:8" x14ac:dyDescent="0.3">
      <c r="A26" s="103"/>
      <c r="B26" s="50" t="s">
        <v>52</v>
      </c>
      <c r="C26" s="61"/>
      <c r="D26" s="55" t="str">
        <f t="shared" si="1"/>
        <v/>
      </c>
      <c r="E26" s="104"/>
      <c r="F26" s="50" t="s">
        <v>52</v>
      </c>
      <c r="G26" s="62"/>
      <c r="H26" s="58" t="str">
        <f t="shared" si="0"/>
        <v/>
      </c>
    </row>
    <row r="27" spans="1:8" x14ac:dyDescent="0.3">
      <c r="A27" s="103"/>
      <c r="B27" s="50" t="s">
        <v>54</v>
      </c>
      <c r="C27" s="61"/>
      <c r="D27" s="55" t="str">
        <f t="shared" si="1"/>
        <v/>
      </c>
      <c r="E27" s="104"/>
      <c r="F27" s="50" t="s">
        <v>54</v>
      </c>
      <c r="G27" s="62"/>
      <c r="H27" s="58" t="str">
        <f t="shared" si="0"/>
        <v/>
      </c>
    </row>
    <row r="28" spans="1:8" x14ac:dyDescent="0.3">
      <c r="A28" s="103"/>
      <c r="B28" s="50" t="s">
        <v>50</v>
      </c>
      <c r="C28" s="61"/>
      <c r="D28" s="55" t="str">
        <f t="shared" si="1"/>
        <v/>
      </c>
      <c r="E28" s="104"/>
      <c r="F28" s="50" t="s">
        <v>50</v>
      </c>
      <c r="G28" s="62"/>
      <c r="H28" s="58" t="str">
        <f t="shared" si="0"/>
        <v/>
      </c>
    </row>
    <row r="29" spans="1:8" x14ac:dyDescent="0.3">
      <c r="A29" s="103"/>
      <c r="B29" s="50" t="s">
        <v>52</v>
      </c>
      <c r="C29" s="61"/>
      <c r="D29" s="55" t="str">
        <f t="shared" si="1"/>
        <v/>
      </c>
      <c r="E29" s="104"/>
      <c r="F29" s="50" t="s">
        <v>52</v>
      </c>
      <c r="G29" s="62"/>
      <c r="H29" s="58" t="str">
        <f t="shared" si="0"/>
        <v/>
      </c>
    </row>
    <row r="30" spans="1:8" x14ac:dyDescent="0.3">
      <c r="A30" s="103"/>
      <c r="B30" s="50" t="s">
        <v>54</v>
      </c>
      <c r="C30" s="61"/>
      <c r="D30" s="55" t="str">
        <f t="shared" si="1"/>
        <v/>
      </c>
      <c r="E30" s="104"/>
      <c r="F30" s="50" t="s">
        <v>54</v>
      </c>
      <c r="G30" s="62"/>
      <c r="H30" s="58" t="str">
        <f t="shared" si="0"/>
        <v/>
      </c>
    </row>
    <row r="31" spans="1:8" x14ac:dyDescent="0.3">
      <c r="A31" s="103"/>
      <c r="B31" s="50" t="s">
        <v>50</v>
      </c>
      <c r="C31" s="61"/>
      <c r="D31" s="55" t="str">
        <f t="shared" si="1"/>
        <v/>
      </c>
      <c r="E31" s="104"/>
      <c r="F31" s="50" t="s">
        <v>50</v>
      </c>
      <c r="G31" s="62"/>
      <c r="H31" s="58" t="str">
        <f t="shared" si="0"/>
        <v/>
      </c>
    </row>
    <row r="32" spans="1:8" x14ac:dyDescent="0.3">
      <c r="A32" s="103"/>
      <c r="B32" s="50" t="s">
        <v>52</v>
      </c>
      <c r="C32" s="61"/>
      <c r="D32" s="55" t="str">
        <f t="shared" si="1"/>
        <v/>
      </c>
      <c r="E32" s="104"/>
      <c r="F32" s="50" t="s">
        <v>52</v>
      </c>
      <c r="G32" s="62"/>
      <c r="H32" s="58" t="str">
        <f t="shared" si="0"/>
        <v/>
      </c>
    </row>
    <row r="33" spans="1:8" x14ac:dyDescent="0.3">
      <c r="A33" s="103"/>
      <c r="B33" s="50" t="s">
        <v>54</v>
      </c>
      <c r="C33" s="61"/>
      <c r="D33" s="55" t="str">
        <f t="shared" si="1"/>
        <v/>
      </c>
      <c r="E33" s="104"/>
      <c r="F33" s="50" t="s">
        <v>54</v>
      </c>
      <c r="G33" s="62"/>
      <c r="H33" s="58" t="str">
        <f t="shared" si="0"/>
        <v/>
      </c>
    </row>
    <row r="34" spans="1:8" x14ac:dyDescent="0.3">
      <c r="A34" s="103"/>
      <c r="B34" s="50" t="s">
        <v>50</v>
      </c>
      <c r="C34" s="61"/>
      <c r="D34" s="55" t="str">
        <f t="shared" si="1"/>
        <v/>
      </c>
      <c r="E34" s="104"/>
      <c r="F34" s="50" t="s">
        <v>50</v>
      </c>
      <c r="G34" s="62"/>
      <c r="H34" s="58" t="str">
        <f t="shared" si="0"/>
        <v/>
      </c>
    </row>
    <row r="35" spans="1:8" x14ac:dyDescent="0.3">
      <c r="A35" s="103"/>
      <c r="B35" s="50" t="s">
        <v>52</v>
      </c>
      <c r="C35" s="61"/>
      <c r="D35" s="55" t="str">
        <f t="shared" si="1"/>
        <v/>
      </c>
      <c r="E35" s="104"/>
      <c r="F35" s="50" t="s">
        <v>52</v>
      </c>
      <c r="G35" s="62"/>
      <c r="H35" s="58" t="str">
        <f t="shared" si="0"/>
        <v/>
      </c>
    </row>
    <row r="36" spans="1:8" ht="15.75" thickBot="1" x14ac:dyDescent="0.35">
      <c r="A36" s="105"/>
      <c r="B36" s="52" t="s">
        <v>54</v>
      </c>
      <c r="C36" s="63"/>
      <c r="D36" s="57" t="str">
        <f t="shared" si="1"/>
        <v/>
      </c>
      <c r="E36" s="106"/>
      <c r="F36" s="52" t="s">
        <v>54</v>
      </c>
      <c r="G36" s="64"/>
      <c r="H36" s="59" t="str">
        <f t="shared" si="0"/>
        <v/>
      </c>
    </row>
    <row r="37" spans="1:8" x14ac:dyDescent="0.3">
      <c r="A37" s="3" t="s">
        <v>55</v>
      </c>
    </row>
    <row r="39" spans="1:8" x14ac:dyDescent="0.3">
      <c r="A39" s="1" t="s">
        <v>56</v>
      </c>
    </row>
    <row r="40" spans="1:8" x14ac:dyDescent="0.3">
      <c r="A40" s="15"/>
      <c r="B40" s="16" t="s">
        <v>57</v>
      </c>
      <c r="C40" s="100" t="s">
        <v>58</v>
      </c>
      <c r="D40" s="100"/>
      <c r="E40" s="100" t="s">
        <v>59</v>
      </c>
      <c r="F40" s="100"/>
      <c r="G40" s="100" t="s">
        <v>60</v>
      </c>
      <c r="H40" s="100"/>
    </row>
    <row r="41" spans="1:8" x14ac:dyDescent="0.3">
      <c r="A41" s="17" t="s">
        <v>61</v>
      </c>
      <c r="B41" s="8"/>
      <c r="C41" s="101"/>
      <c r="D41" s="101"/>
      <c r="E41" s="101"/>
      <c r="F41" s="101"/>
      <c r="G41" s="101"/>
      <c r="H41" s="101"/>
    </row>
    <row r="42" spans="1:8" ht="17.25" customHeight="1" x14ac:dyDescent="0.3">
      <c r="A42" s="102" t="s">
        <v>62</v>
      </c>
      <c r="B42" s="102"/>
      <c r="C42" s="102" t="s">
        <v>63</v>
      </c>
      <c r="D42" s="102"/>
      <c r="E42" s="102" t="s">
        <v>64</v>
      </c>
      <c r="F42" s="102"/>
      <c r="G42" s="102" t="s">
        <v>65</v>
      </c>
      <c r="H42" s="102"/>
    </row>
    <row r="44" spans="1:8" x14ac:dyDescent="0.3">
      <c r="A44" s="18" t="s">
        <v>66</v>
      </c>
      <c r="B44" s="9"/>
      <c r="C44" s="9"/>
      <c r="D44" s="9"/>
      <c r="E44" s="9"/>
      <c r="F44" s="9"/>
      <c r="G44" s="9"/>
      <c r="H44" s="10"/>
    </row>
    <row r="45" spans="1:8" x14ac:dyDescent="0.3">
      <c r="A45" s="19"/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98" t="s">
        <v>9</v>
      </c>
      <c r="B47" s="98"/>
      <c r="C47" s="98"/>
      <c r="D47" s="98"/>
      <c r="E47" s="98"/>
      <c r="F47" s="98"/>
      <c r="G47" s="98"/>
      <c r="H47" s="98"/>
    </row>
    <row r="48" spans="1:8" ht="17.25" x14ac:dyDescent="0.3">
      <c r="A48" s="99" t="s">
        <v>10</v>
      </c>
      <c r="B48" s="99"/>
      <c r="C48" s="99"/>
      <c r="D48" s="99"/>
      <c r="E48" s="99"/>
      <c r="F48" s="99"/>
      <c r="G48" s="99"/>
      <c r="H48" s="99"/>
    </row>
  </sheetData>
  <mergeCells count="36">
    <mergeCell ref="A1:H1"/>
    <mergeCell ref="G3:H3"/>
    <mergeCell ref="D4:E4"/>
    <mergeCell ref="G4:H4"/>
    <mergeCell ref="A7:A9"/>
    <mergeCell ref="E7:E9"/>
    <mergeCell ref="A3:A4"/>
    <mergeCell ref="B3:B4"/>
    <mergeCell ref="D3:E3"/>
    <mergeCell ref="A10:A12"/>
    <mergeCell ref="E10:E12"/>
    <mergeCell ref="A13:A15"/>
    <mergeCell ref="E13:E15"/>
    <mergeCell ref="A16:A18"/>
    <mergeCell ref="E16:E18"/>
    <mergeCell ref="A19:A21"/>
    <mergeCell ref="E19:E21"/>
    <mergeCell ref="A22:A24"/>
    <mergeCell ref="E22:E24"/>
    <mergeCell ref="A25:A27"/>
    <mergeCell ref="E25:E27"/>
    <mergeCell ref="A28:A30"/>
    <mergeCell ref="E28:E30"/>
    <mergeCell ref="A31:A33"/>
    <mergeCell ref="E31:E33"/>
    <mergeCell ref="A34:A36"/>
    <mergeCell ref="E34:E36"/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</mergeCells>
  <phoneticPr fontId="3" type="noConversion"/>
  <conditionalFormatting sqref="H7:H36 D7:D36">
    <cfRule type="containsText" dxfId="52" priority="2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D4" sqref="D4:E4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43" t="s">
        <v>31</v>
      </c>
      <c r="B1" s="107"/>
      <c r="C1" s="107"/>
      <c r="D1" s="107"/>
      <c r="E1" s="107"/>
      <c r="F1" s="107"/>
      <c r="G1" s="107"/>
      <c r="H1" s="107"/>
    </row>
    <row r="3" spans="1:8" x14ac:dyDescent="0.3">
      <c r="F3" s="76" t="s">
        <v>11</v>
      </c>
      <c r="G3" s="132" t="str">
        <f>'환경 28주'!G3:H3</f>
        <v>19-0831</v>
      </c>
      <c r="H3" s="133"/>
    </row>
    <row r="4" spans="1:8" x14ac:dyDescent="0.3">
      <c r="A4" s="75" t="s">
        <v>4</v>
      </c>
      <c r="B4" s="76" t="str">
        <f>'환경 28주'!B4</f>
        <v>무주농장</v>
      </c>
      <c r="C4" s="75" t="s">
        <v>12</v>
      </c>
      <c r="D4" s="134" t="str">
        <f>'환경 28주'!D4:E4</f>
        <v>2019.04.02</v>
      </c>
      <c r="E4" s="134"/>
      <c r="F4" s="65" t="s">
        <v>71</v>
      </c>
      <c r="G4" s="193" t="str">
        <f>'환경 28주'!G4:H4</f>
        <v>2019.04.05</v>
      </c>
      <c r="H4" s="194"/>
    </row>
    <row r="5" spans="1:8" x14ac:dyDescent="0.3">
      <c r="A5" s="75" t="s">
        <v>36</v>
      </c>
      <c r="B5" s="76">
        <f>'환경 28주'!B5</f>
        <v>8381</v>
      </c>
      <c r="C5" s="75" t="s">
        <v>72</v>
      </c>
      <c r="D5" s="197" t="str">
        <f>'환경 28주'!D5:E5</f>
        <v>28주령</v>
      </c>
      <c r="E5" s="197"/>
      <c r="F5" s="75" t="s">
        <v>13</v>
      </c>
      <c r="G5" s="197" t="str">
        <f>'환경 28주'!G5:H5</f>
        <v>윤병구</v>
      </c>
      <c r="H5" s="197"/>
    </row>
    <row r="6" spans="1:8" ht="15.75" thickBot="1" x14ac:dyDescent="0.35"/>
    <row r="7" spans="1:8" ht="16.5" customHeight="1" x14ac:dyDescent="0.3">
      <c r="A7" s="172" t="s">
        <v>28</v>
      </c>
      <c r="B7" s="173"/>
      <c r="C7" s="195" t="s">
        <v>6</v>
      </c>
      <c r="D7" s="137"/>
      <c r="E7" s="174" t="s">
        <v>28</v>
      </c>
      <c r="F7" s="173"/>
      <c r="G7" s="195" t="s">
        <v>6</v>
      </c>
      <c r="H7" s="196"/>
    </row>
    <row r="8" spans="1:8" ht="18.75" customHeight="1" x14ac:dyDescent="0.3">
      <c r="A8" s="184">
        <f>IF('환경 28주'!A8:A9="","",'환경 28주'!A8:A9)</f>
        <v>110</v>
      </c>
      <c r="B8" s="185"/>
      <c r="C8" s="175" t="str">
        <f>IF('환경 28주'!D8="","",IF('환경 28주'!D8="불량","부적합",IF('환경 28주'!D8="주의","주의","적합")))</f>
        <v>적합</v>
      </c>
      <c r="D8" s="176"/>
      <c r="E8" s="188">
        <f>IF('환경 28주'!E8:E9="","",'환경 28주'!E8:E9)</f>
        <v>120</v>
      </c>
      <c r="F8" s="185"/>
      <c r="G8" s="175" t="str">
        <f>IF('환경 28주'!H8="","",IF('환경 28주'!H8="불량","부적합",IF('환경 28주'!H8="주의","주의","적합")))</f>
        <v>적합</v>
      </c>
      <c r="H8" s="179"/>
    </row>
    <row r="9" spans="1:8" ht="18.75" customHeight="1" x14ac:dyDescent="0.3">
      <c r="A9" s="186"/>
      <c r="B9" s="187"/>
      <c r="C9" s="180" t="str">
        <f>IF('환경 28주'!D9="불량","부적합",IF('환경 28주'!D9="주의","주의","적합"))</f>
        <v>적합</v>
      </c>
      <c r="D9" s="183"/>
      <c r="E9" s="189"/>
      <c r="F9" s="187"/>
      <c r="G9" s="180" t="str">
        <f>IF('환경 28주'!H9="불량","부적합",IF('환경 28주'!H9="주의","주의","적합"))</f>
        <v>적합</v>
      </c>
      <c r="H9" s="181"/>
    </row>
    <row r="10" spans="1:8" ht="18.75" customHeight="1" x14ac:dyDescent="0.3">
      <c r="A10" s="184">
        <f>IF('환경 28주'!A10:A11="","",'환경 28주'!A10:A11)</f>
        <v>211</v>
      </c>
      <c r="B10" s="185"/>
      <c r="C10" s="175" t="str">
        <f>IF('환경 28주'!D10="","",IF('환경 28주'!D10="불량","부적합",IF('환경 28주'!D10="주의","주의","적합")))</f>
        <v>적합</v>
      </c>
      <c r="D10" s="176"/>
      <c r="E10" s="188">
        <f>IF('환경 28주'!E10:E11="","",'환경 28주'!E10:E11)</f>
        <v>212</v>
      </c>
      <c r="F10" s="185"/>
      <c r="G10" s="175" t="str">
        <f>IF('환경 28주'!H10="","",IF('환경 28주'!H10="불량","부적합",IF('환경 28주'!H10="주의","주의","적합")))</f>
        <v>적합</v>
      </c>
      <c r="H10" s="179"/>
    </row>
    <row r="11" spans="1:8" ht="18.75" customHeight="1" x14ac:dyDescent="0.3">
      <c r="A11" s="186"/>
      <c r="B11" s="187"/>
      <c r="C11" s="180" t="str">
        <f>IF('환경 28주'!D11="불량","부적합",IF('환경 28주'!D11="주의","주의","적합"))</f>
        <v>적합</v>
      </c>
      <c r="D11" s="183"/>
      <c r="E11" s="189"/>
      <c r="F11" s="187"/>
      <c r="G11" s="180" t="str">
        <f>IF('환경 28주'!H11="불량","부적합",IF('환경 28주'!H11="주의","주의","적합"))</f>
        <v>적합</v>
      </c>
      <c r="H11" s="181"/>
    </row>
    <row r="12" spans="1:8" ht="18.75" customHeight="1" x14ac:dyDescent="0.3">
      <c r="A12" s="184">
        <f>IF('환경 28주'!A12:A13="","",'환경 28주'!A12:A13)</f>
        <v>220</v>
      </c>
      <c r="B12" s="185"/>
      <c r="C12" s="175" t="str">
        <f>IF('환경 28주'!D12="","",IF('환경 28주'!D12="불량","부적합",IF('환경 28주'!D12="주의","주의","적합")))</f>
        <v>적합</v>
      </c>
      <c r="D12" s="176"/>
      <c r="E12" s="188">
        <f>IF('환경 28주'!E12:E13="","",'환경 28주'!E12:E13)</f>
        <v>310</v>
      </c>
      <c r="F12" s="185"/>
      <c r="G12" s="175" t="str">
        <f>IF('환경 28주'!H12="","",IF('환경 28주'!H12="불량","부적합",IF('환경 28주'!H12="주의","주의","적합")))</f>
        <v>적합</v>
      </c>
      <c r="H12" s="179"/>
    </row>
    <row r="13" spans="1:8" ht="18.75" customHeight="1" x14ac:dyDescent="0.3">
      <c r="A13" s="186"/>
      <c r="B13" s="187"/>
      <c r="C13" s="180" t="str">
        <f>IF('환경 28주'!D13="불량","부적합",IF('환경 28주'!D13="주의","주의","적합"))</f>
        <v>적합</v>
      </c>
      <c r="D13" s="183"/>
      <c r="E13" s="189"/>
      <c r="F13" s="187"/>
      <c r="G13" s="180" t="str">
        <f>IF('환경 28주'!H13="불량","부적합",IF('환경 28주'!H13="주의","주의","적합"))</f>
        <v>적합</v>
      </c>
      <c r="H13" s="181"/>
    </row>
    <row r="14" spans="1:8" ht="18.75" customHeight="1" x14ac:dyDescent="0.3">
      <c r="A14" s="184" t="str">
        <f>IF('환경 28주'!A14:A15="","",'환경 28주'!A14:A15)</f>
        <v/>
      </c>
      <c r="B14" s="185"/>
      <c r="C14" s="175" t="str">
        <f>IF('환경 28주'!D14="","",IF('환경 28주'!D14="불량","부적합",IF('환경 28주'!D14="주의","주의","적합")))</f>
        <v/>
      </c>
      <c r="D14" s="176"/>
      <c r="E14" s="188" t="str">
        <f>IF('환경 28주'!E14:E15="","",'환경 28주'!E14:E15)</f>
        <v/>
      </c>
      <c r="F14" s="185"/>
      <c r="G14" s="175" t="str">
        <f>IF('환경 28주'!H14="","",IF('환경 28주'!H14="불량","부적합",IF('환경 28주'!H14="주의","주의","적합")))</f>
        <v/>
      </c>
      <c r="H14" s="179"/>
    </row>
    <row r="15" spans="1:8" ht="18.75" customHeight="1" x14ac:dyDescent="0.3">
      <c r="A15" s="186"/>
      <c r="B15" s="187"/>
      <c r="C15" s="180" t="str">
        <f>IF('환경 28주'!D15="불량","부적합",IF('환경 28주'!D15="주의","주의","적합"))</f>
        <v>적합</v>
      </c>
      <c r="D15" s="183"/>
      <c r="E15" s="189"/>
      <c r="F15" s="187"/>
      <c r="G15" s="180" t="str">
        <f>IF('환경 28주'!H15="불량","부적합",IF('환경 28주'!H15="주의","주의","적합"))</f>
        <v>적합</v>
      </c>
      <c r="H15" s="181"/>
    </row>
    <row r="16" spans="1:8" ht="18.75" customHeight="1" x14ac:dyDescent="0.3">
      <c r="A16" s="184" t="str">
        <f>IF('환경 28주'!A16:A17="","",'환경 28주'!A16:A17)</f>
        <v/>
      </c>
      <c r="B16" s="185"/>
      <c r="C16" s="175" t="str">
        <f>IF('환경 28주'!D16="","",IF('환경 28주'!D16="불량","부적합",IF('환경 28주'!D16="주의","주의","적합")))</f>
        <v/>
      </c>
      <c r="D16" s="176"/>
      <c r="E16" s="188" t="str">
        <f>IF('환경 28주'!E16:E17="","",'환경 28주'!E16:E17)</f>
        <v/>
      </c>
      <c r="F16" s="185"/>
      <c r="G16" s="175" t="str">
        <f>IF('환경 28주'!H16="","",IF('환경 28주'!H16="불량","부적합",IF('환경 28주'!H16="주의","주의","적합")))</f>
        <v/>
      </c>
      <c r="H16" s="179"/>
    </row>
    <row r="17" spans="1:8" ht="18.75" customHeight="1" x14ac:dyDescent="0.3">
      <c r="A17" s="186"/>
      <c r="B17" s="187"/>
      <c r="C17" s="180" t="str">
        <f>IF('환경 28주'!D17="불량","부적합",IF('환경 28주'!D17="주의","주의","적합"))</f>
        <v>적합</v>
      </c>
      <c r="D17" s="183"/>
      <c r="E17" s="189"/>
      <c r="F17" s="187"/>
      <c r="G17" s="180" t="str">
        <f>IF('환경 28주'!H17="불량","부적합",IF('환경 28주'!H17="주의","주의","적합"))</f>
        <v>적합</v>
      </c>
      <c r="H17" s="181"/>
    </row>
    <row r="18" spans="1:8" ht="18.75" customHeight="1" x14ac:dyDescent="0.3">
      <c r="A18" s="184" t="str">
        <f>IF('환경 28주'!A18:A19="","",'환경 28주'!A18:A19)</f>
        <v/>
      </c>
      <c r="B18" s="185"/>
      <c r="C18" s="175" t="str">
        <f>IF('환경 28주'!D18="","",IF('환경 28주'!D18="불량","부적합",IF('환경 28주'!D18="주의","주의","적합")))</f>
        <v/>
      </c>
      <c r="D18" s="176"/>
      <c r="E18" s="188" t="str">
        <f>IF('환경 28주'!E18:E19="","",'환경 28주'!E18:E19)</f>
        <v/>
      </c>
      <c r="F18" s="185"/>
      <c r="G18" s="175" t="str">
        <f>IF('환경 28주'!H18="","",IF('환경 28주'!H18="불량","부적합",IF('환경 28주'!H18="주의","주의","적합")))</f>
        <v/>
      </c>
      <c r="H18" s="179"/>
    </row>
    <row r="19" spans="1:8" ht="18.75" customHeight="1" x14ac:dyDescent="0.3">
      <c r="A19" s="186"/>
      <c r="B19" s="187"/>
      <c r="C19" s="180" t="str">
        <f>IF('환경 28주'!D19="불량","부적합",IF('환경 28주'!D19="주의","주의","적합"))</f>
        <v>적합</v>
      </c>
      <c r="D19" s="183"/>
      <c r="E19" s="189"/>
      <c r="F19" s="187"/>
      <c r="G19" s="180" t="str">
        <f>IF('환경 28주'!H19="불량","부적합",IF('환경 28주'!H19="주의","주의","적합"))</f>
        <v>적합</v>
      </c>
      <c r="H19" s="181"/>
    </row>
    <row r="20" spans="1:8" ht="18.75" customHeight="1" x14ac:dyDescent="0.3">
      <c r="A20" s="184" t="str">
        <f>IF('환경 28주'!A20:A21="","",'환경 28주'!A20:A21)</f>
        <v/>
      </c>
      <c r="B20" s="185"/>
      <c r="C20" s="175" t="str">
        <f>IF('환경 28주'!D20="","",IF('환경 28주'!D20="불량","부적합",IF('환경 28주'!D20="주의","주의","적합")))</f>
        <v/>
      </c>
      <c r="D20" s="176"/>
      <c r="E20" s="188" t="str">
        <f>IF('환경 28주'!E20:E21="","",'환경 28주'!E20:E21)</f>
        <v/>
      </c>
      <c r="F20" s="185"/>
      <c r="G20" s="175" t="str">
        <f>IF('환경 28주'!H20="","",IF('환경 28주'!H20="불량","부적합",IF('환경 28주'!H20="주의","주의","적합")))</f>
        <v/>
      </c>
      <c r="H20" s="179"/>
    </row>
    <row r="21" spans="1:8" ht="18.75" customHeight="1" x14ac:dyDescent="0.3">
      <c r="A21" s="186"/>
      <c r="B21" s="187"/>
      <c r="C21" s="180" t="str">
        <f>IF('환경 28주'!D21="불량","부적합",IF('환경 28주'!D21="주의","주의","적합"))</f>
        <v>적합</v>
      </c>
      <c r="D21" s="183"/>
      <c r="E21" s="189"/>
      <c r="F21" s="187"/>
      <c r="G21" s="180" t="str">
        <f>IF('환경 28주'!H21="불량","부적합",IF('환경 28주'!H21="주의","주의","적합"))</f>
        <v>적합</v>
      </c>
      <c r="H21" s="181"/>
    </row>
    <row r="22" spans="1:8" ht="18.75" customHeight="1" x14ac:dyDescent="0.3">
      <c r="A22" s="184" t="str">
        <f>IF('환경 28주'!A22:A23="","",'환경 28주'!A22:A23)</f>
        <v/>
      </c>
      <c r="B22" s="185"/>
      <c r="C22" s="175" t="str">
        <f>IF('환경 28주'!D22="","",IF('환경 28주'!D22="불량","부적합",IF('환경 28주'!D22="주의","주의","적합")))</f>
        <v/>
      </c>
      <c r="D22" s="176"/>
      <c r="E22" s="188" t="str">
        <f>IF('환경 28주'!E22:E23="","",'환경 28주'!E22:E23)</f>
        <v/>
      </c>
      <c r="F22" s="185"/>
      <c r="G22" s="175" t="str">
        <f>IF('환경 28주'!H22="","",IF('환경 28주'!H22="불량","부적합",IF('환경 28주'!H22="주의","주의","적합")))</f>
        <v/>
      </c>
      <c r="H22" s="179"/>
    </row>
    <row r="23" spans="1:8" ht="18.75" customHeight="1" x14ac:dyDescent="0.3">
      <c r="A23" s="186"/>
      <c r="B23" s="187"/>
      <c r="C23" s="180" t="str">
        <f>IF('환경 28주'!D23="불량","부적합",IF('환경 28주'!D23="주의","주의","적합"))</f>
        <v>적합</v>
      </c>
      <c r="D23" s="183"/>
      <c r="E23" s="189"/>
      <c r="F23" s="187"/>
      <c r="G23" s="180" t="str">
        <f>IF('환경 28주'!H23="불량","부적합",IF('환경 28주'!H23="주의","주의","적합"))</f>
        <v>적합</v>
      </c>
      <c r="H23" s="181"/>
    </row>
    <row r="24" spans="1:8" ht="18.75" customHeight="1" x14ac:dyDescent="0.3">
      <c r="A24" s="184" t="str">
        <f>IF('환경 28주'!A24:A25="","",'환경 28주'!A24:A25)</f>
        <v/>
      </c>
      <c r="B24" s="185"/>
      <c r="C24" s="175" t="str">
        <f>IF('환경 28주'!D24="","",IF('환경 28주'!D24="불량","부적합",IF('환경 28주'!D24="주의","주의","적합")))</f>
        <v/>
      </c>
      <c r="D24" s="176"/>
      <c r="E24" s="188" t="str">
        <f>IF('환경 28주'!E24:E25="","",'환경 28주'!E24:E25)</f>
        <v/>
      </c>
      <c r="F24" s="185"/>
      <c r="G24" s="175" t="str">
        <f>IF('환경 28주'!H24="","",IF('환경 28주'!H24="불량","부적합",IF('환경 28주'!H24="주의","주의","적합")))</f>
        <v/>
      </c>
      <c r="H24" s="179"/>
    </row>
    <row r="25" spans="1:8" ht="18.75" customHeight="1" x14ac:dyDescent="0.3">
      <c r="A25" s="186"/>
      <c r="B25" s="187"/>
      <c r="C25" s="180" t="str">
        <f>IF('환경 28주'!D25="불량","부적합",IF('환경 28주'!D25="주의","주의","적합"))</f>
        <v>적합</v>
      </c>
      <c r="D25" s="183"/>
      <c r="E25" s="189"/>
      <c r="F25" s="187"/>
      <c r="G25" s="180" t="str">
        <f>IF('환경 28주'!H25="불량","부적합",IF('환경 28주'!H25="주의","주의","적합"))</f>
        <v>적합</v>
      </c>
      <c r="H25" s="181"/>
    </row>
    <row r="26" spans="1:8" ht="18.75" customHeight="1" x14ac:dyDescent="0.3">
      <c r="A26" s="184" t="str">
        <f>IF('환경 28주'!A26:A27="","",'환경 28주'!A26:A27)</f>
        <v/>
      </c>
      <c r="B26" s="185"/>
      <c r="C26" s="175" t="str">
        <f>IF('환경 28주'!D26="","",IF('환경 28주'!D26="불량","부적합",IF('환경 28주'!D26="주의","주의","적합")))</f>
        <v/>
      </c>
      <c r="D26" s="176"/>
      <c r="E26" s="188" t="str">
        <f>IF('환경 28주'!E26:E27="","",'환경 28주'!E26:E27)</f>
        <v/>
      </c>
      <c r="F26" s="185"/>
      <c r="G26" s="175" t="str">
        <f>IF('환경 28주'!H26="","",IF('환경 28주'!H26="불량","부적합",IF('환경 28주'!H26="주의","주의","적합")))</f>
        <v/>
      </c>
      <c r="H26" s="179"/>
    </row>
    <row r="27" spans="1:8" ht="18.75" customHeight="1" thickBot="1" x14ac:dyDescent="0.35">
      <c r="A27" s="190"/>
      <c r="B27" s="191"/>
      <c r="C27" s="177" t="str">
        <f>IF('환경 28주'!D27="불량","부적합",IF('환경 28주'!D27="주의","주의","적합"))</f>
        <v>적합</v>
      </c>
      <c r="D27" s="178"/>
      <c r="E27" s="192"/>
      <c r="F27" s="191"/>
      <c r="G27" s="177" t="str">
        <f>IF('환경 28주'!H27="불량","부적합",IF('환경 28주'!H27="주의","주의","적합"))</f>
        <v>적합</v>
      </c>
      <c r="H27" s="18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41" t="s">
        <v>20</v>
      </c>
      <c r="D31" s="141"/>
      <c r="E31" s="141" t="s">
        <v>38</v>
      </c>
      <c r="F31" s="141"/>
      <c r="G31" s="141" t="s">
        <v>21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42" t="s">
        <v>15</v>
      </c>
      <c r="B33" s="102"/>
      <c r="C33" s="142" t="s">
        <v>23</v>
      </c>
      <c r="D33" s="142"/>
      <c r="E33" s="135" t="s">
        <v>40</v>
      </c>
      <c r="F33" s="135"/>
      <c r="G33" s="102" t="s">
        <v>42</v>
      </c>
      <c r="H33" s="102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28주'!A36</f>
        <v>- 검사결과 전 구역 음성으로 적합함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8" t="s">
        <v>9</v>
      </c>
      <c r="B42" s="98"/>
      <c r="C42" s="98"/>
      <c r="D42" s="98"/>
      <c r="E42" s="98"/>
      <c r="F42" s="98"/>
      <c r="G42" s="98"/>
      <c r="H42" s="98"/>
    </row>
    <row r="43" spans="1:8" ht="17.25" x14ac:dyDescent="0.3">
      <c r="A43" s="99" t="s">
        <v>10</v>
      </c>
      <c r="B43" s="99"/>
      <c r="C43" s="99"/>
      <c r="D43" s="99"/>
      <c r="E43" s="99"/>
      <c r="F43" s="99"/>
      <c r="G43" s="99"/>
      <c r="H43" s="99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26" priority="2" operator="containsText" text="부적합">
      <formula>NOT(ISERROR(SEARCH("부적합",C8)))</formula>
    </cfRule>
  </conditionalFormatting>
  <conditionalFormatting sqref="C8 E8 C10:E27 G8 G10:H27">
    <cfRule type="containsText" dxfId="2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topLeftCell="A11" zoomScaleNormal="100" workbookViewId="0">
      <selection activeCell="A37" sqref="A3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3" t="s">
        <v>31</v>
      </c>
      <c r="B1" s="107"/>
      <c r="C1" s="107"/>
      <c r="D1" s="107"/>
      <c r="E1" s="107"/>
      <c r="F1" s="107"/>
      <c r="G1" s="107"/>
      <c r="H1" s="107"/>
    </row>
    <row r="3" spans="1:8" x14ac:dyDescent="0.3">
      <c r="F3" s="80" t="s">
        <v>11</v>
      </c>
      <c r="G3" s="132" t="s">
        <v>98</v>
      </c>
      <c r="H3" s="133"/>
    </row>
    <row r="4" spans="1:8" x14ac:dyDescent="0.3">
      <c r="A4" s="79" t="s">
        <v>4</v>
      </c>
      <c r="B4" s="78" t="s">
        <v>73</v>
      </c>
      <c r="C4" s="79" t="s">
        <v>12</v>
      </c>
      <c r="D4" s="110">
        <v>43606</v>
      </c>
      <c r="E4" s="110"/>
      <c r="F4" s="65" t="s">
        <v>71</v>
      </c>
      <c r="G4" s="170">
        <v>43613</v>
      </c>
      <c r="H4" s="171"/>
    </row>
    <row r="5" spans="1:8" x14ac:dyDescent="0.3">
      <c r="A5" s="79" t="s">
        <v>36</v>
      </c>
      <c r="B5" s="78">
        <v>8381</v>
      </c>
      <c r="C5" s="79" t="s">
        <v>72</v>
      </c>
      <c r="D5" s="111" t="s">
        <v>97</v>
      </c>
      <c r="E5" s="111"/>
      <c r="F5" s="79" t="s">
        <v>13</v>
      </c>
      <c r="G5" s="111" t="s">
        <v>82</v>
      </c>
      <c r="H5" s="111"/>
    </row>
    <row r="6" spans="1:8" ht="15.75" thickBot="1" x14ac:dyDescent="0.35"/>
    <row r="7" spans="1:8" ht="16.5" customHeight="1" x14ac:dyDescent="0.3">
      <c r="A7" s="172" t="s">
        <v>28</v>
      </c>
      <c r="B7" s="173"/>
      <c r="C7" s="81" t="s">
        <v>15</v>
      </c>
      <c r="D7" s="53" t="s">
        <v>3</v>
      </c>
      <c r="E7" s="174" t="s">
        <v>28</v>
      </c>
      <c r="F7" s="173"/>
      <c r="G7" s="81" t="s">
        <v>15</v>
      </c>
      <c r="H7" s="7" t="s">
        <v>3</v>
      </c>
    </row>
    <row r="8" spans="1:8" ht="18.75" customHeight="1" x14ac:dyDescent="0.3">
      <c r="A8" s="155">
        <v>110</v>
      </c>
      <c r="B8" s="156"/>
      <c r="C8" s="151" t="s">
        <v>83</v>
      </c>
      <c r="D8" s="153" t="str">
        <f>IF(C8="","",IF(C8="음성","양호",IF(ISERROR(FIND(".",C8)),"불량","주의")))</f>
        <v>양호</v>
      </c>
      <c r="E8" s="159">
        <v>120</v>
      </c>
      <c r="F8" s="156"/>
      <c r="G8" s="151" t="s">
        <v>83</v>
      </c>
      <c r="H8" s="146" t="str">
        <f>IF(G8="","",IF(G8="음성","양호",IF(ISERROR(FIND(".",G8)),"불량","주의")))</f>
        <v>양호</v>
      </c>
    </row>
    <row r="9" spans="1:8" ht="18.75" customHeight="1" x14ac:dyDescent="0.3">
      <c r="A9" s="157"/>
      <c r="B9" s="158"/>
      <c r="C9" s="152"/>
      <c r="D9" s="154"/>
      <c r="E9" s="160"/>
      <c r="F9" s="158"/>
      <c r="G9" s="152"/>
      <c r="H9" s="150"/>
    </row>
    <row r="10" spans="1:8" ht="18.75" customHeight="1" x14ac:dyDescent="0.3">
      <c r="A10" s="155">
        <v>211</v>
      </c>
      <c r="B10" s="156"/>
      <c r="C10" s="151" t="s">
        <v>83</v>
      </c>
      <c r="D10" s="153" t="str">
        <f t="shared" ref="D10" si="0">IF(C10="","",IF(C10="음성","양호",IF(ISERROR(FIND(".",C10)),"불량","주의")))</f>
        <v>양호</v>
      </c>
      <c r="E10" s="159">
        <v>212</v>
      </c>
      <c r="F10" s="156"/>
      <c r="G10" s="151" t="s">
        <v>83</v>
      </c>
      <c r="H10" s="14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57"/>
      <c r="B11" s="158"/>
      <c r="C11" s="152"/>
      <c r="D11" s="154"/>
      <c r="E11" s="160"/>
      <c r="F11" s="158"/>
      <c r="G11" s="152"/>
      <c r="H11" s="150"/>
    </row>
    <row r="12" spans="1:8" ht="18.75" customHeight="1" x14ac:dyDescent="0.3">
      <c r="A12" s="155">
        <v>220</v>
      </c>
      <c r="B12" s="156" t="s">
        <v>34</v>
      </c>
      <c r="C12" s="151" t="s">
        <v>83</v>
      </c>
      <c r="D12" s="153" t="str">
        <f t="shared" ref="D12" si="2">IF(C12="","",IF(C12="음성","양호",IF(ISERROR(FIND(".",C12)),"불량","주의")))</f>
        <v>양호</v>
      </c>
      <c r="E12" s="159">
        <v>310</v>
      </c>
      <c r="F12" s="156" t="s">
        <v>34</v>
      </c>
      <c r="G12" s="151" t="s">
        <v>83</v>
      </c>
      <c r="H12" s="146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57"/>
      <c r="B13" s="158" t="s">
        <v>35</v>
      </c>
      <c r="C13" s="152"/>
      <c r="D13" s="154"/>
      <c r="E13" s="160"/>
      <c r="F13" s="158" t="s">
        <v>35</v>
      </c>
      <c r="G13" s="152"/>
      <c r="H13" s="150"/>
    </row>
    <row r="14" spans="1:8" ht="18.75" customHeight="1" x14ac:dyDescent="0.3">
      <c r="A14" s="155"/>
      <c r="B14" s="156" t="s">
        <v>34</v>
      </c>
      <c r="C14" s="151"/>
      <c r="D14" s="153" t="str">
        <f t="shared" ref="D14" si="4">IF(C14="","",IF(C14="음성","양호",IF(ISERROR(FIND(".",C14)),"불량","주의")))</f>
        <v/>
      </c>
      <c r="E14" s="159"/>
      <c r="F14" s="156" t="s">
        <v>34</v>
      </c>
      <c r="G14" s="148"/>
      <c r="H14" s="146" t="str">
        <f t="shared" ref="H14" si="5">IF(G14="","",IF(G14="음성","양호",IF(ISERROR(FIND(".",G14)),"불량","주의")))</f>
        <v/>
      </c>
    </row>
    <row r="15" spans="1:8" ht="18.75" customHeight="1" x14ac:dyDescent="0.3">
      <c r="A15" s="157"/>
      <c r="B15" s="158" t="s">
        <v>35</v>
      </c>
      <c r="C15" s="152"/>
      <c r="D15" s="154"/>
      <c r="E15" s="160"/>
      <c r="F15" s="158" t="s">
        <v>35</v>
      </c>
      <c r="G15" s="149"/>
      <c r="H15" s="150"/>
    </row>
    <row r="16" spans="1:8" ht="18.75" customHeight="1" x14ac:dyDescent="0.3">
      <c r="A16" s="155"/>
      <c r="B16" s="156" t="s">
        <v>34</v>
      </c>
      <c r="C16" s="151"/>
      <c r="D16" s="153" t="str">
        <f t="shared" ref="D16" si="6">IF(C16="","",IF(C16="음성","양호",IF(ISERROR(FIND(".",C16)),"불량","주의")))</f>
        <v/>
      </c>
      <c r="E16" s="159"/>
      <c r="F16" s="156" t="s">
        <v>34</v>
      </c>
      <c r="G16" s="148"/>
      <c r="H16" s="146" t="str">
        <f t="shared" ref="H16" si="7">IF(G16="","",IF(G16="음성","양호",IF(ISERROR(FIND(".",G16)),"불량","주의")))</f>
        <v/>
      </c>
    </row>
    <row r="17" spans="1:8" ht="18.75" customHeight="1" x14ac:dyDescent="0.3">
      <c r="A17" s="157"/>
      <c r="B17" s="158" t="s">
        <v>35</v>
      </c>
      <c r="C17" s="152"/>
      <c r="D17" s="154"/>
      <c r="E17" s="160"/>
      <c r="F17" s="158" t="s">
        <v>35</v>
      </c>
      <c r="G17" s="149"/>
      <c r="H17" s="150"/>
    </row>
    <row r="18" spans="1:8" ht="18.75" customHeight="1" x14ac:dyDescent="0.3">
      <c r="A18" s="155"/>
      <c r="B18" s="156" t="s">
        <v>34</v>
      </c>
      <c r="C18" s="151"/>
      <c r="D18" s="153" t="str">
        <f t="shared" ref="D18" si="8">IF(C18="","",IF(C18="음성","양호",IF(ISERROR(FIND(".",C18)),"불량","주의")))</f>
        <v/>
      </c>
      <c r="E18" s="159"/>
      <c r="F18" s="156" t="s">
        <v>34</v>
      </c>
      <c r="G18" s="148"/>
      <c r="H18" s="146" t="str">
        <f t="shared" ref="H18" si="9">IF(G18="","",IF(G18="음성","양호",IF(ISERROR(FIND(".",G18)),"불량","주의")))</f>
        <v/>
      </c>
    </row>
    <row r="19" spans="1:8" ht="18.75" customHeight="1" x14ac:dyDescent="0.3">
      <c r="A19" s="157"/>
      <c r="B19" s="158" t="s">
        <v>35</v>
      </c>
      <c r="C19" s="152"/>
      <c r="D19" s="154"/>
      <c r="E19" s="160"/>
      <c r="F19" s="158" t="s">
        <v>35</v>
      </c>
      <c r="G19" s="149"/>
      <c r="H19" s="150"/>
    </row>
    <row r="20" spans="1:8" ht="18.75" customHeight="1" x14ac:dyDescent="0.3">
      <c r="A20" s="155"/>
      <c r="B20" s="156" t="s">
        <v>34</v>
      </c>
      <c r="C20" s="151"/>
      <c r="D20" s="153" t="str">
        <f t="shared" ref="D20" si="10">IF(C20="","",IF(C20="음성","양호",IF(ISERROR(FIND(".",C20)),"불량","주의")))</f>
        <v/>
      </c>
      <c r="E20" s="159"/>
      <c r="F20" s="156" t="s">
        <v>34</v>
      </c>
      <c r="G20" s="148"/>
      <c r="H20" s="146" t="str">
        <f t="shared" ref="H20" si="11">IF(G20="","",IF(G20="음성","양호",IF(ISERROR(FIND(".",G20)),"불량","주의")))</f>
        <v/>
      </c>
    </row>
    <row r="21" spans="1:8" ht="18.75" customHeight="1" x14ac:dyDescent="0.3">
      <c r="A21" s="157"/>
      <c r="B21" s="158" t="s">
        <v>35</v>
      </c>
      <c r="C21" s="152"/>
      <c r="D21" s="154"/>
      <c r="E21" s="160"/>
      <c r="F21" s="158" t="s">
        <v>35</v>
      </c>
      <c r="G21" s="149"/>
      <c r="H21" s="150"/>
    </row>
    <row r="22" spans="1:8" ht="18.75" customHeight="1" x14ac:dyDescent="0.3">
      <c r="A22" s="155"/>
      <c r="B22" s="156" t="s">
        <v>34</v>
      </c>
      <c r="C22" s="151"/>
      <c r="D22" s="153" t="str">
        <f t="shared" ref="D22" si="12">IF(C22="","",IF(C22="음성","양호",IF(ISERROR(FIND(".",C22)),"불량","주의")))</f>
        <v/>
      </c>
      <c r="E22" s="159"/>
      <c r="F22" s="156" t="s">
        <v>34</v>
      </c>
      <c r="G22" s="148"/>
      <c r="H22" s="146" t="str">
        <f t="shared" ref="H22" si="13">IF(G22="","",IF(G22="음성","양호",IF(ISERROR(FIND(".",G22)),"불량","주의")))</f>
        <v/>
      </c>
    </row>
    <row r="23" spans="1:8" ht="18.75" customHeight="1" x14ac:dyDescent="0.3">
      <c r="A23" s="157"/>
      <c r="B23" s="158" t="s">
        <v>35</v>
      </c>
      <c r="C23" s="152"/>
      <c r="D23" s="154"/>
      <c r="E23" s="160"/>
      <c r="F23" s="158" t="s">
        <v>35</v>
      </c>
      <c r="G23" s="149"/>
      <c r="H23" s="150"/>
    </row>
    <row r="24" spans="1:8" ht="18.75" customHeight="1" x14ac:dyDescent="0.3">
      <c r="A24" s="155"/>
      <c r="B24" s="156" t="s">
        <v>34</v>
      </c>
      <c r="C24" s="151"/>
      <c r="D24" s="153" t="str">
        <f t="shared" ref="D24" si="14">IF(C24="","",IF(C24="음성","양호",IF(ISERROR(FIND(".",C24)),"불량","주의")))</f>
        <v/>
      </c>
      <c r="E24" s="159"/>
      <c r="F24" s="156" t="s">
        <v>34</v>
      </c>
      <c r="G24" s="148"/>
      <c r="H24" s="146" t="str">
        <f t="shared" ref="H24" si="15">IF(G24="","",IF(G24="음성","양호",IF(ISERROR(FIND(".",G24)),"불량","주의")))</f>
        <v/>
      </c>
    </row>
    <row r="25" spans="1:8" ht="18.75" customHeight="1" x14ac:dyDescent="0.3">
      <c r="A25" s="157"/>
      <c r="B25" s="158" t="s">
        <v>35</v>
      </c>
      <c r="C25" s="152"/>
      <c r="D25" s="154"/>
      <c r="E25" s="160"/>
      <c r="F25" s="158" t="s">
        <v>35</v>
      </c>
      <c r="G25" s="149"/>
      <c r="H25" s="150"/>
    </row>
    <row r="26" spans="1:8" ht="18.75" customHeight="1" thickBot="1" x14ac:dyDescent="0.35">
      <c r="A26" s="161"/>
      <c r="B26" s="162" t="s">
        <v>34</v>
      </c>
      <c r="C26" s="167"/>
      <c r="D26" s="153" t="str">
        <f t="shared" ref="D26" si="16">IF(C26="","",IF(C26="음성","양호",IF(ISERROR(FIND(".",C26)),"불량","주의")))</f>
        <v/>
      </c>
      <c r="E26" s="165"/>
      <c r="F26" s="162" t="s">
        <v>34</v>
      </c>
      <c r="G26" s="144"/>
      <c r="H26" s="14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63"/>
      <c r="B27" s="164" t="s">
        <v>35</v>
      </c>
      <c r="C27" s="168"/>
      <c r="D27" s="169"/>
      <c r="E27" s="166"/>
      <c r="F27" s="164" t="s">
        <v>35</v>
      </c>
      <c r="G27" s="145"/>
      <c r="H27" s="147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41" t="s">
        <v>7</v>
      </c>
      <c r="D31" s="141"/>
      <c r="E31" s="141" t="s">
        <v>38</v>
      </c>
      <c r="F31" s="141"/>
      <c r="G31" s="141" t="s">
        <v>8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42" t="s">
        <v>15</v>
      </c>
      <c r="B33" s="102"/>
      <c r="C33" s="142" t="s">
        <v>23</v>
      </c>
      <c r="D33" s="142"/>
      <c r="E33" s="135" t="s">
        <v>40</v>
      </c>
      <c r="F33" s="135"/>
      <c r="G33" s="102" t="s">
        <v>42</v>
      </c>
      <c r="H33" s="102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99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8" t="s">
        <v>9</v>
      </c>
      <c r="B43" s="98"/>
      <c r="C43" s="98"/>
      <c r="D43" s="98"/>
      <c r="E43" s="98"/>
      <c r="F43" s="98"/>
      <c r="G43" s="98"/>
      <c r="H43" s="98"/>
    </row>
    <row r="44" spans="1:8" ht="17.25" x14ac:dyDescent="0.3">
      <c r="A44" s="99" t="s">
        <v>10</v>
      </c>
      <c r="B44" s="99"/>
      <c r="C44" s="99"/>
      <c r="D44" s="99"/>
      <c r="E44" s="99"/>
      <c r="F44" s="99"/>
      <c r="G44" s="99"/>
      <c r="H44" s="99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4" priority="3" operator="containsText" text="불량">
      <formula>NOT(ISERROR(SEARCH("불량",D8)))</formula>
    </cfRule>
  </conditionalFormatting>
  <conditionalFormatting sqref="C8 C10:C27 G10:G27 G8">
    <cfRule type="containsText" dxfId="23" priority="2" operator="containsText" text="양성">
      <formula>NOT(ISERROR(SEARCH("양성",C8)))</formula>
    </cfRule>
  </conditionalFormatting>
  <conditionalFormatting sqref="D8 D22 D10 D14 D18 D12 D16 D20 D24 D26 H8 H10:H27">
    <cfRule type="containsText" dxfId="22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A37" sqref="A3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43" t="s">
        <v>31</v>
      </c>
      <c r="B1" s="107"/>
      <c r="C1" s="107"/>
      <c r="D1" s="107"/>
      <c r="E1" s="107"/>
      <c r="F1" s="107"/>
      <c r="G1" s="107"/>
      <c r="H1" s="107"/>
    </row>
    <row r="3" spans="1:8" x14ac:dyDescent="0.3">
      <c r="F3" s="80" t="s">
        <v>11</v>
      </c>
      <c r="G3" s="132" t="str">
        <f>'환경 34주'!G3:H3</f>
        <v>19-1346</v>
      </c>
      <c r="H3" s="133"/>
    </row>
    <row r="4" spans="1:8" x14ac:dyDescent="0.3">
      <c r="A4" s="79" t="s">
        <v>4</v>
      </c>
      <c r="B4" s="80" t="str">
        <f>'환경 34주'!B4</f>
        <v>무주농장</v>
      </c>
      <c r="C4" s="79" t="s">
        <v>12</v>
      </c>
      <c r="D4" s="134">
        <f>'환경 34주'!D4:E4</f>
        <v>43606</v>
      </c>
      <c r="E4" s="134"/>
      <c r="F4" s="65" t="s">
        <v>71</v>
      </c>
      <c r="G4" s="193">
        <f>'환경 34주'!G4:H4</f>
        <v>43613</v>
      </c>
      <c r="H4" s="194"/>
    </row>
    <row r="5" spans="1:8" x14ac:dyDescent="0.3">
      <c r="A5" s="79" t="s">
        <v>36</v>
      </c>
      <c r="B5" s="80">
        <f>'환경 34주'!B5</f>
        <v>8381</v>
      </c>
      <c r="C5" s="79" t="s">
        <v>72</v>
      </c>
      <c r="D5" s="197" t="str">
        <f>'환경 34주'!D5:E5</f>
        <v>34주령</v>
      </c>
      <c r="E5" s="197"/>
      <c r="F5" s="79" t="s">
        <v>13</v>
      </c>
      <c r="G5" s="197" t="str">
        <f>'환경 34주'!G5:H5</f>
        <v>윤병구</v>
      </c>
      <c r="H5" s="197"/>
    </row>
    <row r="6" spans="1:8" ht="15.75" thickBot="1" x14ac:dyDescent="0.35"/>
    <row r="7" spans="1:8" ht="16.5" customHeight="1" x14ac:dyDescent="0.3">
      <c r="A7" s="172" t="s">
        <v>28</v>
      </c>
      <c r="B7" s="173"/>
      <c r="C7" s="195" t="s">
        <v>6</v>
      </c>
      <c r="D7" s="137"/>
      <c r="E7" s="174" t="s">
        <v>28</v>
      </c>
      <c r="F7" s="173"/>
      <c r="G7" s="195" t="s">
        <v>6</v>
      </c>
      <c r="H7" s="196"/>
    </row>
    <row r="8" spans="1:8" ht="18.75" customHeight="1" x14ac:dyDescent="0.3">
      <c r="A8" s="184">
        <f>IF('환경 34주'!A8:A9="","",'환경 34주'!A8:A9)</f>
        <v>110</v>
      </c>
      <c r="B8" s="185"/>
      <c r="C8" s="175" t="str">
        <f>IF('환경 34주'!D8="","",IF('환경 34주'!D8="불량","부적합",IF('환경 34주'!D8="주의","주의","적합")))</f>
        <v>적합</v>
      </c>
      <c r="D8" s="176"/>
      <c r="E8" s="188">
        <f>IF('환경 34주'!E8:E9="","",'환경 34주'!E8:E9)</f>
        <v>120</v>
      </c>
      <c r="F8" s="185"/>
      <c r="G8" s="175" t="str">
        <f>IF('환경 34주'!H8="","",IF('환경 34주'!H8="불량","부적합",IF('환경 34주'!H8="주의","주의","적합")))</f>
        <v>적합</v>
      </c>
      <c r="H8" s="179"/>
    </row>
    <row r="9" spans="1:8" ht="18.75" customHeight="1" x14ac:dyDescent="0.3">
      <c r="A9" s="186"/>
      <c r="B9" s="187"/>
      <c r="C9" s="180" t="str">
        <f>IF('환경 34주'!D9="불량","부적합",IF('환경 34주'!D9="주의","주의","적합"))</f>
        <v>적합</v>
      </c>
      <c r="D9" s="183"/>
      <c r="E9" s="189"/>
      <c r="F9" s="187"/>
      <c r="G9" s="180" t="str">
        <f>IF('환경 34주'!H9="불량","부적합",IF('환경 34주'!H9="주의","주의","적합"))</f>
        <v>적합</v>
      </c>
      <c r="H9" s="181"/>
    </row>
    <row r="10" spans="1:8" ht="18.75" customHeight="1" x14ac:dyDescent="0.3">
      <c r="A10" s="184">
        <f>IF('환경 34주'!A10:A11="","",'환경 34주'!A10:A11)</f>
        <v>211</v>
      </c>
      <c r="B10" s="185"/>
      <c r="C10" s="175" t="str">
        <f>IF('환경 34주'!D10="","",IF('환경 34주'!D10="불량","부적합",IF('환경 34주'!D10="주의","주의","적합")))</f>
        <v>적합</v>
      </c>
      <c r="D10" s="176"/>
      <c r="E10" s="188">
        <f>IF('환경 34주'!E10:E11="","",'환경 34주'!E10:E11)</f>
        <v>212</v>
      </c>
      <c r="F10" s="185"/>
      <c r="G10" s="175" t="str">
        <f>IF('환경 34주'!H10="","",IF('환경 34주'!H10="불량","부적합",IF('환경 34주'!H10="주의","주의","적합")))</f>
        <v>적합</v>
      </c>
      <c r="H10" s="179"/>
    </row>
    <row r="11" spans="1:8" ht="18.75" customHeight="1" x14ac:dyDescent="0.3">
      <c r="A11" s="186"/>
      <c r="B11" s="187"/>
      <c r="C11" s="180" t="str">
        <f>IF('환경 34주'!D11="불량","부적합",IF('환경 34주'!D11="주의","주의","적합"))</f>
        <v>적합</v>
      </c>
      <c r="D11" s="183"/>
      <c r="E11" s="189"/>
      <c r="F11" s="187"/>
      <c r="G11" s="180" t="str">
        <f>IF('환경 34주'!H11="불량","부적합",IF('환경 34주'!H11="주의","주의","적합"))</f>
        <v>적합</v>
      </c>
      <c r="H11" s="181"/>
    </row>
    <row r="12" spans="1:8" ht="18.75" customHeight="1" x14ac:dyDescent="0.3">
      <c r="A12" s="184">
        <f>IF('환경 34주'!A12:A13="","",'환경 34주'!A12:A13)</f>
        <v>220</v>
      </c>
      <c r="B12" s="185"/>
      <c r="C12" s="175" t="str">
        <f>IF('환경 34주'!D12="","",IF('환경 34주'!D12="불량","부적합",IF('환경 34주'!D12="주의","주의","적합")))</f>
        <v>적합</v>
      </c>
      <c r="D12" s="176"/>
      <c r="E12" s="188">
        <f>IF('환경 34주'!E12:E13="","",'환경 34주'!E12:E13)</f>
        <v>310</v>
      </c>
      <c r="F12" s="185"/>
      <c r="G12" s="175" t="str">
        <f>IF('환경 34주'!H12="","",IF('환경 34주'!H12="불량","부적합",IF('환경 34주'!H12="주의","주의","적합")))</f>
        <v>적합</v>
      </c>
      <c r="H12" s="179"/>
    </row>
    <row r="13" spans="1:8" ht="18.75" customHeight="1" x14ac:dyDescent="0.3">
      <c r="A13" s="186"/>
      <c r="B13" s="187"/>
      <c r="C13" s="180" t="str">
        <f>IF('환경 34주'!D13="불량","부적합",IF('환경 34주'!D13="주의","주의","적합"))</f>
        <v>적합</v>
      </c>
      <c r="D13" s="183"/>
      <c r="E13" s="189"/>
      <c r="F13" s="187"/>
      <c r="G13" s="180" t="str">
        <f>IF('환경 34주'!H13="불량","부적합",IF('환경 34주'!H13="주의","주의","적합"))</f>
        <v>적합</v>
      </c>
      <c r="H13" s="181"/>
    </row>
    <row r="14" spans="1:8" ht="18.75" customHeight="1" x14ac:dyDescent="0.3">
      <c r="A14" s="184" t="str">
        <f>IF('환경 34주'!A14:A15="","",'환경 34주'!A14:A15)</f>
        <v/>
      </c>
      <c r="B14" s="185"/>
      <c r="C14" s="175" t="str">
        <f>IF('환경 34주'!D14="","",IF('환경 34주'!D14="불량","부적합",IF('환경 34주'!D14="주의","주의","적합")))</f>
        <v/>
      </c>
      <c r="D14" s="176"/>
      <c r="E14" s="188" t="str">
        <f>IF('환경 34주'!E14:E15="","",'환경 34주'!E14:E15)</f>
        <v/>
      </c>
      <c r="F14" s="185"/>
      <c r="G14" s="175" t="str">
        <f>IF('환경 34주'!H14="","",IF('환경 34주'!H14="불량","부적합",IF('환경 34주'!H14="주의","주의","적합")))</f>
        <v/>
      </c>
      <c r="H14" s="179"/>
    </row>
    <row r="15" spans="1:8" ht="18.75" customHeight="1" x14ac:dyDescent="0.3">
      <c r="A15" s="186"/>
      <c r="B15" s="187"/>
      <c r="C15" s="180" t="str">
        <f>IF('환경 34주'!D15="불량","부적합",IF('환경 34주'!D15="주의","주의","적합"))</f>
        <v>적합</v>
      </c>
      <c r="D15" s="183"/>
      <c r="E15" s="189"/>
      <c r="F15" s="187"/>
      <c r="G15" s="180" t="str">
        <f>IF('환경 34주'!H15="불량","부적합",IF('환경 34주'!H15="주의","주의","적합"))</f>
        <v>적합</v>
      </c>
      <c r="H15" s="181"/>
    </row>
    <row r="16" spans="1:8" ht="18.75" customHeight="1" x14ac:dyDescent="0.3">
      <c r="A16" s="184" t="str">
        <f>IF('환경 34주'!A16:A17="","",'환경 34주'!A16:A17)</f>
        <v/>
      </c>
      <c r="B16" s="185"/>
      <c r="C16" s="175" t="str">
        <f>IF('환경 34주'!D16="","",IF('환경 34주'!D16="불량","부적합",IF('환경 34주'!D16="주의","주의","적합")))</f>
        <v/>
      </c>
      <c r="D16" s="176"/>
      <c r="E16" s="188" t="str">
        <f>IF('환경 34주'!E16:E17="","",'환경 34주'!E16:E17)</f>
        <v/>
      </c>
      <c r="F16" s="185"/>
      <c r="G16" s="175" t="str">
        <f>IF('환경 34주'!H16="","",IF('환경 34주'!H16="불량","부적합",IF('환경 34주'!H16="주의","주의","적합")))</f>
        <v/>
      </c>
      <c r="H16" s="179"/>
    </row>
    <row r="17" spans="1:8" ht="18.75" customHeight="1" x14ac:dyDescent="0.3">
      <c r="A17" s="186"/>
      <c r="B17" s="187"/>
      <c r="C17" s="180" t="str">
        <f>IF('환경 34주'!D17="불량","부적합",IF('환경 34주'!D17="주의","주의","적합"))</f>
        <v>적합</v>
      </c>
      <c r="D17" s="183"/>
      <c r="E17" s="189"/>
      <c r="F17" s="187"/>
      <c r="G17" s="180" t="str">
        <f>IF('환경 34주'!H17="불량","부적합",IF('환경 34주'!H17="주의","주의","적합"))</f>
        <v>적합</v>
      </c>
      <c r="H17" s="181"/>
    </row>
    <row r="18" spans="1:8" ht="18.75" customHeight="1" x14ac:dyDescent="0.3">
      <c r="A18" s="184" t="str">
        <f>IF('환경 34주'!A18:A19="","",'환경 34주'!A18:A19)</f>
        <v/>
      </c>
      <c r="B18" s="185"/>
      <c r="C18" s="175" t="str">
        <f>IF('환경 34주'!D18="","",IF('환경 34주'!D18="불량","부적합",IF('환경 34주'!D18="주의","주의","적합")))</f>
        <v/>
      </c>
      <c r="D18" s="176"/>
      <c r="E18" s="188" t="str">
        <f>IF('환경 34주'!E18:E19="","",'환경 34주'!E18:E19)</f>
        <v/>
      </c>
      <c r="F18" s="185"/>
      <c r="G18" s="175" t="str">
        <f>IF('환경 34주'!H18="","",IF('환경 34주'!H18="불량","부적합",IF('환경 34주'!H18="주의","주의","적합")))</f>
        <v/>
      </c>
      <c r="H18" s="179"/>
    </row>
    <row r="19" spans="1:8" ht="18.75" customHeight="1" x14ac:dyDescent="0.3">
      <c r="A19" s="186"/>
      <c r="B19" s="187"/>
      <c r="C19" s="180" t="str">
        <f>IF('환경 34주'!D19="불량","부적합",IF('환경 34주'!D19="주의","주의","적합"))</f>
        <v>적합</v>
      </c>
      <c r="D19" s="183"/>
      <c r="E19" s="189"/>
      <c r="F19" s="187"/>
      <c r="G19" s="180" t="str">
        <f>IF('환경 34주'!H19="불량","부적합",IF('환경 34주'!H19="주의","주의","적합"))</f>
        <v>적합</v>
      </c>
      <c r="H19" s="181"/>
    </row>
    <row r="20" spans="1:8" ht="18.75" customHeight="1" x14ac:dyDescent="0.3">
      <c r="A20" s="184" t="str">
        <f>IF('환경 34주'!A20:A21="","",'환경 34주'!A20:A21)</f>
        <v/>
      </c>
      <c r="B20" s="185"/>
      <c r="C20" s="175" t="str">
        <f>IF('환경 34주'!D20="","",IF('환경 34주'!D20="불량","부적합",IF('환경 34주'!D20="주의","주의","적합")))</f>
        <v/>
      </c>
      <c r="D20" s="176"/>
      <c r="E20" s="188" t="str">
        <f>IF('환경 34주'!E20:E21="","",'환경 34주'!E20:E21)</f>
        <v/>
      </c>
      <c r="F20" s="185"/>
      <c r="G20" s="175" t="str">
        <f>IF('환경 34주'!H20="","",IF('환경 34주'!H20="불량","부적합",IF('환경 34주'!H20="주의","주의","적합")))</f>
        <v/>
      </c>
      <c r="H20" s="179"/>
    </row>
    <row r="21" spans="1:8" ht="18.75" customHeight="1" x14ac:dyDescent="0.3">
      <c r="A21" s="186"/>
      <c r="B21" s="187"/>
      <c r="C21" s="180" t="str">
        <f>IF('환경 34주'!D21="불량","부적합",IF('환경 34주'!D21="주의","주의","적합"))</f>
        <v>적합</v>
      </c>
      <c r="D21" s="183"/>
      <c r="E21" s="189"/>
      <c r="F21" s="187"/>
      <c r="G21" s="180" t="str">
        <f>IF('환경 34주'!H21="불량","부적합",IF('환경 34주'!H21="주의","주의","적합"))</f>
        <v>적합</v>
      </c>
      <c r="H21" s="181"/>
    </row>
    <row r="22" spans="1:8" ht="18.75" customHeight="1" x14ac:dyDescent="0.3">
      <c r="A22" s="184" t="str">
        <f>IF('환경 34주'!A22:A23="","",'환경 34주'!A22:A23)</f>
        <v/>
      </c>
      <c r="B22" s="185"/>
      <c r="C22" s="175" t="str">
        <f>IF('환경 34주'!D22="","",IF('환경 34주'!D22="불량","부적합",IF('환경 34주'!D22="주의","주의","적합")))</f>
        <v/>
      </c>
      <c r="D22" s="176"/>
      <c r="E22" s="188" t="str">
        <f>IF('환경 34주'!E22:E23="","",'환경 34주'!E22:E23)</f>
        <v/>
      </c>
      <c r="F22" s="185"/>
      <c r="G22" s="175" t="str">
        <f>IF('환경 34주'!H22="","",IF('환경 34주'!H22="불량","부적합",IF('환경 34주'!H22="주의","주의","적합")))</f>
        <v/>
      </c>
      <c r="H22" s="179"/>
    </row>
    <row r="23" spans="1:8" ht="18.75" customHeight="1" x14ac:dyDescent="0.3">
      <c r="A23" s="186"/>
      <c r="B23" s="187"/>
      <c r="C23" s="180" t="str">
        <f>IF('환경 34주'!D23="불량","부적합",IF('환경 34주'!D23="주의","주의","적합"))</f>
        <v>적합</v>
      </c>
      <c r="D23" s="183"/>
      <c r="E23" s="189"/>
      <c r="F23" s="187"/>
      <c r="G23" s="180" t="str">
        <f>IF('환경 34주'!H23="불량","부적합",IF('환경 34주'!H23="주의","주의","적합"))</f>
        <v>적합</v>
      </c>
      <c r="H23" s="181"/>
    </row>
    <row r="24" spans="1:8" ht="18.75" customHeight="1" x14ac:dyDescent="0.3">
      <c r="A24" s="184" t="str">
        <f>IF('환경 34주'!A24:A25="","",'환경 34주'!A24:A25)</f>
        <v/>
      </c>
      <c r="B24" s="185"/>
      <c r="C24" s="175" t="str">
        <f>IF('환경 34주'!D24="","",IF('환경 34주'!D24="불량","부적합",IF('환경 34주'!D24="주의","주의","적합")))</f>
        <v/>
      </c>
      <c r="D24" s="176"/>
      <c r="E24" s="188" t="str">
        <f>IF('환경 34주'!E24:E25="","",'환경 34주'!E24:E25)</f>
        <v/>
      </c>
      <c r="F24" s="185"/>
      <c r="G24" s="175" t="str">
        <f>IF('환경 34주'!H24="","",IF('환경 34주'!H24="불량","부적합",IF('환경 34주'!H24="주의","주의","적합")))</f>
        <v/>
      </c>
      <c r="H24" s="179"/>
    </row>
    <row r="25" spans="1:8" ht="18.75" customHeight="1" x14ac:dyDescent="0.3">
      <c r="A25" s="186"/>
      <c r="B25" s="187"/>
      <c r="C25" s="180" t="str">
        <f>IF('환경 34주'!D25="불량","부적합",IF('환경 34주'!D25="주의","주의","적합"))</f>
        <v>적합</v>
      </c>
      <c r="D25" s="183"/>
      <c r="E25" s="189"/>
      <c r="F25" s="187"/>
      <c r="G25" s="180" t="str">
        <f>IF('환경 34주'!H25="불량","부적합",IF('환경 34주'!H25="주의","주의","적합"))</f>
        <v>적합</v>
      </c>
      <c r="H25" s="181"/>
    </row>
    <row r="26" spans="1:8" ht="18.75" customHeight="1" x14ac:dyDescent="0.3">
      <c r="A26" s="184" t="str">
        <f>IF('환경 34주'!A26:A27="","",'환경 34주'!A26:A27)</f>
        <v/>
      </c>
      <c r="B26" s="185"/>
      <c r="C26" s="175" t="str">
        <f>IF('환경 34주'!D26="","",IF('환경 34주'!D26="불량","부적합",IF('환경 34주'!D26="주의","주의","적합")))</f>
        <v/>
      </c>
      <c r="D26" s="176"/>
      <c r="E26" s="188" t="str">
        <f>IF('환경 34주'!E26:E27="","",'환경 34주'!E26:E27)</f>
        <v/>
      </c>
      <c r="F26" s="185"/>
      <c r="G26" s="175" t="str">
        <f>IF('환경 34주'!H26="","",IF('환경 34주'!H26="불량","부적합",IF('환경 34주'!H26="주의","주의","적합")))</f>
        <v/>
      </c>
      <c r="H26" s="179"/>
    </row>
    <row r="27" spans="1:8" ht="18.75" customHeight="1" thickBot="1" x14ac:dyDescent="0.35">
      <c r="A27" s="190"/>
      <c r="B27" s="191"/>
      <c r="C27" s="177" t="str">
        <f>IF('환경 34주'!D27="불량","부적합",IF('환경 34주'!D27="주의","주의","적합"))</f>
        <v>적합</v>
      </c>
      <c r="D27" s="178"/>
      <c r="E27" s="192"/>
      <c r="F27" s="191"/>
      <c r="G27" s="177" t="str">
        <f>IF('환경 34주'!H27="불량","부적합",IF('환경 34주'!H27="주의","주의","적합"))</f>
        <v>적합</v>
      </c>
      <c r="H27" s="18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41" t="s">
        <v>20</v>
      </c>
      <c r="D31" s="141"/>
      <c r="E31" s="141" t="s">
        <v>38</v>
      </c>
      <c r="F31" s="141"/>
      <c r="G31" s="141" t="s">
        <v>21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42" t="s">
        <v>15</v>
      </c>
      <c r="B33" s="102"/>
      <c r="C33" s="142" t="s">
        <v>23</v>
      </c>
      <c r="D33" s="142"/>
      <c r="E33" s="135" t="s">
        <v>40</v>
      </c>
      <c r="F33" s="135"/>
      <c r="G33" s="102" t="s">
        <v>42</v>
      </c>
      <c r="H33" s="102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34주'!A36</f>
        <v>- 모든 샘플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8" t="s">
        <v>9</v>
      </c>
      <c r="B42" s="98"/>
      <c r="C42" s="98"/>
      <c r="D42" s="98"/>
      <c r="E42" s="98"/>
      <c r="F42" s="98"/>
      <c r="G42" s="98"/>
      <c r="H42" s="98"/>
    </row>
    <row r="43" spans="1:8" ht="17.25" x14ac:dyDescent="0.3">
      <c r="A43" s="99" t="s">
        <v>10</v>
      </c>
      <c r="B43" s="99"/>
      <c r="C43" s="99"/>
      <c r="D43" s="99"/>
      <c r="E43" s="99"/>
      <c r="F43" s="99"/>
      <c r="G43" s="99"/>
      <c r="H43" s="99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21" priority="2" operator="containsText" text="부적합">
      <formula>NOT(ISERROR(SEARCH("부적합",C8)))</formula>
    </cfRule>
  </conditionalFormatting>
  <conditionalFormatting sqref="C8 E8 C10:E27 G8 G10:H27">
    <cfRule type="containsText" dxfId="2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G12" sqref="G12:G13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3" t="s">
        <v>31</v>
      </c>
      <c r="B1" s="107"/>
      <c r="C1" s="107"/>
      <c r="D1" s="107"/>
      <c r="E1" s="107"/>
      <c r="F1" s="107"/>
      <c r="G1" s="107"/>
      <c r="H1" s="107"/>
    </row>
    <row r="3" spans="1:8" x14ac:dyDescent="0.3">
      <c r="F3" s="84" t="s">
        <v>11</v>
      </c>
      <c r="G3" s="132" t="s">
        <v>100</v>
      </c>
      <c r="H3" s="133"/>
    </row>
    <row r="4" spans="1:8" x14ac:dyDescent="0.3">
      <c r="A4" s="83" t="s">
        <v>4</v>
      </c>
      <c r="B4" s="82" t="s">
        <v>73</v>
      </c>
      <c r="C4" s="83" t="s">
        <v>12</v>
      </c>
      <c r="D4" s="110">
        <v>43657</v>
      </c>
      <c r="E4" s="110"/>
      <c r="F4" s="65" t="s">
        <v>71</v>
      </c>
      <c r="G4" s="170">
        <v>43664</v>
      </c>
      <c r="H4" s="171"/>
    </row>
    <row r="5" spans="1:8" x14ac:dyDescent="0.3">
      <c r="A5" s="83" t="s">
        <v>36</v>
      </c>
      <c r="B5" s="82">
        <v>8381</v>
      </c>
      <c r="C5" s="83" t="s">
        <v>72</v>
      </c>
      <c r="D5" s="111" t="s">
        <v>101</v>
      </c>
      <c r="E5" s="111"/>
      <c r="F5" s="83" t="s">
        <v>13</v>
      </c>
      <c r="G5" s="111" t="s">
        <v>82</v>
      </c>
      <c r="H5" s="111"/>
    </row>
    <row r="6" spans="1:8" ht="15.75" thickBot="1" x14ac:dyDescent="0.35"/>
    <row r="7" spans="1:8" ht="16.5" customHeight="1" x14ac:dyDescent="0.3">
      <c r="A7" s="172" t="s">
        <v>28</v>
      </c>
      <c r="B7" s="173"/>
      <c r="C7" s="85" t="s">
        <v>15</v>
      </c>
      <c r="D7" s="53" t="s">
        <v>3</v>
      </c>
      <c r="E7" s="174" t="s">
        <v>28</v>
      </c>
      <c r="F7" s="173"/>
      <c r="G7" s="85" t="s">
        <v>15</v>
      </c>
      <c r="H7" s="7" t="s">
        <v>3</v>
      </c>
    </row>
    <row r="8" spans="1:8" ht="18.75" customHeight="1" x14ac:dyDescent="0.3">
      <c r="A8" s="155">
        <v>110</v>
      </c>
      <c r="B8" s="156"/>
      <c r="C8" s="151" t="s">
        <v>83</v>
      </c>
      <c r="D8" s="153" t="str">
        <f>IF(C8="","",IF(C8="음성","양호",IF(ISERROR(FIND(".",C8)),"불량","주의")))</f>
        <v>양호</v>
      </c>
      <c r="E8" s="159">
        <v>120</v>
      </c>
      <c r="F8" s="156"/>
      <c r="G8" s="151" t="s">
        <v>83</v>
      </c>
      <c r="H8" s="146" t="str">
        <f>IF(G8="","",IF(G8="음성","양호",IF(ISERROR(FIND(".",G8)),"불량","주의")))</f>
        <v>양호</v>
      </c>
    </row>
    <row r="9" spans="1:8" ht="18.75" customHeight="1" x14ac:dyDescent="0.3">
      <c r="A9" s="157"/>
      <c r="B9" s="158"/>
      <c r="C9" s="152"/>
      <c r="D9" s="154"/>
      <c r="E9" s="160"/>
      <c r="F9" s="158"/>
      <c r="G9" s="152"/>
      <c r="H9" s="150"/>
    </row>
    <row r="10" spans="1:8" ht="18.75" customHeight="1" x14ac:dyDescent="0.3">
      <c r="A10" s="155">
        <v>211</v>
      </c>
      <c r="B10" s="156"/>
      <c r="C10" s="151" t="s">
        <v>83</v>
      </c>
      <c r="D10" s="153" t="str">
        <f t="shared" ref="D10" si="0">IF(C10="","",IF(C10="음성","양호",IF(ISERROR(FIND(".",C10)),"불량","주의")))</f>
        <v>양호</v>
      </c>
      <c r="E10" s="159">
        <v>212</v>
      </c>
      <c r="F10" s="156"/>
      <c r="G10" s="151" t="s">
        <v>83</v>
      </c>
      <c r="H10" s="14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57"/>
      <c r="B11" s="158"/>
      <c r="C11" s="152"/>
      <c r="D11" s="154"/>
      <c r="E11" s="160"/>
      <c r="F11" s="158"/>
      <c r="G11" s="152"/>
      <c r="H11" s="150"/>
    </row>
    <row r="12" spans="1:8" ht="18.75" customHeight="1" x14ac:dyDescent="0.3">
      <c r="A12" s="155">
        <v>220</v>
      </c>
      <c r="B12" s="156" t="s">
        <v>34</v>
      </c>
      <c r="C12" s="151" t="s">
        <v>83</v>
      </c>
      <c r="D12" s="153" t="str">
        <f t="shared" ref="D12" si="2">IF(C12="","",IF(C12="음성","양호",IF(ISERROR(FIND(".",C12)),"불량","주의")))</f>
        <v>양호</v>
      </c>
      <c r="E12" s="159">
        <v>310</v>
      </c>
      <c r="F12" s="156" t="s">
        <v>34</v>
      </c>
      <c r="G12" s="151" t="s">
        <v>83</v>
      </c>
      <c r="H12" s="146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57"/>
      <c r="B13" s="158" t="s">
        <v>35</v>
      </c>
      <c r="C13" s="152"/>
      <c r="D13" s="154"/>
      <c r="E13" s="160"/>
      <c r="F13" s="158" t="s">
        <v>35</v>
      </c>
      <c r="G13" s="152"/>
      <c r="H13" s="150"/>
    </row>
    <row r="14" spans="1:8" ht="18.75" customHeight="1" x14ac:dyDescent="0.3">
      <c r="A14" s="155"/>
      <c r="B14" s="156" t="s">
        <v>34</v>
      </c>
      <c r="C14" s="151"/>
      <c r="D14" s="153" t="str">
        <f t="shared" ref="D14" si="4">IF(C14="","",IF(C14="음성","양호",IF(ISERROR(FIND(".",C14)),"불량","주의")))</f>
        <v/>
      </c>
      <c r="E14" s="159"/>
      <c r="F14" s="156" t="s">
        <v>34</v>
      </c>
      <c r="G14" s="148"/>
      <c r="H14" s="146" t="str">
        <f t="shared" ref="H14" si="5">IF(G14="","",IF(G14="음성","양호",IF(ISERROR(FIND(".",G14)),"불량","주의")))</f>
        <v/>
      </c>
    </row>
    <row r="15" spans="1:8" ht="18.75" customHeight="1" x14ac:dyDescent="0.3">
      <c r="A15" s="157"/>
      <c r="B15" s="158" t="s">
        <v>35</v>
      </c>
      <c r="C15" s="152"/>
      <c r="D15" s="154"/>
      <c r="E15" s="160"/>
      <c r="F15" s="158" t="s">
        <v>35</v>
      </c>
      <c r="G15" s="149"/>
      <c r="H15" s="150"/>
    </row>
    <row r="16" spans="1:8" ht="18.75" customHeight="1" x14ac:dyDescent="0.3">
      <c r="A16" s="155"/>
      <c r="B16" s="156" t="s">
        <v>34</v>
      </c>
      <c r="C16" s="151"/>
      <c r="D16" s="153" t="str">
        <f t="shared" ref="D16" si="6">IF(C16="","",IF(C16="음성","양호",IF(ISERROR(FIND(".",C16)),"불량","주의")))</f>
        <v/>
      </c>
      <c r="E16" s="159"/>
      <c r="F16" s="156" t="s">
        <v>34</v>
      </c>
      <c r="G16" s="148"/>
      <c r="H16" s="146" t="str">
        <f t="shared" ref="H16" si="7">IF(G16="","",IF(G16="음성","양호",IF(ISERROR(FIND(".",G16)),"불량","주의")))</f>
        <v/>
      </c>
    </row>
    <row r="17" spans="1:8" ht="18.75" customHeight="1" x14ac:dyDescent="0.3">
      <c r="A17" s="157"/>
      <c r="B17" s="158" t="s">
        <v>35</v>
      </c>
      <c r="C17" s="152"/>
      <c r="D17" s="154"/>
      <c r="E17" s="160"/>
      <c r="F17" s="158" t="s">
        <v>35</v>
      </c>
      <c r="G17" s="149"/>
      <c r="H17" s="150"/>
    </row>
    <row r="18" spans="1:8" ht="18.75" customHeight="1" x14ac:dyDescent="0.3">
      <c r="A18" s="155"/>
      <c r="B18" s="156" t="s">
        <v>34</v>
      </c>
      <c r="C18" s="151"/>
      <c r="D18" s="153" t="str">
        <f t="shared" ref="D18" si="8">IF(C18="","",IF(C18="음성","양호",IF(ISERROR(FIND(".",C18)),"불량","주의")))</f>
        <v/>
      </c>
      <c r="E18" s="159"/>
      <c r="F18" s="156" t="s">
        <v>34</v>
      </c>
      <c r="G18" s="148"/>
      <c r="H18" s="146" t="str">
        <f t="shared" ref="H18" si="9">IF(G18="","",IF(G18="음성","양호",IF(ISERROR(FIND(".",G18)),"불량","주의")))</f>
        <v/>
      </c>
    </row>
    <row r="19" spans="1:8" ht="18.75" customHeight="1" x14ac:dyDescent="0.3">
      <c r="A19" s="157"/>
      <c r="B19" s="158" t="s">
        <v>35</v>
      </c>
      <c r="C19" s="152"/>
      <c r="D19" s="154"/>
      <c r="E19" s="160"/>
      <c r="F19" s="158" t="s">
        <v>35</v>
      </c>
      <c r="G19" s="149"/>
      <c r="H19" s="150"/>
    </row>
    <row r="20" spans="1:8" ht="18.75" customHeight="1" x14ac:dyDescent="0.3">
      <c r="A20" s="155"/>
      <c r="B20" s="156" t="s">
        <v>34</v>
      </c>
      <c r="C20" s="151"/>
      <c r="D20" s="153" t="str">
        <f t="shared" ref="D20" si="10">IF(C20="","",IF(C20="음성","양호",IF(ISERROR(FIND(".",C20)),"불량","주의")))</f>
        <v/>
      </c>
      <c r="E20" s="159"/>
      <c r="F20" s="156" t="s">
        <v>34</v>
      </c>
      <c r="G20" s="148"/>
      <c r="H20" s="146" t="str">
        <f t="shared" ref="H20" si="11">IF(G20="","",IF(G20="음성","양호",IF(ISERROR(FIND(".",G20)),"불량","주의")))</f>
        <v/>
      </c>
    </row>
    <row r="21" spans="1:8" ht="18.75" customHeight="1" x14ac:dyDescent="0.3">
      <c r="A21" s="157"/>
      <c r="B21" s="158" t="s">
        <v>35</v>
      </c>
      <c r="C21" s="152"/>
      <c r="D21" s="154"/>
      <c r="E21" s="160"/>
      <c r="F21" s="158" t="s">
        <v>35</v>
      </c>
      <c r="G21" s="149"/>
      <c r="H21" s="150"/>
    </row>
    <row r="22" spans="1:8" ht="18.75" customHeight="1" x14ac:dyDescent="0.3">
      <c r="A22" s="155"/>
      <c r="B22" s="156" t="s">
        <v>34</v>
      </c>
      <c r="C22" s="151"/>
      <c r="D22" s="153" t="str">
        <f t="shared" ref="D22" si="12">IF(C22="","",IF(C22="음성","양호",IF(ISERROR(FIND(".",C22)),"불량","주의")))</f>
        <v/>
      </c>
      <c r="E22" s="159"/>
      <c r="F22" s="156" t="s">
        <v>34</v>
      </c>
      <c r="G22" s="148"/>
      <c r="H22" s="146" t="str">
        <f t="shared" ref="H22" si="13">IF(G22="","",IF(G22="음성","양호",IF(ISERROR(FIND(".",G22)),"불량","주의")))</f>
        <v/>
      </c>
    </row>
    <row r="23" spans="1:8" ht="18.75" customHeight="1" x14ac:dyDescent="0.3">
      <c r="A23" s="157"/>
      <c r="B23" s="158" t="s">
        <v>35</v>
      </c>
      <c r="C23" s="152"/>
      <c r="D23" s="154"/>
      <c r="E23" s="160"/>
      <c r="F23" s="158" t="s">
        <v>35</v>
      </c>
      <c r="G23" s="149"/>
      <c r="H23" s="150"/>
    </row>
    <row r="24" spans="1:8" ht="18.75" customHeight="1" x14ac:dyDescent="0.3">
      <c r="A24" s="155"/>
      <c r="B24" s="156" t="s">
        <v>34</v>
      </c>
      <c r="C24" s="151"/>
      <c r="D24" s="153" t="str">
        <f t="shared" ref="D24" si="14">IF(C24="","",IF(C24="음성","양호",IF(ISERROR(FIND(".",C24)),"불량","주의")))</f>
        <v/>
      </c>
      <c r="E24" s="159"/>
      <c r="F24" s="156" t="s">
        <v>34</v>
      </c>
      <c r="G24" s="148"/>
      <c r="H24" s="146" t="str">
        <f t="shared" ref="H24" si="15">IF(G24="","",IF(G24="음성","양호",IF(ISERROR(FIND(".",G24)),"불량","주의")))</f>
        <v/>
      </c>
    </row>
    <row r="25" spans="1:8" ht="18.75" customHeight="1" x14ac:dyDescent="0.3">
      <c r="A25" s="157"/>
      <c r="B25" s="158" t="s">
        <v>35</v>
      </c>
      <c r="C25" s="152"/>
      <c r="D25" s="154"/>
      <c r="E25" s="160"/>
      <c r="F25" s="158" t="s">
        <v>35</v>
      </c>
      <c r="G25" s="149"/>
      <c r="H25" s="150"/>
    </row>
    <row r="26" spans="1:8" ht="18.75" customHeight="1" thickBot="1" x14ac:dyDescent="0.35">
      <c r="A26" s="161"/>
      <c r="B26" s="162" t="s">
        <v>34</v>
      </c>
      <c r="C26" s="167"/>
      <c r="D26" s="153" t="str">
        <f t="shared" ref="D26" si="16">IF(C26="","",IF(C26="음성","양호",IF(ISERROR(FIND(".",C26)),"불량","주의")))</f>
        <v/>
      </c>
      <c r="E26" s="165"/>
      <c r="F26" s="162" t="s">
        <v>34</v>
      </c>
      <c r="G26" s="144"/>
      <c r="H26" s="14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63"/>
      <c r="B27" s="164" t="s">
        <v>35</v>
      </c>
      <c r="C27" s="168"/>
      <c r="D27" s="169"/>
      <c r="E27" s="166"/>
      <c r="F27" s="164" t="s">
        <v>35</v>
      </c>
      <c r="G27" s="145"/>
      <c r="H27" s="147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41" t="s">
        <v>7</v>
      </c>
      <c r="D31" s="141"/>
      <c r="E31" s="141" t="s">
        <v>38</v>
      </c>
      <c r="F31" s="141"/>
      <c r="G31" s="141" t="s">
        <v>8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42" t="s">
        <v>15</v>
      </c>
      <c r="B33" s="102"/>
      <c r="C33" s="142" t="s">
        <v>23</v>
      </c>
      <c r="D33" s="142"/>
      <c r="E33" s="135" t="s">
        <v>40</v>
      </c>
      <c r="F33" s="135"/>
      <c r="G33" s="102" t="s">
        <v>42</v>
      </c>
      <c r="H33" s="102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99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8" t="s">
        <v>9</v>
      </c>
      <c r="B43" s="98"/>
      <c r="C43" s="98"/>
      <c r="D43" s="98"/>
      <c r="E43" s="98"/>
      <c r="F43" s="98"/>
      <c r="G43" s="98"/>
      <c r="H43" s="98"/>
    </row>
    <row r="44" spans="1:8" ht="17.25" x14ac:dyDescent="0.3">
      <c r="A44" s="99" t="s">
        <v>10</v>
      </c>
      <c r="B44" s="99"/>
      <c r="C44" s="99"/>
      <c r="D44" s="99"/>
      <c r="E44" s="99"/>
      <c r="F44" s="99"/>
      <c r="G44" s="99"/>
      <c r="H44" s="99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19" priority="3" operator="containsText" text="불량">
      <formula>NOT(ISERROR(SEARCH("불량",D8)))</formula>
    </cfRule>
  </conditionalFormatting>
  <conditionalFormatting sqref="C8 C10:C27 G10:G27 G8">
    <cfRule type="containsText" dxfId="18" priority="2" operator="containsText" text="양성">
      <formula>NOT(ISERROR(SEARCH("양성",C8)))</formula>
    </cfRule>
  </conditionalFormatting>
  <conditionalFormatting sqref="D8 D22 D10 D14 D18 D12 D16 D20 D24 D26 H8 H10:H27">
    <cfRule type="containsText" dxfId="17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12" sqref="G12:G13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43" t="s">
        <v>31</v>
      </c>
      <c r="B1" s="107"/>
      <c r="C1" s="107"/>
      <c r="D1" s="107"/>
      <c r="E1" s="107"/>
      <c r="F1" s="107"/>
      <c r="G1" s="107"/>
      <c r="H1" s="107"/>
    </row>
    <row r="3" spans="1:8" x14ac:dyDescent="0.3">
      <c r="F3" s="84" t="s">
        <v>11</v>
      </c>
      <c r="G3" s="132" t="str">
        <f>'환경 42주'!G3:H3</f>
        <v>19-1921</v>
      </c>
      <c r="H3" s="133"/>
    </row>
    <row r="4" spans="1:8" x14ac:dyDescent="0.3">
      <c r="A4" s="83" t="s">
        <v>4</v>
      </c>
      <c r="B4" s="84" t="str">
        <f>'환경 42주'!B4</f>
        <v>무주농장</v>
      </c>
      <c r="C4" s="83" t="s">
        <v>12</v>
      </c>
      <c r="D4" s="134">
        <f>'환경 42주'!D4:E4</f>
        <v>43657</v>
      </c>
      <c r="E4" s="134"/>
      <c r="F4" s="65" t="s">
        <v>71</v>
      </c>
      <c r="G4" s="193">
        <f>'환경 42주'!G4:H4</f>
        <v>43664</v>
      </c>
      <c r="H4" s="194"/>
    </row>
    <row r="5" spans="1:8" x14ac:dyDescent="0.3">
      <c r="A5" s="83" t="s">
        <v>36</v>
      </c>
      <c r="B5" s="84">
        <f>'환경 42주'!B5</f>
        <v>8381</v>
      </c>
      <c r="C5" s="83" t="s">
        <v>72</v>
      </c>
      <c r="D5" s="197" t="str">
        <f>'환경 42주'!D5:E5</f>
        <v>42주령</v>
      </c>
      <c r="E5" s="197"/>
      <c r="F5" s="83" t="s">
        <v>13</v>
      </c>
      <c r="G5" s="197" t="str">
        <f>'환경 42주'!G5:H5</f>
        <v>윤병구</v>
      </c>
      <c r="H5" s="197"/>
    </row>
    <row r="6" spans="1:8" ht="15.75" thickBot="1" x14ac:dyDescent="0.35"/>
    <row r="7" spans="1:8" ht="16.5" customHeight="1" x14ac:dyDescent="0.3">
      <c r="A7" s="172" t="s">
        <v>28</v>
      </c>
      <c r="B7" s="173"/>
      <c r="C7" s="195" t="s">
        <v>6</v>
      </c>
      <c r="D7" s="137"/>
      <c r="E7" s="174" t="s">
        <v>28</v>
      </c>
      <c r="F7" s="173"/>
      <c r="G7" s="195" t="s">
        <v>6</v>
      </c>
      <c r="H7" s="196"/>
    </row>
    <row r="8" spans="1:8" ht="18.75" customHeight="1" x14ac:dyDescent="0.3">
      <c r="A8" s="184">
        <f>IF('환경 42주'!A8:A9="","",'환경 42주'!A8:A9)</f>
        <v>110</v>
      </c>
      <c r="B8" s="185"/>
      <c r="C8" s="175" t="str">
        <f>IF('환경 42주'!D8="","",IF('환경 42주'!D8="불량","부적합",IF('환경 42주'!D8="주의","주의","적합")))</f>
        <v>적합</v>
      </c>
      <c r="D8" s="176"/>
      <c r="E8" s="188">
        <f>IF('환경 42주'!E8:E9="","",'환경 42주'!E8:E9)</f>
        <v>120</v>
      </c>
      <c r="F8" s="185"/>
      <c r="G8" s="175" t="str">
        <f>IF('환경 42주'!H8="","",IF('환경 42주'!H8="불량","부적합",IF('환경 42주'!H8="주의","주의","적합")))</f>
        <v>적합</v>
      </c>
      <c r="H8" s="179"/>
    </row>
    <row r="9" spans="1:8" ht="18.75" customHeight="1" x14ac:dyDescent="0.3">
      <c r="A9" s="186"/>
      <c r="B9" s="187"/>
      <c r="C9" s="180" t="str">
        <f>IF('환경 42주'!D9="불량","부적합",IF('환경 42주'!D9="주의","주의","적합"))</f>
        <v>적합</v>
      </c>
      <c r="D9" s="183"/>
      <c r="E9" s="189"/>
      <c r="F9" s="187"/>
      <c r="G9" s="180" t="str">
        <f>IF('환경 42주'!H9="불량","부적합",IF('환경 42주'!H9="주의","주의","적합"))</f>
        <v>적합</v>
      </c>
      <c r="H9" s="181"/>
    </row>
    <row r="10" spans="1:8" ht="18.75" customHeight="1" x14ac:dyDescent="0.3">
      <c r="A10" s="184">
        <f>IF('환경 42주'!A10:A11="","",'환경 42주'!A10:A11)</f>
        <v>211</v>
      </c>
      <c r="B10" s="185"/>
      <c r="C10" s="175" t="str">
        <f>IF('환경 42주'!D10="","",IF('환경 42주'!D10="불량","부적합",IF('환경 42주'!D10="주의","주의","적합")))</f>
        <v>적합</v>
      </c>
      <c r="D10" s="176"/>
      <c r="E10" s="188">
        <f>IF('환경 42주'!E10:E11="","",'환경 42주'!E10:E11)</f>
        <v>212</v>
      </c>
      <c r="F10" s="185"/>
      <c r="G10" s="175" t="str">
        <f>IF('환경 42주'!H10="","",IF('환경 42주'!H10="불량","부적합",IF('환경 42주'!H10="주의","주의","적합")))</f>
        <v>적합</v>
      </c>
      <c r="H10" s="179"/>
    </row>
    <row r="11" spans="1:8" ht="18.75" customHeight="1" x14ac:dyDescent="0.3">
      <c r="A11" s="186"/>
      <c r="B11" s="187"/>
      <c r="C11" s="180" t="str">
        <f>IF('환경 42주'!D11="불량","부적합",IF('환경 42주'!D11="주의","주의","적합"))</f>
        <v>적합</v>
      </c>
      <c r="D11" s="183"/>
      <c r="E11" s="189"/>
      <c r="F11" s="187"/>
      <c r="G11" s="180" t="str">
        <f>IF('환경 42주'!H11="불량","부적합",IF('환경 42주'!H11="주의","주의","적합"))</f>
        <v>적합</v>
      </c>
      <c r="H11" s="181"/>
    </row>
    <row r="12" spans="1:8" ht="18.75" customHeight="1" x14ac:dyDescent="0.3">
      <c r="A12" s="184">
        <f>IF('환경 42주'!A12:A13="","",'환경 42주'!A12:A13)</f>
        <v>220</v>
      </c>
      <c r="B12" s="185"/>
      <c r="C12" s="175" t="str">
        <f>IF('환경 42주'!D12="","",IF('환경 42주'!D12="불량","부적합",IF('환경 42주'!D12="주의","주의","적합")))</f>
        <v>적합</v>
      </c>
      <c r="D12" s="176"/>
      <c r="E12" s="188">
        <f>IF('환경 42주'!E12:E13="","",'환경 42주'!E12:E13)</f>
        <v>310</v>
      </c>
      <c r="F12" s="185"/>
      <c r="G12" s="175" t="str">
        <f>IF('환경 42주'!H12="","",IF('환경 42주'!H12="불량","부적합",IF('환경 42주'!H12="주의","주의","적합")))</f>
        <v>적합</v>
      </c>
      <c r="H12" s="179"/>
    </row>
    <row r="13" spans="1:8" ht="18.75" customHeight="1" x14ac:dyDescent="0.3">
      <c r="A13" s="186"/>
      <c r="B13" s="187"/>
      <c r="C13" s="180" t="str">
        <f>IF('환경 42주'!D13="불량","부적합",IF('환경 42주'!D13="주의","주의","적합"))</f>
        <v>적합</v>
      </c>
      <c r="D13" s="183"/>
      <c r="E13" s="189"/>
      <c r="F13" s="187"/>
      <c r="G13" s="180" t="str">
        <f>IF('환경 42주'!H13="불량","부적합",IF('환경 42주'!H13="주의","주의","적합"))</f>
        <v>적합</v>
      </c>
      <c r="H13" s="181"/>
    </row>
    <row r="14" spans="1:8" ht="18.75" customHeight="1" x14ac:dyDescent="0.3">
      <c r="A14" s="184" t="str">
        <f>IF('환경 42주'!A14:A15="","",'환경 42주'!A14:A15)</f>
        <v/>
      </c>
      <c r="B14" s="185"/>
      <c r="C14" s="175" t="str">
        <f>IF('환경 42주'!D14="","",IF('환경 42주'!D14="불량","부적합",IF('환경 42주'!D14="주의","주의","적합")))</f>
        <v/>
      </c>
      <c r="D14" s="176"/>
      <c r="E14" s="188" t="str">
        <f>IF('환경 42주'!E14:E15="","",'환경 42주'!E14:E15)</f>
        <v/>
      </c>
      <c r="F14" s="185"/>
      <c r="G14" s="175" t="str">
        <f>IF('환경 42주'!H14="","",IF('환경 42주'!H14="불량","부적합",IF('환경 42주'!H14="주의","주의","적합")))</f>
        <v/>
      </c>
      <c r="H14" s="179"/>
    </row>
    <row r="15" spans="1:8" ht="18.75" customHeight="1" x14ac:dyDescent="0.3">
      <c r="A15" s="186"/>
      <c r="B15" s="187"/>
      <c r="C15" s="180" t="str">
        <f>IF('환경 42주'!D15="불량","부적합",IF('환경 42주'!D15="주의","주의","적합"))</f>
        <v>적합</v>
      </c>
      <c r="D15" s="183"/>
      <c r="E15" s="189"/>
      <c r="F15" s="187"/>
      <c r="G15" s="180" t="str">
        <f>IF('환경 42주'!H15="불량","부적합",IF('환경 42주'!H15="주의","주의","적합"))</f>
        <v>적합</v>
      </c>
      <c r="H15" s="181"/>
    </row>
    <row r="16" spans="1:8" ht="18.75" customHeight="1" x14ac:dyDescent="0.3">
      <c r="A16" s="184" t="str">
        <f>IF('환경 42주'!A16:A17="","",'환경 42주'!A16:A17)</f>
        <v/>
      </c>
      <c r="B16" s="185"/>
      <c r="C16" s="175" t="str">
        <f>IF('환경 42주'!D16="","",IF('환경 42주'!D16="불량","부적합",IF('환경 42주'!D16="주의","주의","적합")))</f>
        <v/>
      </c>
      <c r="D16" s="176"/>
      <c r="E16" s="188" t="str">
        <f>IF('환경 42주'!E16:E17="","",'환경 42주'!E16:E17)</f>
        <v/>
      </c>
      <c r="F16" s="185"/>
      <c r="G16" s="175" t="str">
        <f>IF('환경 42주'!H16="","",IF('환경 42주'!H16="불량","부적합",IF('환경 42주'!H16="주의","주의","적합")))</f>
        <v/>
      </c>
      <c r="H16" s="179"/>
    </row>
    <row r="17" spans="1:8" ht="18.75" customHeight="1" x14ac:dyDescent="0.3">
      <c r="A17" s="186"/>
      <c r="B17" s="187"/>
      <c r="C17" s="180" t="str">
        <f>IF('환경 42주'!D17="불량","부적합",IF('환경 42주'!D17="주의","주의","적합"))</f>
        <v>적합</v>
      </c>
      <c r="D17" s="183"/>
      <c r="E17" s="189"/>
      <c r="F17" s="187"/>
      <c r="G17" s="180" t="str">
        <f>IF('환경 42주'!H17="불량","부적합",IF('환경 42주'!H17="주의","주의","적합"))</f>
        <v>적합</v>
      </c>
      <c r="H17" s="181"/>
    </row>
    <row r="18" spans="1:8" ht="18.75" customHeight="1" x14ac:dyDescent="0.3">
      <c r="A18" s="184" t="str">
        <f>IF('환경 42주'!A18:A19="","",'환경 42주'!A18:A19)</f>
        <v/>
      </c>
      <c r="B18" s="185"/>
      <c r="C18" s="175" t="str">
        <f>IF('환경 42주'!D18="","",IF('환경 42주'!D18="불량","부적합",IF('환경 42주'!D18="주의","주의","적합")))</f>
        <v/>
      </c>
      <c r="D18" s="176"/>
      <c r="E18" s="188" t="str">
        <f>IF('환경 42주'!E18:E19="","",'환경 42주'!E18:E19)</f>
        <v/>
      </c>
      <c r="F18" s="185"/>
      <c r="G18" s="175" t="str">
        <f>IF('환경 42주'!H18="","",IF('환경 42주'!H18="불량","부적합",IF('환경 42주'!H18="주의","주의","적합")))</f>
        <v/>
      </c>
      <c r="H18" s="179"/>
    </row>
    <row r="19" spans="1:8" ht="18.75" customHeight="1" x14ac:dyDescent="0.3">
      <c r="A19" s="186"/>
      <c r="B19" s="187"/>
      <c r="C19" s="180" t="str">
        <f>IF('환경 42주'!D19="불량","부적합",IF('환경 42주'!D19="주의","주의","적합"))</f>
        <v>적합</v>
      </c>
      <c r="D19" s="183"/>
      <c r="E19" s="189"/>
      <c r="F19" s="187"/>
      <c r="G19" s="180" t="str">
        <f>IF('환경 42주'!H19="불량","부적합",IF('환경 42주'!H19="주의","주의","적합"))</f>
        <v>적합</v>
      </c>
      <c r="H19" s="181"/>
    </row>
    <row r="20" spans="1:8" ht="18.75" customHeight="1" x14ac:dyDescent="0.3">
      <c r="A20" s="184" t="str">
        <f>IF('환경 42주'!A20:A21="","",'환경 42주'!A20:A21)</f>
        <v/>
      </c>
      <c r="B20" s="185"/>
      <c r="C20" s="175" t="str">
        <f>IF('환경 42주'!D20="","",IF('환경 42주'!D20="불량","부적합",IF('환경 42주'!D20="주의","주의","적합")))</f>
        <v/>
      </c>
      <c r="D20" s="176"/>
      <c r="E20" s="188" t="str">
        <f>IF('환경 42주'!E20:E21="","",'환경 42주'!E20:E21)</f>
        <v/>
      </c>
      <c r="F20" s="185"/>
      <c r="G20" s="175" t="str">
        <f>IF('환경 42주'!H20="","",IF('환경 42주'!H20="불량","부적합",IF('환경 42주'!H20="주의","주의","적합")))</f>
        <v/>
      </c>
      <c r="H20" s="179"/>
    </row>
    <row r="21" spans="1:8" ht="18.75" customHeight="1" x14ac:dyDescent="0.3">
      <c r="A21" s="186"/>
      <c r="B21" s="187"/>
      <c r="C21" s="180" t="str">
        <f>IF('환경 42주'!D21="불량","부적합",IF('환경 42주'!D21="주의","주의","적합"))</f>
        <v>적합</v>
      </c>
      <c r="D21" s="183"/>
      <c r="E21" s="189"/>
      <c r="F21" s="187"/>
      <c r="G21" s="180" t="str">
        <f>IF('환경 42주'!H21="불량","부적합",IF('환경 42주'!H21="주의","주의","적합"))</f>
        <v>적합</v>
      </c>
      <c r="H21" s="181"/>
    </row>
    <row r="22" spans="1:8" ht="18.75" customHeight="1" x14ac:dyDescent="0.3">
      <c r="A22" s="184" t="str">
        <f>IF('환경 42주'!A22:A23="","",'환경 42주'!A22:A23)</f>
        <v/>
      </c>
      <c r="B22" s="185"/>
      <c r="C22" s="175" t="str">
        <f>IF('환경 42주'!D22="","",IF('환경 42주'!D22="불량","부적합",IF('환경 42주'!D22="주의","주의","적합")))</f>
        <v/>
      </c>
      <c r="D22" s="176"/>
      <c r="E22" s="188" t="str">
        <f>IF('환경 42주'!E22:E23="","",'환경 42주'!E22:E23)</f>
        <v/>
      </c>
      <c r="F22" s="185"/>
      <c r="G22" s="175" t="str">
        <f>IF('환경 42주'!H22="","",IF('환경 42주'!H22="불량","부적합",IF('환경 42주'!H22="주의","주의","적합")))</f>
        <v/>
      </c>
      <c r="H22" s="179"/>
    </row>
    <row r="23" spans="1:8" ht="18.75" customHeight="1" x14ac:dyDescent="0.3">
      <c r="A23" s="186"/>
      <c r="B23" s="187"/>
      <c r="C23" s="180" t="str">
        <f>IF('환경 42주'!D23="불량","부적합",IF('환경 42주'!D23="주의","주의","적합"))</f>
        <v>적합</v>
      </c>
      <c r="D23" s="183"/>
      <c r="E23" s="189"/>
      <c r="F23" s="187"/>
      <c r="G23" s="180" t="str">
        <f>IF('환경 42주'!H23="불량","부적합",IF('환경 42주'!H23="주의","주의","적합"))</f>
        <v>적합</v>
      </c>
      <c r="H23" s="181"/>
    </row>
    <row r="24" spans="1:8" ht="18.75" customHeight="1" x14ac:dyDescent="0.3">
      <c r="A24" s="184" t="str">
        <f>IF('환경 42주'!A24:A25="","",'환경 42주'!A24:A25)</f>
        <v/>
      </c>
      <c r="B24" s="185"/>
      <c r="C24" s="175" t="str">
        <f>IF('환경 42주'!D24="","",IF('환경 42주'!D24="불량","부적합",IF('환경 42주'!D24="주의","주의","적합")))</f>
        <v/>
      </c>
      <c r="D24" s="176"/>
      <c r="E24" s="188" t="str">
        <f>IF('환경 42주'!E24:E25="","",'환경 42주'!E24:E25)</f>
        <v/>
      </c>
      <c r="F24" s="185"/>
      <c r="G24" s="175" t="str">
        <f>IF('환경 42주'!H24="","",IF('환경 42주'!H24="불량","부적합",IF('환경 42주'!H24="주의","주의","적합")))</f>
        <v/>
      </c>
      <c r="H24" s="179"/>
    </row>
    <row r="25" spans="1:8" ht="18.75" customHeight="1" x14ac:dyDescent="0.3">
      <c r="A25" s="186"/>
      <c r="B25" s="187"/>
      <c r="C25" s="180" t="str">
        <f>IF('환경 42주'!D25="불량","부적합",IF('환경 42주'!D25="주의","주의","적합"))</f>
        <v>적합</v>
      </c>
      <c r="D25" s="183"/>
      <c r="E25" s="189"/>
      <c r="F25" s="187"/>
      <c r="G25" s="180" t="str">
        <f>IF('환경 42주'!H25="불량","부적합",IF('환경 42주'!H25="주의","주의","적합"))</f>
        <v>적합</v>
      </c>
      <c r="H25" s="181"/>
    </row>
    <row r="26" spans="1:8" ht="18.75" customHeight="1" x14ac:dyDescent="0.3">
      <c r="A26" s="184" t="str">
        <f>IF('환경 42주'!A26:A27="","",'환경 42주'!A26:A27)</f>
        <v/>
      </c>
      <c r="B26" s="185"/>
      <c r="C26" s="175" t="str">
        <f>IF('환경 42주'!D26="","",IF('환경 42주'!D26="불량","부적합",IF('환경 42주'!D26="주의","주의","적합")))</f>
        <v/>
      </c>
      <c r="D26" s="176"/>
      <c r="E26" s="188" t="str">
        <f>IF('환경 42주'!E26:E27="","",'환경 42주'!E26:E27)</f>
        <v/>
      </c>
      <c r="F26" s="185"/>
      <c r="G26" s="175" t="str">
        <f>IF('환경 42주'!H26="","",IF('환경 42주'!H26="불량","부적합",IF('환경 42주'!H26="주의","주의","적합")))</f>
        <v/>
      </c>
      <c r="H26" s="179"/>
    </row>
    <row r="27" spans="1:8" ht="18.75" customHeight="1" thickBot="1" x14ac:dyDescent="0.35">
      <c r="A27" s="190"/>
      <c r="B27" s="191"/>
      <c r="C27" s="177" t="str">
        <f>IF('환경 42주'!D27="불량","부적합",IF('환경 42주'!D27="주의","주의","적합"))</f>
        <v>적합</v>
      </c>
      <c r="D27" s="178"/>
      <c r="E27" s="192"/>
      <c r="F27" s="191"/>
      <c r="G27" s="177" t="str">
        <f>IF('환경 42주'!H27="불량","부적합",IF('환경 42주'!H27="주의","주의","적합"))</f>
        <v>적합</v>
      </c>
      <c r="H27" s="18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41" t="s">
        <v>20</v>
      </c>
      <c r="D31" s="141"/>
      <c r="E31" s="141" t="s">
        <v>38</v>
      </c>
      <c r="F31" s="141"/>
      <c r="G31" s="141" t="s">
        <v>21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42" t="s">
        <v>15</v>
      </c>
      <c r="B33" s="102"/>
      <c r="C33" s="142" t="s">
        <v>23</v>
      </c>
      <c r="D33" s="142"/>
      <c r="E33" s="135" t="s">
        <v>40</v>
      </c>
      <c r="F33" s="135"/>
      <c r="G33" s="102" t="s">
        <v>42</v>
      </c>
      <c r="H33" s="102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42주'!A36</f>
        <v>- 모든 샘플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8" t="s">
        <v>9</v>
      </c>
      <c r="B42" s="98"/>
      <c r="C42" s="98"/>
      <c r="D42" s="98"/>
      <c r="E42" s="98"/>
      <c r="F42" s="98"/>
      <c r="G42" s="98"/>
      <c r="H42" s="98"/>
    </row>
    <row r="43" spans="1:8" ht="17.25" x14ac:dyDescent="0.3">
      <c r="A43" s="99" t="s">
        <v>10</v>
      </c>
      <c r="B43" s="99"/>
      <c r="C43" s="99"/>
      <c r="D43" s="99"/>
      <c r="E43" s="99"/>
      <c r="F43" s="99"/>
      <c r="G43" s="99"/>
      <c r="H43" s="99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6" priority="2" operator="containsText" text="부적합">
      <formula>NOT(ISERROR(SEARCH("부적합",C8)))</formula>
    </cfRule>
  </conditionalFormatting>
  <conditionalFormatting sqref="C8 E8 C10:E27 G8 G10:H27">
    <cfRule type="containsText" dxfId="1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P14" sqref="P1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3" t="s">
        <v>31</v>
      </c>
      <c r="B1" s="107"/>
      <c r="C1" s="107"/>
      <c r="D1" s="107"/>
      <c r="E1" s="107"/>
      <c r="F1" s="107"/>
      <c r="G1" s="107"/>
      <c r="H1" s="107"/>
    </row>
    <row r="3" spans="1:8" x14ac:dyDescent="0.3">
      <c r="F3" s="88" t="s">
        <v>11</v>
      </c>
      <c r="G3" s="132" t="s">
        <v>103</v>
      </c>
      <c r="H3" s="133"/>
    </row>
    <row r="4" spans="1:8" x14ac:dyDescent="0.3">
      <c r="A4" s="87" t="s">
        <v>4</v>
      </c>
      <c r="B4" s="86" t="s">
        <v>73</v>
      </c>
      <c r="C4" s="87" t="s">
        <v>12</v>
      </c>
      <c r="D4" s="110">
        <v>43704</v>
      </c>
      <c r="E4" s="110"/>
      <c r="F4" s="65" t="s">
        <v>71</v>
      </c>
      <c r="G4" s="170">
        <v>43707</v>
      </c>
      <c r="H4" s="171"/>
    </row>
    <row r="5" spans="1:8" x14ac:dyDescent="0.3">
      <c r="A5" s="87" t="s">
        <v>36</v>
      </c>
      <c r="B5" s="86">
        <v>8381</v>
      </c>
      <c r="C5" s="87" t="s">
        <v>72</v>
      </c>
      <c r="D5" s="111" t="s">
        <v>102</v>
      </c>
      <c r="E5" s="111"/>
      <c r="F5" s="87" t="s">
        <v>13</v>
      </c>
      <c r="G5" s="111" t="s">
        <v>82</v>
      </c>
      <c r="H5" s="111"/>
    </row>
    <row r="6" spans="1:8" ht="15.75" thickBot="1" x14ac:dyDescent="0.35"/>
    <row r="7" spans="1:8" ht="16.5" customHeight="1" x14ac:dyDescent="0.3">
      <c r="A7" s="172" t="s">
        <v>28</v>
      </c>
      <c r="B7" s="173"/>
      <c r="C7" s="89" t="s">
        <v>15</v>
      </c>
      <c r="D7" s="53" t="s">
        <v>3</v>
      </c>
      <c r="E7" s="174" t="s">
        <v>28</v>
      </c>
      <c r="F7" s="173"/>
      <c r="G7" s="89" t="s">
        <v>15</v>
      </c>
      <c r="H7" s="7" t="s">
        <v>3</v>
      </c>
    </row>
    <row r="8" spans="1:8" ht="18.75" customHeight="1" x14ac:dyDescent="0.3">
      <c r="A8" s="155">
        <v>110</v>
      </c>
      <c r="B8" s="156"/>
      <c r="C8" s="151" t="s">
        <v>83</v>
      </c>
      <c r="D8" s="153" t="str">
        <f>IF(C8="","",IF(C8="음성","양호",IF(ISERROR(FIND(".",C8)),"불량","주의")))</f>
        <v>양호</v>
      </c>
      <c r="E8" s="159">
        <v>120</v>
      </c>
      <c r="F8" s="156"/>
      <c r="G8" s="151" t="s">
        <v>83</v>
      </c>
      <c r="H8" s="146" t="str">
        <f>IF(G8="","",IF(G8="음성","양호",IF(ISERROR(FIND(".",G8)),"불량","주의")))</f>
        <v>양호</v>
      </c>
    </row>
    <row r="9" spans="1:8" ht="18.75" customHeight="1" x14ac:dyDescent="0.3">
      <c r="A9" s="157"/>
      <c r="B9" s="158"/>
      <c r="C9" s="152"/>
      <c r="D9" s="154"/>
      <c r="E9" s="160"/>
      <c r="F9" s="158"/>
      <c r="G9" s="152"/>
      <c r="H9" s="150"/>
    </row>
    <row r="10" spans="1:8" ht="18.75" customHeight="1" x14ac:dyDescent="0.3">
      <c r="A10" s="155">
        <v>211</v>
      </c>
      <c r="B10" s="156"/>
      <c r="C10" s="151" t="s">
        <v>83</v>
      </c>
      <c r="D10" s="153" t="str">
        <f t="shared" ref="D10" si="0">IF(C10="","",IF(C10="음성","양호",IF(ISERROR(FIND(".",C10)),"불량","주의")))</f>
        <v>양호</v>
      </c>
      <c r="E10" s="159">
        <v>212</v>
      </c>
      <c r="F10" s="156"/>
      <c r="G10" s="151" t="s">
        <v>83</v>
      </c>
      <c r="H10" s="14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57"/>
      <c r="B11" s="158"/>
      <c r="C11" s="152"/>
      <c r="D11" s="154"/>
      <c r="E11" s="160"/>
      <c r="F11" s="158"/>
      <c r="G11" s="152"/>
      <c r="H11" s="150"/>
    </row>
    <row r="12" spans="1:8" ht="18.75" customHeight="1" x14ac:dyDescent="0.3">
      <c r="A12" s="155">
        <v>220</v>
      </c>
      <c r="B12" s="156" t="s">
        <v>34</v>
      </c>
      <c r="C12" s="151" t="s">
        <v>83</v>
      </c>
      <c r="D12" s="153" t="str">
        <f t="shared" ref="D12" si="2">IF(C12="","",IF(C12="음성","양호",IF(ISERROR(FIND(".",C12)),"불량","주의")))</f>
        <v>양호</v>
      </c>
      <c r="E12" s="159">
        <v>310</v>
      </c>
      <c r="F12" s="156" t="s">
        <v>34</v>
      </c>
      <c r="G12" s="151" t="s">
        <v>83</v>
      </c>
      <c r="H12" s="146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57"/>
      <c r="B13" s="158" t="s">
        <v>35</v>
      </c>
      <c r="C13" s="152"/>
      <c r="D13" s="154"/>
      <c r="E13" s="160"/>
      <c r="F13" s="158" t="s">
        <v>35</v>
      </c>
      <c r="G13" s="152"/>
      <c r="H13" s="150"/>
    </row>
    <row r="14" spans="1:8" ht="18.75" customHeight="1" x14ac:dyDescent="0.3">
      <c r="A14" s="155"/>
      <c r="B14" s="156" t="s">
        <v>34</v>
      </c>
      <c r="C14" s="151"/>
      <c r="D14" s="153" t="str">
        <f t="shared" ref="D14" si="4">IF(C14="","",IF(C14="음성","양호",IF(ISERROR(FIND(".",C14)),"불량","주의")))</f>
        <v/>
      </c>
      <c r="E14" s="159"/>
      <c r="F14" s="156" t="s">
        <v>34</v>
      </c>
      <c r="G14" s="148"/>
      <c r="H14" s="146" t="str">
        <f t="shared" ref="H14" si="5">IF(G14="","",IF(G14="음성","양호",IF(ISERROR(FIND(".",G14)),"불량","주의")))</f>
        <v/>
      </c>
    </row>
    <row r="15" spans="1:8" ht="18.75" customHeight="1" x14ac:dyDescent="0.3">
      <c r="A15" s="157"/>
      <c r="B15" s="158" t="s">
        <v>35</v>
      </c>
      <c r="C15" s="152"/>
      <c r="D15" s="154"/>
      <c r="E15" s="160"/>
      <c r="F15" s="158" t="s">
        <v>35</v>
      </c>
      <c r="G15" s="149"/>
      <c r="H15" s="150"/>
    </row>
    <row r="16" spans="1:8" ht="18.75" customHeight="1" x14ac:dyDescent="0.3">
      <c r="A16" s="155"/>
      <c r="B16" s="156" t="s">
        <v>34</v>
      </c>
      <c r="C16" s="151"/>
      <c r="D16" s="153" t="str">
        <f t="shared" ref="D16" si="6">IF(C16="","",IF(C16="음성","양호",IF(ISERROR(FIND(".",C16)),"불량","주의")))</f>
        <v/>
      </c>
      <c r="E16" s="159"/>
      <c r="F16" s="156" t="s">
        <v>34</v>
      </c>
      <c r="G16" s="148"/>
      <c r="H16" s="146" t="str">
        <f t="shared" ref="H16" si="7">IF(G16="","",IF(G16="음성","양호",IF(ISERROR(FIND(".",G16)),"불량","주의")))</f>
        <v/>
      </c>
    </row>
    <row r="17" spans="1:8" ht="18.75" customHeight="1" x14ac:dyDescent="0.3">
      <c r="A17" s="157"/>
      <c r="B17" s="158" t="s">
        <v>35</v>
      </c>
      <c r="C17" s="152"/>
      <c r="D17" s="154"/>
      <c r="E17" s="160"/>
      <c r="F17" s="158" t="s">
        <v>35</v>
      </c>
      <c r="G17" s="149"/>
      <c r="H17" s="150"/>
    </row>
    <row r="18" spans="1:8" ht="18.75" customHeight="1" x14ac:dyDescent="0.3">
      <c r="A18" s="155"/>
      <c r="B18" s="156" t="s">
        <v>34</v>
      </c>
      <c r="C18" s="151"/>
      <c r="D18" s="153" t="str">
        <f t="shared" ref="D18" si="8">IF(C18="","",IF(C18="음성","양호",IF(ISERROR(FIND(".",C18)),"불량","주의")))</f>
        <v/>
      </c>
      <c r="E18" s="159"/>
      <c r="F18" s="156" t="s">
        <v>34</v>
      </c>
      <c r="G18" s="148"/>
      <c r="H18" s="146" t="str">
        <f t="shared" ref="H18" si="9">IF(G18="","",IF(G18="음성","양호",IF(ISERROR(FIND(".",G18)),"불량","주의")))</f>
        <v/>
      </c>
    </row>
    <row r="19" spans="1:8" ht="18.75" customHeight="1" x14ac:dyDescent="0.3">
      <c r="A19" s="157"/>
      <c r="B19" s="158" t="s">
        <v>35</v>
      </c>
      <c r="C19" s="152"/>
      <c r="D19" s="154"/>
      <c r="E19" s="160"/>
      <c r="F19" s="158" t="s">
        <v>35</v>
      </c>
      <c r="G19" s="149"/>
      <c r="H19" s="150"/>
    </row>
    <row r="20" spans="1:8" ht="18.75" customHeight="1" x14ac:dyDescent="0.3">
      <c r="A20" s="155"/>
      <c r="B20" s="156" t="s">
        <v>34</v>
      </c>
      <c r="C20" s="151"/>
      <c r="D20" s="153" t="str">
        <f t="shared" ref="D20" si="10">IF(C20="","",IF(C20="음성","양호",IF(ISERROR(FIND(".",C20)),"불량","주의")))</f>
        <v/>
      </c>
      <c r="E20" s="159"/>
      <c r="F20" s="156" t="s">
        <v>34</v>
      </c>
      <c r="G20" s="148"/>
      <c r="H20" s="146" t="str">
        <f t="shared" ref="H20" si="11">IF(G20="","",IF(G20="음성","양호",IF(ISERROR(FIND(".",G20)),"불량","주의")))</f>
        <v/>
      </c>
    </row>
    <row r="21" spans="1:8" ht="18.75" customHeight="1" x14ac:dyDescent="0.3">
      <c r="A21" s="157"/>
      <c r="B21" s="158" t="s">
        <v>35</v>
      </c>
      <c r="C21" s="152"/>
      <c r="D21" s="154"/>
      <c r="E21" s="160"/>
      <c r="F21" s="158" t="s">
        <v>35</v>
      </c>
      <c r="G21" s="149"/>
      <c r="H21" s="150"/>
    </row>
    <row r="22" spans="1:8" ht="18.75" customHeight="1" x14ac:dyDescent="0.3">
      <c r="A22" s="155"/>
      <c r="B22" s="156" t="s">
        <v>34</v>
      </c>
      <c r="C22" s="151"/>
      <c r="D22" s="153" t="str">
        <f t="shared" ref="D22" si="12">IF(C22="","",IF(C22="음성","양호",IF(ISERROR(FIND(".",C22)),"불량","주의")))</f>
        <v/>
      </c>
      <c r="E22" s="159"/>
      <c r="F22" s="156" t="s">
        <v>34</v>
      </c>
      <c r="G22" s="148"/>
      <c r="H22" s="146" t="str">
        <f t="shared" ref="H22" si="13">IF(G22="","",IF(G22="음성","양호",IF(ISERROR(FIND(".",G22)),"불량","주의")))</f>
        <v/>
      </c>
    </row>
    <row r="23" spans="1:8" ht="18.75" customHeight="1" x14ac:dyDescent="0.3">
      <c r="A23" s="157"/>
      <c r="B23" s="158" t="s">
        <v>35</v>
      </c>
      <c r="C23" s="152"/>
      <c r="D23" s="154"/>
      <c r="E23" s="160"/>
      <c r="F23" s="158" t="s">
        <v>35</v>
      </c>
      <c r="G23" s="149"/>
      <c r="H23" s="150"/>
    </row>
    <row r="24" spans="1:8" ht="18.75" customHeight="1" x14ac:dyDescent="0.3">
      <c r="A24" s="155"/>
      <c r="B24" s="156" t="s">
        <v>34</v>
      </c>
      <c r="C24" s="151"/>
      <c r="D24" s="153" t="str">
        <f t="shared" ref="D24" si="14">IF(C24="","",IF(C24="음성","양호",IF(ISERROR(FIND(".",C24)),"불량","주의")))</f>
        <v/>
      </c>
      <c r="E24" s="159"/>
      <c r="F24" s="156" t="s">
        <v>34</v>
      </c>
      <c r="G24" s="148"/>
      <c r="H24" s="146" t="str">
        <f t="shared" ref="H24" si="15">IF(G24="","",IF(G24="음성","양호",IF(ISERROR(FIND(".",G24)),"불량","주의")))</f>
        <v/>
      </c>
    </row>
    <row r="25" spans="1:8" ht="18.75" customHeight="1" x14ac:dyDescent="0.3">
      <c r="A25" s="157"/>
      <c r="B25" s="158" t="s">
        <v>35</v>
      </c>
      <c r="C25" s="152"/>
      <c r="D25" s="154"/>
      <c r="E25" s="160"/>
      <c r="F25" s="158" t="s">
        <v>35</v>
      </c>
      <c r="G25" s="149"/>
      <c r="H25" s="150"/>
    </row>
    <row r="26" spans="1:8" ht="18.75" customHeight="1" thickBot="1" x14ac:dyDescent="0.35">
      <c r="A26" s="161"/>
      <c r="B26" s="162" t="s">
        <v>34</v>
      </c>
      <c r="C26" s="167"/>
      <c r="D26" s="153" t="str">
        <f t="shared" ref="D26" si="16">IF(C26="","",IF(C26="음성","양호",IF(ISERROR(FIND(".",C26)),"불량","주의")))</f>
        <v/>
      </c>
      <c r="E26" s="165"/>
      <c r="F26" s="162" t="s">
        <v>34</v>
      </c>
      <c r="G26" s="144"/>
      <c r="H26" s="14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63"/>
      <c r="B27" s="164" t="s">
        <v>35</v>
      </c>
      <c r="C27" s="168"/>
      <c r="D27" s="169"/>
      <c r="E27" s="166"/>
      <c r="F27" s="164" t="s">
        <v>35</v>
      </c>
      <c r="G27" s="145"/>
      <c r="H27" s="147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41" t="s">
        <v>7</v>
      </c>
      <c r="D31" s="141"/>
      <c r="E31" s="141" t="s">
        <v>38</v>
      </c>
      <c r="F31" s="141"/>
      <c r="G31" s="141" t="s">
        <v>8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42" t="s">
        <v>15</v>
      </c>
      <c r="B33" s="102"/>
      <c r="C33" s="142" t="s">
        <v>23</v>
      </c>
      <c r="D33" s="142"/>
      <c r="E33" s="135" t="s">
        <v>40</v>
      </c>
      <c r="F33" s="135"/>
      <c r="G33" s="102" t="s">
        <v>42</v>
      </c>
      <c r="H33" s="102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99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8" t="s">
        <v>9</v>
      </c>
      <c r="B43" s="98"/>
      <c r="C43" s="98"/>
      <c r="D43" s="98"/>
      <c r="E43" s="98"/>
      <c r="F43" s="98"/>
      <c r="G43" s="98"/>
      <c r="H43" s="98"/>
    </row>
    <row r="44" spans="1:8" ht="17.25" x14ac:dyDescent="0.3">
      <c r="A44" s="99" t="s">
        <v>10</v>
      </c>
      <c r="B44" s="99"/>
      <c r="C44" s="99"/>
      <c r="D44" s="99"/>
      <c r="E44" s="99"/>
      <c r="F44" s="99"/>
      <c r="G44" s="99"/>
      <c r="H44" s="99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14" priority="3" operator="containsText" text="불량">
      <formula>NOT(ISERROR(SEARCH("불량",D8)))</formula>
    </cfRule>
  </conditionalFormatting>
  <conditionalFormatting sqref="C8 C10:C27 G10:G27 G8">
    <cfRule type="containsText" dxfId="13" priority="2" operator="containsText" text="양성">
      <formula>NOT(ISERROR(SEARCH("양성",C8)))</formula>
    </cfRule>
  </conditionalFormatting>
  <conditionalFormatting sqref="D8 D22 D10 D14 D18 D12 D16 D20 D24 D26 H8 H10:H27">
    <cfRule type="containsText" dxfId="12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P14" sqref="P14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43" t="s">
        <v>31</v>
      </c>
      <c r="B1" s="107"/>
      <c r="C1" s="107"/>
      <c r="D1" s="107"/>
      <c r="E1" s="107"/>
      <c r="F1" s="107"/>
      <c r="G1" s="107"/>
      <c r="H1" s="107"/>
    </row>
    <row r="3" spans="1:8" x14ac:dyDescent="0.3">
      <c r="F3" s="88" t="s">
        <v>11</v>
      </c>
      <c r="G3" s="132" t="str">
        <f>'환경 48주'!G3:H3</f>
        <v>19-2316</v>
      </c>
      <c r="H3" s="133"/>
    </row>
    <row r="4" spans="1:8" x14ac:dyDescent="0.3">
      <c r="A4" s="87" t="s">
        <v>4</v>
      </c>
      <c r="B4" s="88" t="str">
        <f>'환경 48주'!B4</f>
        <v>무주농장</v>
      </c>
      <c r="C4" s="87" t="s">
        <v>12</v>
      </c>
      <c r="D4" s="134">
        <f>'환경 48주'!D4:E4</f>
        <v>43704</v>
      </c>
      <c r="E4" s="134"/>
      <c r="F4" s="65" t="s">
        <v>71</v>
      </c>
      <c r="G4" s="193">
        <f>'환경 48주'!G4:H4</f>
        <v>43707</v>
      </c>
      <c r="H4" s="194"/>
    </row>
    <row r="5" spans="1:8" x14ac:dyDescent="0.3">
      <c r="A5" s="87" t="s">
        <v>36</v>
      </c>
      <c r="B5" s="88">
        <f>'환경 48주'!B5</f>
        <v>8381</v>
      </c>
      <c r="C5" s="87" t="s">
        <v>72</v>
      </c>
      <c r="D5" s="197" t="str">
        <f>'환경 48주'!D5:E5</f>
        <v>48주령</v>
      </c>
      <c r="E5" s="197"/>
      <c r="F5" s="87" t="s">
        <v>13</v>
      </c>
      <c r="G5" s="197" t="str">
        <f>'환경 48주'!G5:H5</f>
        <v>윤병구</v>
      </c>
      <c r="H5" s="197"/>
    </row>
    <row r="6" spans="1:8" ht="15.75" thickBot="1" x14ac:dyDescent="0.35"/>
    <row r="7" spans="1:8" ht="16.5" customHeight="1" x14ac:dyDescent="0.3">
      <c r="A7" s="172" t="s">
        <v>28</v>
      </c>
      <c r="B7" s="173"/>
      <c r="C7" s="195" t="s">
        <v>6</v>
      </c>
      <c r="D7" s="137"/>
      <c r="E7" s="174" t="s">
        <v>28</v>
      </c>
      <c r="F7" s="173"/>
      <c r="G7" s="195" t="s">
        <v>6</v>
      </c>
      <c r="H7" s="196"/>
    </row>
    <row r="8" spans="1:8" ht="18.75" customHeight="1" x14ac:dyDescent="0.3">
      <c r="A8" s="184">
        <f>IF('환경 48주'!A8:A9="","",'환경 48주'!A8:A9)</f>
        <v>110</v>
      </c>
      <c r="B8" s="185"/>
      <c r="C8" s="175" t="str">
        <f>IF('환경 48주'!D8="","",IF('환경 48주'!D8="불량","부적합",IF('환경 48주'!D8="주의","주의","적합")))</f>
        <v>적합</v>
      </c>
      <c r="D8" s="176"/>
      <c r="E8" s="188">
        <f>IF('환경 48주'!E8:E9="","",'환경 48주'!E8:E9)</f>
        <v>120</v>
      </c>
      <c r="F8" s="185"/>
      <c r="G8" s="175" t="str">
        <f>IF('환경 48주'!H8="","",IF('환경 48주'!H8="불량","부적합",IF('환경 48주'!H8="주의","주의","적합")))</f>
        <v>적합</v>
      </c>
      <c r="H8" s="179"/>
    </row>
    <row r="9" spans="1:8" ht="18.75" customHeight="1" x14ac:dyDescent="0.3">
      <c r="A9" s="186"/>
      <c r="B9" s="187"/>
      <c r="C9" s="180" t="str">
        <f>IF('환경 48주'!D9="불량","부적합",IF('환경 48주'!D9="주의","주의","적합"))</f>
        <v>적합</v>
      </c>
      <c r="D9" s="183"/>
      <c r="E9" s="189"/>
      <c r="F9" s="187"/>
      <c r="G9" s="180" t="str">
        <f>IF('환경 48주'!H9="불량","부적합",IF('환경 48주'!H9="주의","주의","적합"))</f>
        <v>적합</v>
      </c>
      <c r="H9" s="181"/>
    </row>
    <row r="10" spans="1:8" ht="18.75" customHeight="1" x14ac:dyDescent="0.3">
      <c r="A10" s="184">
        <f>IF('환경 48주'!A10:A11="","",'환경 48주'!A10:A11)</f>
        <v>211</v>
      </c>
      <c r="B10" s="185"/>
      <c r="C10" s="175" t="str">
        <f>IF('환경 48주'!D10="","",IF('환경 48주'!D10="불량","부적합",IF('환경 48주'!D10="주의","주의","적합")))</f>
        <v>적합</v>
      </c>
      <c r="D10" s="176"/>
      <c r="E10" s="188">
        <f>IF('환경 48주'!E10:E11="","",'환경 48주'!E10:E11)</f>
        <v>212</v>
      </c>
      <c r="F10" s="185"/>
      <c r="G10" s="175" t="str">
        <f>IF('환경 48주'!H10="","",IF('환경 48주'!H10="불량","부적합",IF('환경 48주'!H10="주의","주의","적합")))</f>
        <v>적합</v>
      </c>
      <c r="H10" s="179"/>
    </row>
    <row r="11" spans="1:8" ht="18.75" customHeight="1" x14ac:dyDescent="0.3">
      <c r="A11" s="186"/>
      <c r="B11" s="187"/>
      <c r="C11" s="180" t="str">
        <f>IF('환경 48주'!D11="불량","부적합",IF('환경 48주'!D11="주의","주의","적합"))</f>
        <v>적합</v>
      </c>
      <c r="D11" s="183"/>
      <c r="E11" s="189"/>
      <c r="F11" s="187"/>
      <c r="G11" s="180" t="str">
        <f>IF('환경 48주'!H11="불량","부적합",IF('환경 48주'!H11="주의","주의","적합"))</f>
        <v>적합</v>
      </c>
      <c r="H11" s="181"/>
    </row>
    <row r="12" spans="1:8" ht="18.75" customHeight="1" x14ac:dyDescent="0.3">
      <c r="A12" s="184">
        <f>IF('환경 48주'!A12:A13="","",'환경 48주'!A12:A13)</f>
        <v>220</v>
      </c>
      <c r="B12" s="185"/>
      <c r="C12" s="175" t="str">
        <f>IF('환경 48주'!D12="","",IF('환경 48주'!D12="불량","부적합",IF('환경 48주'!D12="주의","주의","적합")))</f>
        <v>적합</v>
      </c>
      <c r="D12" s="176"/>
      <c r="E12" s="188">
        <f>IF('환경 48주'!E12:E13="","",'환경 48주'!E12:E13)</f>
        <v>310</v>
      </c>
      <c r="F12" s="185"/>
      <c r="G12" s="175" t="str">
        <f>IF('환경 48주'!H12="","",IF('환경 48주'!H12="불량","부적합",IF('환경 48주'!H12="주의","주의","적합")))</f>
        <v>적합</v>
      </c>
      <c r="H12" s="179"/>
    </row>
    <row r="13" spans="1:8" ht="18.75" customHeight="1" x14ac:dyDescent="0.3">
      <c r="A13" s="186"/>
      <c r="B13" s="187"/>
      <c r="C13" s="180" t="str">
        <f>IF('환경 48주'!D13="불량","부적합",IF('환경 48주'!D13="주의","주의","적합"))</f>
        <v>적합</v>
      </c>
      <c r="D13" s="183"/>
      <c r="E13" s="189"/>
      <c r="F13" s="187"/>
      <c r="G13" s="180" t="str">
        <f>IF('환경 48주'!H13="불량","부적합",IF('환경 48주'!H13="주의","주의","적합"))</f>
        <v>적합</v>
      </c>
      <c r="H13" s="181"/>
    </row>
    <row r="14" spans="1:8" ht="18.75" customHeight="1" x14ac:dyDescent="0.3">
      <c r="A14" s="184" t="str">
        <f>IF('환경 48주'!A14:A15="","",'환경 48주'!A14:A15)</f>
        <v/>
      </c>
      <c r="B14" s="185"/>
      <c r="C14" s="175" t="str">
        <f>IF('환경 48주'!D14="","",IF('환경 48주'!D14="불량","부적합",IF('환경 48주'!D14="주의","주의","적합")))</f>
        <v/>
      </c>
      <c r="D14" s="176"/>
      <c r="E14" s="188" t="str">
        <f>IF('환경 48주'!E14:E15="","",'환경 48주'!E14:E15)</f>
        <v/>
      </c>
      <c r="F14" s="185"/>
      <c r="G14" s="175" t="str">
        <f>IF('환경 48주'!H14="","",IF('환경 48주'!H14="불량","부적합",IF('환경 48주'!H14="주의","주의","적합")))</f>
        <v/>
      </c>
      <c r="H14" s="179"/>
    </row>
    <row r="15" spans="1:8" ht="18.75" customHeight="1" x14ac:dyDescent="0.3">
      <c r="A15" s="186"/>
      <c r="B15" s="187"/>
      <c r="C15" s="180" t="str">
        <f>IF('환경 48주'!D15="불량","부적합",IF('환경 48주'!D15="주의","주의","적합"))</f>
        <v>적합</v>
      </c>
      <c r="D15" s="183"/>
      <c r="E15" s="189"/>
      <c r="F15" s="187"/>
      <c r="G15" s="180" t="str">
        <f>IF('환경 48주'!H15="불량","부적합",IF('환경 48주'!H15="주의","주의","적합"))</f>
        <v>적합</v>
      </c>
      <c r="H15" s="181"/>
    </row>
    <row r="16" spans="1:8" ht="18.75" customHeight="1" x14ac:dyDescent="0.3">
      <c r="A16" s="184" t="str">
        <f>IF('환경 48주'!A16:A17="","",'환경 48주'!A16:A17)</f>
        <v/>
      </c>
      <c r="B16" s="185"/>
      <c r="C16" s="175" t="str">
        <f>IF('환경 48주'!D16="","",IF('환경 48주'!D16="불량","부적합",IF('환경 48주'!D16="주의","주의","적합")))</f>
        <v/>
      </c>
      <c r="D16" s="176"/>
      <c r="E16" s="188" t="str">
        <f>IF('환경 48주'!E16:E17="","",'환경 48주'!E16:E17)</f>
        <v/>
      </c>
      <c r="F16" s="185"/>
      <c r="G16" s="175" t="str">
        <f>IF('환경 48주'!H16="","",IF('환경 48주'!H16="불량","부적합",IF('환경 48주'!H16="주의","주의","적합")))</f>
        <v/>
      </c>
      <c r="H16" s="179"/>
    </row>
    <row r="17" spans="1:8" ht="18.75" customHeight="1" x14ac:dyDescent="0.3">
      <c r="A17" s="186"/>
      <c r="B17" s="187"/>
      <c r="C17" s="180" t="str">
        <f>IF('환경 48주'!D17="불량","부적합",IF('환경 48주'!D17="주의","주의","적합"))</f>
        <v>적합</v>
      </c>
      <c r="D17" s="183"/>
      <c r="E17" s="189"/>
      <c r="F17" s="187"/>
      <c r="G17" s="180" t="str">
        <f>IF('환경 48주'!H17="불량","부적합",IF('환경 48주'!H17="주의","주의","적합"))</f>
        <v>적합</v>
      </c>
      <c r="H17" s="181"/>
    </row>
    <row r="18" spans="1:8" ht="18.75" customHeight="1" x14ac:dyDescent="0.3">
      <c r="A18" s="184" t="str">
        <f>IF('환경 48주'!A18:A19="","",'환경 48주'!A18:A19)</f>
        <v/>
      </c>
      <c r="B18" s="185"/>
      <c r="C18" s="175" t="str">
        <f>IF('환경 48주'!D18="","",IF('환경 48주'!D18="불량","부적합",IF('환경 48주'!D18="주의","주의","적합")))</f>
        <v/>
      </c>
      <c r="D18" s="176"/>
      <c r="E18" s="188" t="str">
        <f>IF('환경 48주'!E18:E19="","",'환경 48주'!E18:E19)</f>
        <v/>
      </c>
      <c r="F18" s="185"/>
      <c r="G18" s="175" t="str">
        <f>IF('환경 48주'!H18="","",IF('환경 48주'!H18="불량","부적합",IF('환경 48주'!H18="주의","주의","적합")))</f>
        <v/>
      </c>
      <c r="H18" s="179"/>
    </row>
    <row r="19" spans="1:8" ht="18.75" customHeight="1" x14ac:dyDescent="0.3">
      <c r="A19" s="186"/>
      <c r="B19" s="187"/>
      <c r="C19" s="180" t="str">
        <f>IF('환경 48주'!D19="불량","부적합",IF('환경 48주'!D19="주의","주의","적합"))</f>
        <v>적합</v>
      </c>
      <c r="D19" s="183"/>
      <c r="E19" s="189"/>
      <c r="F19" s="187"/>
      <c r="G19" s="180" t="str">
        <f>IF('환경 48주'!H19="불량","부적합",IF('환경 48주'!H19="주의","주의","적합"))</f>
        <v>적합</v>
      </c>
      <c r="H19" s="181"/>
    </row>
    <row r="20" spans="1:8" ht="18.75" customHeight="1" x14ac:dyDescent="0.3">
      <c r="A20" s="184" t="str">
        <f>IF('환경 48주'!A20:A21="","",'환경 48주'!A20:A21)</f>
        <v/>
      </c>
      <c r="B20" s="185"/>
      <c r="C20" s="175" t="str">
        <f>IF('환경 48주'!D20="","",IF('환경 48주'!D20="불량","부적합",IF('환경 48주'!D20="주의","주의","적합")))</f>
        <v/>
      </c>
      <c r="D20" s="176"/>
      <c r="E20" s="188" t="str">
        <f>IF('환경 48주'!E20:E21="","",'환경 48주'!E20:E21)</f>
        <v/>
      </c>
      <c r="F20" s="185"/>
      <c r="G20" s="175" t="str">
        <f>IF('환경 48주'!H20="","",IF('환경 48주'!H20="불량","부적합",IF('환경 48주'!H20="주의","주의","적합")))</f>
        <v/>
      </c>
      <c r="H20" s="179"/>
    </row>
    <row r="21" spans="1:8" ht="18.75" customHeight="1" x14ac:dyDescent="0.3">
      <c r="A21" s="186"/>
      <c r="B21" s="187"/>
      <c r="C21" s="180" t="str">
        <f>IF('환경 48주'!D21="불량","부적합",IF('환경 48주'!D21="주의","주의","적합"))</f>
        <v>적합</v>
      </c>
      <c r="D21" s="183"/>
      <c r="E21" s="189"/>
      <c r="F21" s="187"/>
      <c r="G21" s="180" t="str">
        <f>IF('환경 48주'!H21="불량","부적합",IF('환경 48주'!H21="주의","주의","적합"))</f>
        <v>적합</v>
      </c>
      <c r="H21" s="181"/>
    </row>
    <row r="22" spans="1:8" ht="18.75" customHeight="1" x14ac:dyDescent="0.3">
      <c r="A22" s="184" t="str">
        <f>IF('환경 48주'!A22:A23="","",'환경 48주'!A22:A23)</f>
        <v/>
      </c>
      <c r="B22" s="185"/>
      <c r="C22" s="175" t="str">
        <f>IF('환경 48주'!D22="","",IF('환경 48주'!D22="불량","부적합",IF('환경 48주'!D22="주의","주의","적합")))</f>
        <v/>
      </c>
      <c r="D22" s="176"/>
      <c r="E22" s="188" t="str">
        <f>IF('환경 48주'!E22:E23="","",'환경 48주'!E22:E23)</f>
        <v/>
      </c>
      <c r="F22" s="185"/>
      <c r="G22" s="175" t="str">
        <f>IF('환경 48주'!H22="","",IF('환경 48주'!H22="불량","부적합",IF('환경 48주'!H22="주의","주의","적합")))</f>
        <v/>
      </c>
      <c r="H22" s="179"/>
    </row>
    <row r="23" spans="1:8" ht="18.75" customHeight="1" x14ac:dyDescent="0.3">
      <c r="A23" s="186"/>
      <c r="B23" s="187"/>
      <c r="C23" s="180" t="str">
        <f>IF('환경 48주'!D23="불량","부적합",IF('환경 48주'!D23="주의","주의","적합"))</f>
        <v>적합</v>
      </c>
      <c r="D23" s="183"/>
      <c r="E23" s="189"/>
      <c r="F23" s="187"/>
      <c r="G23" s="180" t="str">
        <f>IF('환경 48주'!H23="불량","부적합",IF('환경 48주'!H23="주의","주의","적합"))</f>
        <v>적합</v>
      </c>
      <c r="H23" s="181"/>
    </row>
    <row r="24" spans="1:8" ht="18.75" customHeight="1" x14ac:dyDescent="0.3">
      <c r="A24" s="184" t="str">
        <f>IF('환경 48주'!A24:A25="","",'환경 48주'!A24:A25)</f>
        <v/>
      </c>
      <c r="B24" s="185"/>
      <c r="C24" s="175" t="str">
        <f>IF('환경 48주'!D24="","",IF('환경 48주'!D24="불량","부적합",IF('환경 48주'!D24="주의","주의","적합")))</f>
        <v/>
      </c>
      <c r="D24" s="176"/>
      <c r="E24" s="188" t="str">
        <f>IF('환경 48주'!E24:E25="","",'환경 48주'!E24:E25)</f>
        <v/>
      </c>
      <c r="F24" s="185"/>
      <c r="G24" s="175" t="str">
        <f>IF('환경 48주'!H24="","",IF('환경 48주'!H24="불량","부적합",IF('환경 48주'!H24="주의","주의","적합")))</f>
        <v/>
      </c>
      <c r="H24" s="179"/>
    </row>
    <row r="25" spans="1:8" ht="18.75" customHeight="1" x14ac:dyDescent="0.3">
      <c r="A25" s="186"/>
      <c r="B25" s="187"/>
      <c r="C25" s="180" t="str">
        <f>IF('환경 48주'!D25="불량","부적합",IF('환경 48주'!D25="주의","주의","적합"))</f>
        <v>적합</v>
      </c>
      <c r="D25" s="183"/>
      <c r="E25" s="189"/>
      <c r="F25" s="187"/>
      <c r="G25" s="180" t="str">
        <f>IF('환경 48주'!H25="불량","부적합",IF('환경 48주'!H25="주의","주의","적합"))</f>
        <v>적합</v>
      </c>
      <c r="H25" s="181"/>
    </row>
    <row r="26" spans="1:8" ht="18.75" customHeight="1" x14ac:dyDescent="0.3">
      <c r="A26" s="184" t="str">
        <f>IF('환경 48주'!A26:A27="","",'환경 48주'!A26:A27)</f>
        <v/>
      </c>
      <c r="B26" s="185"/>
      <c r="C26" s="175" t="str">
        <f>IF('환경 48주'!D26="","",IF('환경 48주'!D26="불량","부적합",IF('환경 48주'!D26="주의","주의","적합")))</f>
        <v/>
      </c>
      <c r="D26" s="176"/>
      <c r="E26" s="188" t="str">
        <f>IF('환경 48주'!E26:E27="","",'환경 48주'!E26:E27)</f>
        <v/>
      </c>
      <c r="F26" s="185"/>
      <c r="G26" s="175" t="str">
        <f>IF('환경 48주'!H26="","",IF('환경 48주'!H26="불량","부적합",IF('환경 48주'!H26="주의","주의","적합")))</f>
        <v/>
      </c>
      <c r="H26" s="179"/>
    </row>
    <row r="27" spans="1:8" ht="18.75" customHeight="1" thickBot="1" x14ac:dyDescent="0.35">
      <c r="A27" s="190"/>
      <c r="B27" s="191"/>
      <c r="C27" s="177" t="str">
        <f>IF('환경 48주'!D27="불량","부적합",IF('환경 48주'!D27="주의","주의","적합"))</f>
        <v>적합</v>
      </c>
      <c r="D27" s="178"/>
      <c r="E27" s="192"/>
      <c r="F27" s="191"/>
      <c r="G27" s="177" t="str">
        <f>IF('환경 48주'!H27="불량","부적합",IF('환경 48주'!H27="주의","주의","적합"))</f>
        <v>적합</v>
      </c>
      <c r="H27" s="18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41" t="s">
        <v>20</v>
      </c>
      <c r="D31" s="141"/>
      <c r="E31" s="141" t="s">
        <v>38</v>
      </c>
      <c r="F31" s="141"/>
      <c r="G31" s="141" t="s">
        <v>21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42" t="s">
        <v>15</v>
      </c>
      <c r="B33" s="102"/>
      <c r="C33" s="142" t="s">
        <v>23</v>
      </c>
      <c r="D33" s="142"/>
      <c r="E33" s="135" t="s">
        <v>40</v>
      </c>
      <c r="F33" s="135"/>
      <c r="G33" s="102" t="s">
        <v>42</v>
      </c>
      <c r="H33" s="102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48주'!A36</f>
        <v>- 모든 샘플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8" t="s">
        <v>9</v>
      </c>
      <c r="B42" s="98"/>
      <c r="C42" s="98"/>
      <c r="D42" s="98"/>
      <c r="E42" s="98"/>
      <c r="F42" s="98"/>
      <c r="G42" s="98"/>
      <c r="H42" s="98"/>
    </row>
    <row r="43" spans="1:8" ht="17.25" x14ac:dyDescent="0.3">
      <c r="A43" s="99" t="s">
        <v>10</v>
      </c>
      <c r="B43" s="99"/>
      <c r="C43" s="99"/>
      <c r="D43" s="99"/>
      <c r="E43" s="99"/>
      <c r="F43" s="99"/>
      <c r="G43" s="99"/>
      <c r="H43" s="99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1" priority="2" operator="containsText" text="부적합">
      <formula>NOT(ISERROR(SEARCH("부적합",C8)))</formula>
    </cfRule>
  </conditionalFormatting>
  <conditionalFormatting sqref="C8 E8 C10:E27 G8 G10:H27">
    <cfRule type="containsText" dxfId="1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D6" sqref="D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3" t="s">
        <v>31</v>
      </c>
      <c r="B1" s="107"/>
      <c r="C1" s="107"/>
      <c r="D1" s="107"/>
      <c r="E1" s="107"/>
      <c r="F1" s="107"/>
      <c r="G1" s="107"/>
      <c r="H1" s="107"/>
    </row>
    <row r="3" spans="1:8" x14ac:dyDescent="0.3">
      <c r="F3" s="92" t="s">
        <v>11</v>
      </c>
      <c r="G3" s="132" t="s">
        <v>104</v>
      </c>
      <c r="H3" s="133"/>
    </row>
    <row r="4" spans="1:8" x14ac:dyDescent="0.3">
      <c r="A4" s="91" t="s">
        <v>4</v>
      </c>
      <c r="B4" s="90" t="s">
        <v>73</v>
      </c>
      <c r="C4" s="91" t="s">
        <v>12</v>
      </c>
      <c r="D4" s="110">
        <v>43739</v>
      </c>
      <c r="E4" s="110"/>
      <c r="F4" s="65" t="s">
        <v>71</v>
      </c>
      <c r="G4" s="170">
        <v>43746</v>
      </c>
      <c r="H4" s="171"/>
    </row>
    <row r="5" spans="1:8" x14ac:dyDescent="0.3">
      <c r="A5" s="91" t="s">
        <v>36</v>
      </c>
      <c r="B5" s="90">
        <v>8381</v>
      </c>
      <c r="C5" s="91" t="s">
        <v>72</v>
      </c>
      <c r="D5" s="111" t="s">
        <v>105</v>
      </c>
      <c r="E5" s="111"/>
      <c r="F5" s="91" t="s">
        <v>13</v>
      </c>
      <c r="G5" s="111" t="s">
        <v>82</v>
      </c>
      <c r="H5" s="111"/>
    </row>
    <row r="6" spans="1:8" ht="15.75" thickBot="1" x14ac:dyDescent="0.35"/>
    <row r="7" spans="1:8" ht="16.5" customHeight="1" x14ac:dyDescent="0.3">
      <c r="A7" s="172" t="s">
        <v>28</v>
      </c>
      <c r="B7" s="173"/>
      <c r="C7" s="93" t="s">
        <v>15</v>
      </c>
      <c r="D7" s="53" t="s">
        <v>3</v>
      </c>
      <c r="E7" s="174" t="s">
        <v>28</v>
      </c>
      <c r="F7" s="173"/>
      <c r="G7" s="93" t="s">
        <v>15</v>
      </c>
      <c r="H7" s="7" t="s">
        <v>3</v>
      </c>
    </row>
    <row r="8" spans="1:8" ht="18.75" customHeight="1" x14ac:dyDescent="0.3">
      <c r="A8" s="155">
        <v>110</v>
      </c>
      <c r="B8" s="156"/>
      <c r="C8" s="151" t="s">
        <v>83</v>
      </c>
      <c r="D8" s="153" t="str">
        <f>IF(C8="","",IF(C8="음성","양호",IF(ISERROR(FIND(".",C8)),"불량","주의")))</f>
        <v>양호</v>
      </c>
      <c r="E8" s="159">
        <v>120</v>
      </c>
      <c r="F8" s="156"/>
      <c r="G8" s="151" t="s">
        <v>83</v>
      </c>
      <c r="H8" s="146" t="str">
        <f>IF(G8="","",IF(G8="음성","양호",IF(ISERROR(FIND(".",G8)),"불량","주의")))</f>
        <v>양호</v>
      </c>
    </row>
    <row r="9" spans="1:8" ht="18.75" customHeight="1" x14ac:dyDescent="0.3">
      <c r="A9" s="157"/>
      <c r="B9" s="158"/>
      <c r="C9" s="152"/>
      <c r="D9" s="154"/>
      <c r="E9" s="160"/>
      <c r="F9" s="158"/>
      <c r="G9" s="152"/>
      <c r="H9" s="150"/>
    </row>
    <row r="10" spans="1:8" ht="18.75" customHeight="1" x14ac:dyDescent="0.3">
      <c r="A10" s="155">
        <v>211</v>
      </c>
      <c r="B10" s="156"/>
      <c r="C10" s="151" t="s">
        <v>83</v>
      </c>
      <c r="D10" s="153" t="str">
        <f t="shared" ref="D10" si="0">IF(C10="","",IF(C10="음성","양호",IF(ISERROR(FIND(".",C10)),"불량","주의")))</f>
        <v>양호</v>
      </c>
      <c r="E10" s="159">
        <v>212</v>
      </c>
      <c r="F10" s="156"/>
      <c r="G10" s="151" t="s">
        <v>83</v>
      </c>
      <c r="H10" s="14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57"/>
      <c r="B11" s="158"/>
      <c r="C11" s="152"/>
      <c r="D11" s="154"/>
      <c r="E11" s="160"/>
      <c r="F11" s="158"/>
      <c r="G11" s="152"/>
      <c r="H11" s="150"/>
    </row>
    <row r="12" spans="1:8" ht="18.75" customHeight="1" x14ac:dyDescent="0.3">
      <c r="A12" s="155">
        <v>220</v>
      </c>
      <c r="B12" s="156" t="s">
        <v>34</v>
      </c>
      <c r="C12" s="151" t="s">
        <v>83</v>
      </c>
      <c r="D12" s="153" t="str">
        <f t="shared" ref="D12" si="2">IF(C12="","",IF(C12="음성","양호",IF(ISERROR(FIND(".",C12)),"불량","주의")))</f>
        <v>양호</v>
      </c>
      <c r="E12" s="159">
        <v>310</v>
      </c>
      <c r="F12" s="156" t="s">
        <v>34</v>
      </c>
      <c r="G12" s="151" t="s">
        <v>83</v>
      </c>
      <c r="H12" s="146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57"/>
      <c r="B13" s="158" t="s">
        <v>35</v>
      </c>
      <c r="C13" s="152"/>
      <c r="D13" s="154"/>
      <c r="E13" s="160"/>
      <c r="F13" s="158" t="s">
        <v>35</v>
      </c>
      <c r="G13" s="152"/>
      <c r="H13" s="150"/>
    </row>
    <row r="14" spans="1:8" ht="18.75" customHeight="1" x14ac:dyDescent="0.3">
      <c r="A14" s="155"/>
      <c r="B14" s="156" t="s">
        <v>34</v>
      </c>
      <c r="C14" s="151"/>
      <c r="D14" s="153" t="str">
        <f t="shared" ref="D14" si="4">IF(C14="","",IF(C14="음성","양호",IF(ISERROR(FIND(".",C14)),"불량","주의")))</f>
        <v/>
      </c>
      <c r="E14" s="159"/>
      <c r="F14" s="156" t="s">
        <v>34</v>
      </c>
      <c r="G14" s="148"/>
      <c r="H14" s="146" t="str">
        <f t="shared" ref="H14" si="5">IF(G14="","",IF(G14="음성","양호",IF(ISERROR(FIND(".",G14)),"불량","주의")))</f>
        <v/>
      </c>
    </row>
    <row r="15" spans="1:8" ht="18.75" customHeight="1" x14ac:dyDescent="0.3">
      <c r="A15" s="157"/>
      <c r="B15" s="158" t="s">
        <v>35</v>
      </c>
      <c r="C15" s="152"/>
      <c r="D15" s="154"/>
      <c r="E15" s="160"/>
      <c r="F15" s="158" t="s">
        <v>35</v>
      </c>
      <c r="G15" s="149"/>
      <c r="H15" s="150"/>
    </row>
    <row r="16" spans="1:8" ht="18.75" customHeight="1" x14ac:dyDescent="0.3">
      <c r="A16" s="155"/>
      <c r="B16" s="156" t="s">
        <v>34</v>
      </c>
      <c r="C16" s="151"/>
      <c r="D16" s="153" t="str">
        <f t="shared" ref="D16" si="6">IF(C16="","",IF(C16="음성","양호",IF(ISERROR(FIND(".",C16)),"불량","주의")))</f>
        <v/>
      </c>
      <c r="E16" s="159"/>
      <c r="F16" s="156" t="s">
        <v>34</v>
      </c>
      <c r="G16" s="148"/>
      <c r="H16" s="146" t="str">
        <f t="shared" ref="H16" si="7">IF(G16="","",IF(G16="음성","양호",IF(ISERROR(FIND(".",G16)),"불량","주의")))</f>
        <v/>
      </c>
    </row>
    <row r="17" spans="1:8" ht="18.75" customHeight="1" x14ac:dyDescent="0.3">
      <c r="A17" s="157"/>
      <c r="B17" s="158" t="s">
        <v>35</v>
      </c>
      <c r="C17" s="152"/>
      <c r="D17" s="154"/>
      <c r="E17" s="160"/>
      <c r="F17" s="158" t="s">
        <v>35</v>
      </c>
      <c r="G17" s="149"/>
      <c r="H17" s="150"/>
    </row>
    <row r="18" spans="1:8" ht="18.75" customHeight="1" x14ac:dyDescent="0.3">
      <c r="A18" s="155"/>
      <c r="B18" s="156" t="s">
        <v>34</v>
      </c>
      <c r="C18" s="151"/>
      <c r="D18" s="153" t="str">
        <f t="shared" ref="D18" si="8">IF(C18="","",IF(C18="음성","양호",IF(ISERROR(FIND(".",C18)),"불량","주의")))</f>
        <v/>
      </c>
      <c r="E18" s="159"/>
      <c r="F18" s="156" t="s">
        <v>34</v>
      </c>
      <c r="G18" s="148"/>
      <c r="H18" s="146" t="str">
        <f t="shared" ref="H18" si="9">IF(G18="","",IF(G18="음성","양호",IF(ISERROR(FIND(".",G18)),"불량","주의")))</f>
        <v/>
      </c>
    </row>
    <row r="19" spans="1:8" ht="18.75" customHeight="1" x14ac:dyDescent="0.3">
      <c r="A19" s="157"/>
      <c r="B19" s="158" t="s">
        <v>35</v>
      </c>
      <c r="C19" s="152"/>
      <c r="D19" s="154"/>
      <c r="E19" s="160"/>
      <c r="F19" s="158" t="s">
        <v>35</v>
      </c>
      <c r="G19" s="149"/>
      <c r="H19" s="150"/>
    </row>
    <row r="20" spans="1:8" ht="18.75" customHeight="1" x14ac:dyDescent="0.3">
      <c r="A20" s="155"/>
      <c r="B20" s="156" t="s">
        <v>34</v>
      </c>
      <c r="C20" s="151"/>
      <c r="D20" s="153" t="str">
        <f t="shared" ref="D20" si="10">IF(C20="","",IF(C20="음성","양호",IF(ISERROR(FIND(".",C20)),"불량","주의")))</f>
        <v/>
      </c>
      <c r="E20" s="159"/>
      <c r="F20" s="156" t="s">
        <v>34</v>
      </c>
      <c r="G20" s="148"/>
      <c r="H20" s="146" t="str">
        <f t="shared" ref="H20" si="11">IF(G20="","",IF(G20="음성","양호",IF(ISERROR(FIND(".",G20)),"불량","주의")))</f>
        <v/>
      </c>
    </row>
    <row r="21" spans="1:8" ht="18.75" customHeight="1" x14ac:dyDescent="0.3">
      <c r="A21" s="157"/>
      <c r="B21" s="158" t="s">
        <v>35</v>
      </c>
      <c r="C21" s="152"/>
      <c r="D21" s="154"/>
      <c r="E21" s="160"/>
      <c r="F21" s="158" t="s">
        <v>35</v>
      </c>
      <c r="G21" s="149"/>
      <c r="H21" s="150"/>
    </row>
    <row r="22" spans="1:8" ht="18.75" customHeight="1" x14ac:dyDescent="0.3">
      <c r="A22" s="155"/>
      <c r="B22" s="156" t="s">
        <v>34</v>
      </c>
      <c r="C22" s="151"/>
      <c r="D22" s="153" t="str">
        <f t="shared" ref="D22" si="12">IF(C22="","",IF(C22="음성","양호",IF(ISERROR(FIND(".",C22)),"불량","주의")))</f>
        <v/>
      </c>
      <c r="E22" s="159"/>
      <c r="F22" s="156" t="s">
        <v>34</v>
      </c>
      <c r="G22" s="148"/>
      <c r="H22" s="146" t="str">
        <f t="shared" ref="H22" si="13">IF(G22="","",IF(G22="음성","양호",IF(ISERROR(FIND(".",G22)),"불량","주의")))</f>
        <v/>
      </c>
    </row>
    <row r="23" spans="1:8" ht="18.75" customHeight="1" x14ac:dyDescent="0.3">
      <c r="A23" s="157"/>
      <c r="B23" s="158" t="s">
        <v>35</v>
      </c>
      <c r="C23" s="152"/>
      <c r="D23" s="154"/>
      <c r="E23" s="160"/>
      <c r="F23" s="158" t="s">
        <v>35</v>
      </c>
      <c r="G23" s="149"/>
      <c r="H23" s="150"/>
    </row>
    <row r="24" spans="1:8" ht="18.75" customHeight="1" x14ac:dyDescent="0.3">
      <c r="A24" s="155"/>
      <c r="B24" s="156" t="s">
        <v>34</v>
      </c>
      <c r="C24" s="151"/>
      <c r="D24" s="153" t="str">
        <f t="shared" ref="D24" si="14">IF(C24="","",IF(C24="음성","양호",IF(ISERROR(FIND(".",C24)),"불량","주의")))</f>
        <v/>
      </c>
      <c r="E24" s="159"/>
      <c r="F24" s="156" t="s">
        <v>34</v>
      </c>
      <c r="G24" s="148"/>
      <c r="H24" s="146" t="str">
        <f t="shared" ref="H24" si="15">IF(G24="","",IF(G24="음성","양호",IF(ISERROR(FIND(".",G24)),"불량","주의")))</f>
        <v/>
      </c>
    </row>
    <row r="25" spans="1:8" ht="18.75" customHeight="1" x14ac:dyDescent="0.3">
      <c r="A25" s="157"/>
      <c r="B25" s="158" t="s">
        <v>35</v>
      </c>
      <c r="C25" s="152"/>
      <c r="D25" s="154"/>
      <c r="E25" s="160"/>
      <c r="F25" s="158" t="s">
        <v>35</v>
      </c>
      <c r="G25" s="149"/>
      <c r="H25" s="150"/>
    </row>
    <row r="26" spans="1:8" ht="18.75" customHeight="1" thickBot="1" x14ac:dyDescent="0.35">
      <c r="A26" s="161"/>
      <c r="B26" s="162" t="s">
        <v>34</v>
      </c>
      <c r="C26" s="167"/>
      <c r="D26" s="153" t="str">
        <f t="shared" ref="D26" si="16">IF(C26="","",IF(C26="음성","양호",IF(ISERROR(FIND(".",C26)),"불량","주의")))</f>
        <v/>
      </c>
      <c r="E26" s="165"/>
      <c r="F26" s="162" t="s">
        <v>34</v>
      </c>
      <c r="G26" s="144"/>
      <c r="H26" s="14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63"/>
      <c r="B27" s="164" t="s">
        <v>35</v>
      </c>
      <c r="C27" s="168"/>
      <c r="D27" s="169"/>
      <c r="E27" s="166"/>
      <c r="F27" s="164" t="s">
        <v>35</v>
      </c>
      <c r="G27" s="145"/>
      <c r="H27" s="147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41" t="s">
        <v>7</v>
      </c>
      <c r="D31" s="141"/>
      <c r="E31" s="141" t="s">
        <v>38</v>
      </c>
      <c r="F31" s="141"/>
      <c r="G31" s="141" t="s">
        <v>8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42" t="s">
        <v>15</v>
      </c>
      <c r="B33" s="102"/>
      <c r="C33" s="142" t="s">
        <v>23</v>
      </c>
      <c r="D33" s="142"/>
      <c r="E33" s="135" t="s">
        <v>40</v>
      </c>
      <c r="F33" s="135"/>
      <c r="G33" s="102" t="s">
        <v>42</v>
      </c>
      <c r="H33" s="102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99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8" t="s">
        <v>9</v>
      </c>
      <c r="B43" s="98"/>
      <c r="C43" s="98"/>
      <c r="D43" s="98"/>
      <c r="E43" s="98"/>
      <c r="F43" s="98"/>
      <c r="G43" s="98"/>
      <c r="H43" s="98"/>
    </row>
    <row r="44" spans="1:8" ht="17.25" x14ac:dyDescent="0.3">
      <c r="A44" s="99" t="s">
        <v>10</v>
      </c>
      <c r="B44" s="99"/>
      <c r="C44" s="99"/>
      <c r="D44" s="99"/>
      <c r="E44" s="99"/>
      <c r="F44" s="99"/>
      <c r="G44" s="99"/>
      <c r="H44" s="99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9" priority="3" operator="containsText" text="불량">
      <formula>NOT(ISERROR(SEARCH("불량",D8)))</formula>
    </cfRule>
  </conditionalFormatting>
  <conditionalFormatting sqref="C8 C10:C27 G10:G27 G8">
    <cfRule type="containsText" dxfId="8" priority="2" operator="containsText" text="양성">
      <formula>NOT(ISERROR(SEARCH("양성",C8)))</formula>
    </cfRule>
  </conditionalFormatting>
  <conditionalFormatting sqref="D8 D22 D10 D14 D18 D12 D16 D20 D24 D26 H8 H10:H27">
    <cfRule type="containsText" dxfId="7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D6" sqref="D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43" t="s">
        <v>31</v>
      </c>
      <c r="B1" s="107"/>
      <c r="C1" s="107"/>
      <c r="D1" s="107"/>
      <c r="E1" s="107"/>
      <c r="F1" s="107"/>
      <c r="G1" s="107"/>
      <c r="H1" s="107"/>
    </row>
    <row r="3" spans="1:8" x14ac:dyDescent="0.3">
      <c r="F3" s="92" t="s">
        <v>11</v>
      </c>
      <c r="G3" s="132" t="str">
        <f>'환경 54주'!G3:H3</f>
        <v>19-2690</v>
      </c>
      <c r="H3" s="133"/>
    </row>
    <row r="4" spans="1:8" x14ac:dyDescent="0.3">
      <c r="A4" s="91" t="s">
        <v>4</v>
      </c>
      <c r="B4" s="92" t="str">
        <f>'환경 54주'!B4</f>
        <v>무주농장</v>
      </c>
      <c r="C4" s="91" t="s">
        <v>12</v>
      </c>
      <c r="D4" s="134">
        <f>'환경 54주'!D4:E4</f>
        <v>43739</v>
      </c>
      <c r="E4" s="134"/>
      <c r="F4" s="65" t="s">
        <v>71</v>
      </c>
      <c r="G4" s="193">
        <f>'환경 54주'!G4:H4</f>
        <v>43746</v>
      </c>
      <c r="H4" s="194"/>
    </row>
    <row r="5" spans="1:8" x14ac:dyDescent="0.3">
      <c r="A5" s="91" t="s">
        <v>36</v>
      </c>
      <c r="B5" s="92">
        <f>'환경 54주'!B5</f>
        <v>8381</v>
      </c>
      <c r="C5" s="91" t="s">
        <v>72</v>
      </c>
      <c r="D5" s="197" t="str">
        <f>'환경 54주'!D5:E5</f>
        <v>54주령</v>
      </c>
      <c r="E5" s="197"/>
      <c r="F5" s="91" t="s">
        <v>13</v>
      </c>
      <c r="G5" s="197" t="str">
        <f>'환경 54주'!G5:H5</f>
        <v>윤병구</v>
      </c>
      <c r="H5" s="197"/>
    </row>
    <row r="6" spans="1:8" ht="15.75" thickBot="1" x14ac:dyDescent="0.35"/>
    <row r="7" spans="1:8" ht="16.5" customHeight="1" x14ac:dyDescent="0.3">
      <c r="A7" s="172" t="s">
        <v>28</v>
      </c>
      <c r="B7" s="173"/>
      <c r="C7" s="195" t="s">
        <v>6</v>
      </c>
      <c r="D7" s="137"/>
      <c r="E7" s="174" t="s">
        <v>28</v>
      </c>
      <c r="F7" s="173"/>
      <c r="G7" s="195" t="s">
        <v>6</v>
      </c>
      <c r="H7" s="196"/>
    </row>
    <row r="8" spans="1:8" ht="18.75" customHeight="1" x14ac:dyDescent="0.3">
      <c r="A8" s="184">
        <f>IF('환경 54주'!A8:A9="","",'환경 54주'!A8:A9)</f>
        <v>110</v>
      </c>
      <c r="B8" s="185"/>
      <c r="C8" s="175" t="str">
        <f>IF('환경 54주'!D8="","",IF('환경 54주'!D8="불량","부적합",IF('환경 54주'!D8="주의","주의","적합")))</f>
        <v>적합</v>
      </c>
      <c r="D8" s="176"/>
      <c r="E8" s="188">
        <f>IF('환경 54주'!E8:E9="","",'환경 54주'!E8:E9)</f>
        <v>120</v>
      </c>
      <c r="F8" s="185"/>
      <c r="G8" s="175" t="str">
        <f>IF('환경 54주'!H8="","",IF('환경 54주'!H8="불량","부적합",IF('환경 54주'!H8="주의","주의","적합")))</f>
        <v>적합</v>
      </c>
      <c r="H8" s="179"/>
    </row>
    <row r="9" spans="1:8" ht="18.75" customHeight="1" x14ac:dyDescent="0.3">
      <c r="A9" s="186"/>
      <c r="B9" s="187"/>
      <c r="C9" s="180" t="str">
        <f>IF('환경 54주'!D9="불량","부적합",IF('환경 54주'!D9="주의","주의","적합"))</f>
        <v>적합</v>
      </c>
      <c r="D9" s="183"/>
      <c r="E9" s="189"/>
      <c r="F9" s="187"/>
      <c r="G9" s="180" t="str">
        <f>IF('환경 54주'!H9="불량","부적합",IF('환경 54주'!H9="주의","주의","적합"))</f>
        <v>적합</v>
      </c>
      <c r="H9" s="181"/>
    </row>
    <row r="10" spans="1:8" ht="18.75" customHeight="1" x14ac:dyDescent="0.3">
      <c r="A10" s="184">
        <f>IF('환경 54주'!A10:A11="","",'환경 54주'!A10:A11)</f>
        <v>211</v>
      </c>
      <c r="B10" s="185"/>
      <c r="C10" s="175" t="str">
        <f>IF('환경 54주'!D10="","",IF('환경 54주'!D10="불량","부적합",IF('환경 54주'!D10="주의","주의","적합")))</f>
        <v>적합</v>
      </c>
      <c r="D10" s="176"/>
      <c r="E10" s="188">
        <f>IF('환경 54주'!E10:E11="","",'환경 54주'!E10:E11)</f>
        <v>212</v>
      </c>
      <c r="F10" s="185"/>
      <c r="G10" s="175" t="str">
        <f>IF('환경 54주'!H10="","",IF('환경 54주'!H10="불량","부적합",IF('환경 54주'!H10="주의","주의","적합")))</f>
        <v>적합</v>
      </c>
      <c r="H10" s="179"/>
    </row>
    <row r="11" spans="1:8" ht="18.75" customHeight="1" x14ac:dyDescent="0.3">
      <c r="A11" s="186"/>
      <c r="B11" s="187"/>
      <c r="C11" s="180" t="str">
        <f>IF('환경 54주'!D11="불량","부적합",IF('환경 54주'!D11="주의","주의","적합"))</f>
        <v>적합</v>
      </c>
      <c r="D11" s="183"/>
      <c r="E11" s="189"/>
      <c r="F11" s="187"/>
      <c r="G11" s="180" t="str">
        <f>IF('환경 54주'!H11="불량","부적합",IF('환경 54주'!H11="주의","주의","적합"))</f>
        <v>적합</v>
      </c>
      <c r="H11" s="181"/>
    </row>
    <row r="12" spans="1:8" ht="18.75" customHeight="1" x14ac:dyDescent="0.3">
      <c r="A12" s="184">
        <f>IF('환경 54주'!A12:A13="","",'환경 54주'!A12:A13)</f>
        <v>220</v>
      </c>
      <c r="B12" s="185"/>
      <c r="C12" s="175" t="str">
        <f>IF('환경 54주'!D12="","",IF('환경 54주'!D12="불량","부적합",IF('환경 54주'!D12="주의","주의","적합")))</f>
        <v>적합</v>
      </c>
      <c r="D12" s="176"/>
      <c r="E12" s="188">
        <f>IF('환경 54주'!E12:E13="","",'환경 54주'!E12:E13)</f>
        <v>310</v>
      </c>
      <c r="F12" s="185"/>
      <c r="G12" s="175" t="str">
        <f>IF('환경 54주'!H12="","",IF('환경 54주'!H12="불량","부적합",IF('환경 54주'!H12="주의","주의","적합")))</f>
        <v>적합</v>
      </c>
      <c r="H12" s="179"/>
    </row>
    <row r="13" spans="1:8" ht="18.75" customHeight="1" x14ac:dyDescent="0.3">
      <c r="A13" s="186"/>
      <c r="B13" s="187"/>
      <c r="C13" s="180" t="str">
        <f>IF('환경 54주'!D13="불량","부적합",IF('환경 54주'!D13="주의","주의","적합"))</f>
        <v>적합</v>
      </c>
      <c r="D13" s="183"/>
      <c r="E13" s="189"/>
      <c r="F13" s="187"/>
      <c r="G13" s="180" t="str">
        <f>IF('환경 54주'!H13="불량","부적합",IF('환경 54주'!H13="주의","주의","적합"))</f>
        <v>적합</v>
      </c>
      <c r="H13" s="181"/>
    </row>
    <row r="14" spans="1:8" ht="18.75" customHeight="1" x14ac:dyDescent="0.3">
      <c r="A14" s="184" t="str">
        <f>IF('환경 54주'!A14:A15="","",'환경 54주'!A14:A15)</f>
        <v/>
      </c>
      <c r="B14" s="185"/>
      <c r="C14" s="175" t="str">
        <f>IF('환경 54주'!D14="","",IF('환경 54주'!D14="불량","부적합",IF('환경 54주'!D14="주의","주의","적합")))</f>
        <v/>
      </c>
      <c r="D14" s="176"/>
      <c r="E14" s="188" t="str">
        <f>IF('환경 54주'!E14:E15="","",'환경 54주'!E14:E15)</f>
        <v/>
      </c>
      <c r="F14" s="185"/>
      <c r="G14" s="175" t="str">
        <f>IF('환경 54주'!H14="","",IF('환경 54주'!H14="불량","부적합",IF('환경 54주'!H14="주의","주의","적합")))</f>
        <v/>
      </c>
      <c r="H14" s="179"/>
    </row>
    <row r="15" spans="1:8" ht="18.75" customHeight="1" x14ac:dyDescent="0.3">
      <c r="A15" s="186"/>
      <c r="B15" s="187"/>
      <c r="C15" s="180" t="str">
        <f>IF('환경 54주'!D15="불량","부적합",IF('환경 54주'!D15="주의","주의","적합"))</f>
        <v>적합</v>
      </c>
      <c r="D15" s="183"/>
      <c r="E15" s="189"/>
      <c r="F15" s="187"/>
      <c r="G15" s="180" t="str">
        <f>IF('환경 54주'!H15="불량","부적합",IF('환경 54주'!H15="주의","주의","적합"))</f>
        <v>적합</v>
      </c>
      <c r="H15" s="181"/>
    </row>
    <row r="16" spans="1:8" ht="18.75" customHeight="1" x14ac:dyDescent="0.3">
      <c r="A16" s="184" t="str">
        <f>IF('환경 54주'!A16:A17="","",'환경 54주'!A16:A17)</f>
        <v/>
      </c>
      <c r="B16" s="185"/>
      <c r="C16" s="175" t="str">
        <f>IF('환경 54주'!D16="","",IF('환경 54주'!D16="불량","부적합",IF('환경 54주'!D16="주의","주의","적합")))</f>
        <v/>
      </c>
      <c r="D16" s="176"/>
      <c r="E16" s="188" t="str">
        <f>IF('환경 54주'!E16:E17="","",'환경 54주'!E16:E17)</f>
        <v/>
      </c>
      <c r="F16" s="185"/>
      <c r="G16" s="175" t="str">
        <f>IF('환경 54주'!H16="","",IF('환경 54주'!H16="불량","부적합",IF('환경 54주'!H16="주의","주의","적합")))</f>
        <v/>
      </c>
      <c r="H16" s="179"/>
    </row>
    <row r="17" spans="1:8" ht="18.75" customHeight="1" x14ac:dyDescent="0.3">
      <c r="A17" s="186"/>
      <c r="B17" s="187"/>
      <c r="C17" s="180" t="str">
        <f>IF('환경 54주'!D17="불량","부적합",IF('환경 54주'!D17="주의","주의","적합"))</f>
        <v>적합</v>
      </c>
      <c r="D17" s="183"/>
      <c r="E17" s="189"/>
      <c r="F17" s="187"/>
      <c r="G17" s="180" t="str">
        <f>IF('환경 54주'!H17="불량","부적합",IF('환경 54주'!H17="주의","주의","적합"))</f>
        <v>적합</v>
      </c>
      <c r="H17" s="181"/>
    </row>
    <row r="18" spans="1:8" ht="18.75" customHeight="1" x14ac:dyDescent="0.3">
      <c r="A18" s="184" t="str">
        <f>IF('환경 54주'!A18:A19="","",'환경 54주'!A18:A19)</f>
        <v/>
      </c>
      <c r="B18" s="185"/>
      <c r="C18" s="175" t="str">
        <f>IF('환경 54주'!D18="","",IF('환경 54주'!D18="불량","부적합",IF('환경 54주'!D18="주의","주의","적합")))</f>
        <v/>
      </c>
      <c r="D18" s="176"/>
      <c r="E18" s="188" t="str">
        <f>IF('환경 54주'!E18:E19="","",'환경 54주'!E18:E19)</f>
        <v/>
      </c>
      <c r="F18" s="185"/>
      <c r="G18" s="175" t="str">
        <f>IF('환경 54주'!H18="","",IF('환경 54주'!H18="불량","부적합",IF('환경 54주'!H18="주의","주의","적합")))</f>
        <v/>
      </c>
      <c r="H18" s="179"/>
    </row>
    <row r="19" spans="1:8" ht="18.75" customHeight="1" x14ac:dyDescent="0.3">
      <c r="A19" s="186"/>
      <c r="B19" s="187"/>
      <c r="C19" s="180" t="str">
        <f>IF('환경 54주'!D19="불량","부적합",IF('환경 54주'!D19="주의","주의","적합"))</f>
        <v>적합</v>
      </c>
      <c r="D19" s="183"/>
      <c r="E19" s="189"/>
      <c r="F19" s="187"/>
      <c r="G19" s="180" t="str">
        <f>IF('환경 54주'!H19="불량","부적합",IF('환경 54주'!H19="주의","주의","적합"))</f>
        <v>적합</v>
      </c>
      <c r="H19" s="181"/>
    </row>
    <row r="20" spans="1:8" ht="18.75" customHeight="1" x14ac:dyDescent="0.3">
      <c r="A20" s="184" t="str">
        <f>IF('환경 54주'!A20:A21="","",'환경 54주'!A20:A21)</f>
        <v/>
      </c>
      <c r="B20" s="185"/>
      <c r="C20" s="175" t="str">
        <f>IF('환경 54주'!D20="","",IF('환경 54주'!D20="불량","부적합",IF('환경 54주'!D20="주의","주의","적합")))</f>
        <v/>
      </c>
      <c r="D20" s="176"/>
      <c r="E20" s="188" t="str">
        <f>IF('환경 54주'!E20:E21="","",'환경 54주'!E20:E21)</f>
        <v/>
      </c>
      <c r="F20" s="185"/>
      <c r="G20" s="175" t="str">
        <f>IF('환경 54주'!H20="","",IF('환경 54주'!H20="불량","부적합",IF('환경 54주'!H20="주의","주의","적합")))</f>
        <v/>
      </c>
      <c r="H20" s="179"/>
    </row>
    <row r="21" spans="1:8" ht="18.75" customHeight="1" x14ac:dyDescent="0.3">
      <c r="A21" s="186"/>
      <c r="B21" s="187"/>
      <c r="C21" s="180" t="str">
        <f>IF('환경 54주'!D21="불량","부적합",IF('환경 54주'!D21="주의","주의","적합"))</f>
        <v>적합</v>
      </c>
      <c r="D21" s="183"/>
      <c r="E21" s="189"/>
      <c r="F21" s="187"/>
      <c r="G21" s="180" t="str">
        <f>IF('환경 54주'!H21="불량","부적합",IF('환경 54주'!H21="주의","주의","적합"))</f>
        <v>적합</v>
      </c>
      <c r="H21" s="181"/>
    </row>
    <row r="22" spans="1:8" ht="18.75" customHeight="1" x14ac:dyDescent="0.3">
      <c r="A22" s="184" t="str">
        <f>IF('환경 54주'!A22:A23="","",'환경 54주'!A22:A23)</f>
        <v/>
      </c>
      <c r="B22" s="185"/>
      <c r="C22" s="175" t="str">
        <f>IF('환경 54주'!D22="","",IF('환경 54주'!D22="불량","부적합",IF('환경 54주'!D22="주의","주의","적합")))</f>
        <v/>
      </c>
      <c r="D22" s="176"/>
      <c r="E22" s="188" t="str">
        <f>IF('환경 54주'!E22:E23="","",'환경 54주'!E22:E23)</f>
        <v/>
      </c>
      <c r="F22" s="185"/>
      <c r="G22" s="175" t="str">
        <f>IF('환경 54주'!H22="","",IF('환경 54주'!H22="불량","부적합",IF('환경 54주'!H22="주의","주의","적합")))</f>
        <v/>
      </c>
      <c r="H22" s="179"/>
    </row>
    <row r="23" spans="1:8" ht="18.75" customHeight="1" x14ac:dyDescent="0.3">
      <c r="A23" s="186"/>
      <c r="B23" s="187"/>
      <c r="C23" s="180" t="str">
        <f>IF('환경 54주'!D23="불량","부적합",IF('환경 54주'!D23="주의","주의","적합"))</f>
        <v>적합</v>
      </c>
      <c r="D23" s="183"/>
      <c r="E23" s="189"/>
      <c r="F23" s="187"/>
      <c r="G23" s="180" t="str">
        <f>IF('환경 54주'!H23="불량","부적합",IF('환경 54주'!H23="주의","주의","적합"))</f>
        <v>적합</v>
      </c>
      <c r="H23" s="181"/>
    </row>
    <row r="24" spans="1:8" ht="18.75" customHeight="1" x14ac:dyDescent="0.3">
      <c r="A24" s="184" t="str">
        <f>IF('환경 54주'!A24:A25="","",'환경 54주'!A24:A25)</f>
        <v/>
      </c>
      <c r="B24" s="185"/>
      <c r="C24" s="175" t="str">
        <f>IF('환경 54주'!D24="","",IF('환경 54주'!D24="불량","부적합",IF('환경 54주'!D24="주의","주의","적합")))</f>
        <v/>
      </c>
      <c r="D24" s="176"/>
      <c r="E24" s="188" t="str">
        <f>IF('환경 54주'!E24:E25="","",'환경 54주'!E24:E25)</f>
        <v/>
      </c>
      <c r="F24" s="185"/>
      <c r="G24" s="175" t="str">
        <f>IF('환경 54주'!H24="","",IF('환경 54주'!H24="불량","부적합",IF('환경 54주'!H24="주의","주의","적합")))</f>
        <v/>
      </c>
      <c r="H24" s="179"/>
    </row>
    <row r="25" spans="1:8" ht="18.75" customHeight="1" x14ac:dyDescent="0.3">
      <c r="A25" s="186"/>
      <c r="B25" s="187"/>
      <c r="C25" s="180" t="str">
        <f>IF('환경 54주'!D25="불량","부적합",IF('환경 54주'!D25="주의","주의","적합"))</f>
        <v>적합</v>
      </c>
      <c r="D25" s="183"/>
      <c r="E25" s="189"/>
      <c r="F25" s="187"/>
      <c r="G25" s="180" t="str">
        <f>IF('환경 54주'!H25="불량","부적합",IF('환경 54주'!H25="주의","주의","적합"))</f>
        <v>적합</v>
      </c>
      <c r="H25" s="181"/>
    </row>
    <row r="26" spans="1:8" ht="18.75" customHeight="1" x14ac:dyDescent="0.3">
      <c r="A26" s="184" t="str">
        <f>IF('환경 54주'!A26:A27="","",'환경 54주'!A26:A27)</f>
        <v/>
      </c>
      <c r="B26" s="185"/>
      <c r="C26" s="175" t="str">
        <f>IF('환경 54주'!D26="","",IF('환경 54주'!D26="불량","부적합",IF('환경 54주'!D26="주의","주의","적합")))</f>
        <v/>
      </c>
      <c r="D26" s="176"/>
      <c r="E26" s="188" t="str">
        <f>IF('환경 54주'!E26:E27="","",'환경 54주'!E26:E27)</f>
        <v/>
      </c>
      <c r="F26" s="185"/>
      <c r="G26" s="175" t="str">
        <f>IF('환경 54주'!H26="","",IF('환경 54주'!H26="불량","부적합",IF('환경 54주'!H26="주의","주의","적합")))</f>
        <v/>
      </c>
      <c r="H26" s="179"/>
    </row>
    <row r="27" spans="1:8" ht="18.75" customHeight="1" thickBot="1" x14ac:dyDescent="0.35">
      <c r="A27" s="190"/>
      <c r="B27" s="191"/>
      <c r="C27" s="177" t="str">
        <f>IF('환경 54주'!D27="불량","부적합",IF('환경 54주'!D27="주의","주의","적합"))</f>
        <v>적합</v>
      </c>
      <c r="D27" s="178"/>
      <c r="E27" s="192"/>
      <c r="F27" s="191"/>
      <c r="G27" s="177" t="str">
        <f>IF('환경 54주'!H27="불량","부적합",IF('환경 54주'!H27="주의","주의","적합"))</f>
        <v>적합</v>
      </c>
      <c r="H27" s="18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41" t="s">
        <v>20</v>
      </c>
      <c r="D31" s="141"/>
      <c r="E31" s="141" t="s">
        <v>38</v>
      </c>
      <c r="F31" s="141"/>
      <c r="G31" s="141" t="s">
        <v>21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42" t="s">
        <v>15</v>
      </c>
      <c r="B33" s="102"/>
      <c r="C33" s="142" t="s">
        <v>23</v>
      </c>
      <c r="D33" s="142"/>
      <c r="E33" s="135" t="s">
        <v>40</v>
      </c>
      <c r="F33" s="135"/>
      <c r="G33" s="102" t="s">
        <v>42</v>
      </c>
      <c r="H33" s="102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54주'!A36</f>
        <v>- 모든 샘플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8" t="s">
        <v>9</v>
      </c>
      <c r="B42" s="98"/>
      <c r="C42" s="98"/>
      <c r="D42" s="98"/>
      <c r="E42" s="98"/>
      <c r="F42" s="98"/>
      <c r="G42" s="98"/>
      <c r="H42" s="98"/>
    </row>
    <row r="43" spans="1:8" ht="17.25" x14ac:dyDescent="0.3">
      <c r="A43" s="99" t="s">
        <v>10</v>
      </c>
      <c r="B43" s="99"/>
      <c r="C43" s="99"/>
      <c r="D43" s="99"/>
      <c r="E43" s="99"/>
      <c r="F43" s="99"/>
      <c r="G43" s="99"/>
      <c r="H43" s="99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6" priority="2" operator="containsText" text="부적합">
      <formula>NOT(ISERROR(SEARCH("부적합",C8)))</formula>
    </cfRule>
  </conditionalFormatting>
  <conditionalFormatting sqref="C8 E8 C10:E27 G8 G10:H27">
    <cfRule type="containsText" dxfId="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D6" sqref="D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3" t="s">
        <v>31</v>
      </c>
      <c r="B1" s="107"/>
      <c r="C1" s="107"/>
      <c r="D1" s="107"/>
      <c r="E1" s="107"/>
      <c r="F1" s="107"/>
      <c r="G1" s="107"/>
      <c r="H1" s="107"/>
    </row>
    <row r="3" spans="1:8" x14ac:dyDescent="0.3">
      <c r="F3" s="96" t="s">
        <v>11</v>
      </c>
      <c r="G3" s="132" t="s">
        <v>106</v>
      </c>
      <c r="H3" s="133"/>
    </row>
    <row r="4" spans="1:8" x14ac:dyDescent="0.3">
      <c r="A4" s="95" t="s">
        <v>4</v>
      </c>
      <c r="B4" s="94" t="s">
        <v>73</v>
      </c>
      <c r="C4" s="95" t="s">
        <v>12</v>
      </c>
      <c r="D4" s="110">
        <v>43809</v>
      </c>
      <c r="E4" s="110"/>
      <c r="F4" s="65" t="s">
        <v>71</v>
      </c>
      <c r="G4" s="170">
        <v>43812</v>
      </c>
      <c r="H4" s="171"/>
    </row>
    <row r="5" spans="1:8" x14ac:dyDescent="0.3">
      <c r="A5" s="95" t="s">
        <v>36</v>
      </c>
      <c r="B5" s="94">
        <v>8381</v>
      </c>
      <c r="C5" s="95" t="s">
        <v>72</v>
      </c>
      <c r="D5" s="111" t="s">
        <v>107</v>
      </c>
      <c r="E5" s="111"/>
      <c r="F5" s="95" t="s">
        <v>13</v>
      </c>
      <c r="G5" s="111" t="s">
        <v>82</v>
      </c>
      <c r="H5" s="111"/>
    </row>
    <row r="6" spans="1:8" ht="15.75" thickBot="1" x14ac:dyDescent="0.35"/>
    <row r="7" spans="1:8" ht="16.5" customHeight="1" x14ac:dyDescent="0.3">
      <c r="A7" s="172" t="s">
        <v>28</v>
      </c>
      <c r="B7" s="173"/>
      <c r="C7" s="97" t="s">
        <v>15</v>
      </c>
      <c r="D7" s="53" t="s">
        <v>3</v>
      </c>
      <c r="E7" s="174" t="s">
        <v>28</v>
      </c>
      <c r="F7" s="173"/>
      <c r="G7" s="97" t="s">
        <v>15</v>
      </c>
      <c r="H7" s="7" t="s">
        <v>3</v>
      </c>
    </row>
    <row r="8" spans="1:8" ht="18.75" customHeight="1" x14ac:dyDescent="0.3">
      <c r="A8" s="155">
        <v>110</v>
      </c>
      <c r="B8" s="156"/>
      <c r="C8" s="151" t="s">
        <v>83</v>
      </c>
      <c r="D8" s="153" t="str">
        <f>IF(C8="","",IF(C8="음성","양호",IF(ISERROR(FIND(".",C8)),"불량","주의")))</f>
        <v>양호</v>
      </c>
      <c r="E8" s="159">
        <v>120</v>
      </c>
      <c r="F8" s="156"/>
      <c r="G8" s="151" t="s">
        <v>83</v>
      </c>
      <c r="H8" s="146" t="str">
        <f>IF(G8="","",IF(G8="음성","양호",IF(ISERROR(FIND(".",G8)),"불량","주의")))</f>
        <v>양호</v>
      </c>
    </row>
    <row r="9" spans="1:8" ht="18.75" customHeight="1" x14ac:dyDescent="0.3">
      <c r="A9" s="157"/>
      <c r="B9" s="158"/>
      <c r="C9" s="152"/>
      <c r="D9" s="154"/>
      <c r="E9" s="160"/>
      <c r="F9" s="158"/>
      <c r="G9" s="152"/>
      <c r="H9" s="150"/>
    </row>
    <row r="10" spans="1:8" ht="18.75" customHeight="1" x14ac:dyDescent="0.3">
      <c r="A10" s="155">
        <v>211</v>
      </c>
      <c r="B10" s="156"/>
      <c r="C10" s="151" t="s">
        <v>83</v>
      </c>
      <c r="D10" s="153" t="str">
        <f t="shared" ref="D10" si="0">IF(C10="","",IF(C10="음성","양호",IF(ISERROR(FIND(".",C10)),"불량","주의")))</f>
        <v>양호</v>
      </c>
      <c r="E10" s="159">
        <v>212</v>
      </c>
      <c r="F10" s="156"/>
      <c r="G10" s="151" t="s">
        <v>83</v>
      </c>
      <c r="H10" s="14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57"/>
      <c r="B11" s="158"/>
      <c r="C11" s="152"/>
      <c r="D11" s="154"/>
      <c r="E11" s="160"/>
      <c r="F11" s="158"/>
      <c r="G11" s="152"/>
      <c r="H11" s="150"/>
    </row>
    <row r="12" spans="1:8" ht="18.75" customHeight="1" x14ac:dyDescent="0.3">
      <c r="A12" s="155">
        <v>220</v>
      </c>
      <c r="B12" s="156" t="s">
        <v>34</v>
      </c>
      <c r="C12" s="151" t="s">
        <v>83</v>
      </c>
      <c r="D12" s="153" t="str">
        <f t="shared" ref="D12" si="2">IF(C12="","",IF(C12="음성","양호",IF(ISERROR(FIND(".",C12)),"불량","주의")))</f>
        <v>양호</v>
      </c>
      <c r="E12" s="159">
        <v>310</v>
      </c>
      <c r="F12" s="156" t="s">
        <v>34</v>
      </c>
      <c r="G12" s="151" t="s">
        <v>83</v>
      </c>
      <c r="H12" s="146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57"/>
      <c r="B13" s="158" t="s">
        <v>35</v>
      </c>
      <c r="C13" s="152"/>
      <c r="D13" s="154"/>
      <c r="E13" s="160"/>
      <c r="F13" s="158" t="s">
        <v>35</v>
      </c>
      <c r="G13" s="152"/>
      <c r="H13" s="150"/>
    </row>
    <row r="14" spans="1:8" ht="18.75" customHeight="1" x14ac:dyDescent="0.3">
      <c r="A14" s="155"/>
      <c r="B14" s="156" t="s">
        <v>34</v>
      </c>
      <c r="C14" s="151"/>
      <c r="D14" s="153" t="str">
        <f t="shared" ref="D14" si="4">IF(C14="","",IF(C14="음성","양호",IF(ISERROR(FIND(".",C14)),"불량","주의")))</f>
        <v/>
      </c>
      <c r="E14" s="159"/>
      <c r="F14" s="156" t="s">
        <v>34</v>
      </c>
      <c r="G14" s="148"/>
      <c r="H14" s="146" t="str">
        <f t="shared" ref="H14" si="5">IF(G14="","",IF(G14="음성","양호",IF(ISERROR(FIND(".",G14)),"불량","주의")))</f>
        <v/>
      </c>
    </row>
    <row r="15" spans="1:8" ht="18.75" customHeight="1" x14ac:dyDescent="0.3">
      <c r="A15" s="157"/>
      <c r="B15" s="158" t="s">
        <v>35</v>
      </c>
      <c r="C15" s="152"/>
      <c r="D15" s="154"/>
      <c r="E15" s="160"/>
      <c r="F15" s="158" t="s">
        <v>35</v>
      </c>
      <c r="G15" s="149"/>
      <c r="H15" s="150"/>
    </row>
    <row r="16" spans="1:8" ht="18.75" customHeight="1" x14ac:dyDescent="0.3">
      <c r="A16" s="155"/>
      <c r="B16" s="156" t="s">
        <v>34</v>
      </c>
      <c r="C16" s="151"/>
      <c r="D16" s="153" t="str">
        <f t="shared" ref="D16" si="6">IF(C16="","",IF(C16="음성","양호",IF(ISERROR(FIND(".",C16)),"불량","주의")))</f>
        <v/>
      </c>
      <c r="E16" s="159"/>
      <c r="F16" s="156" t="s">
        <v>34</v>
      </c>
      <c r="G16" s="148"/>
      <c r="H16" s="146" t="str">
        <f t="shared" ref="H16" si="7">IF(G16="","",IF(G16="음성","양호",IF(ISERROR(FIND(".",G16)),"불량","주의")))</f>
        <v/>
      </c>
    </row>
    <row r="17" spans="1:8" ht="18.75" customHeight="1" x14ac:dyDescent="0.3">
      <c r="A17" s="157"/>
      <c r="B17" s="158" t="s">
        <v>35</v>
      </c>
      <c r="C17" s="152"/>
      <c r="D17" s="154"/>
      <c r="E17" s="160"/>
      <c r="F17" s="158" t="s">
        <v>35</v>
      </c>
      <c r="G17" s="149"/>
      <c r="H17" s="150"/>
    </row>
    <row r="18" spans="1:8" ht="18.75" customHeight="1" x14ac:dyDescent="0.3">
      <c r="A18" s="155"/>
      <c r="B18" s="156" t="s">
        <v>34</v>
      </c>
      <c r="C18" s="151"/>
      <c r="D18" s="153" t="str">
        <f t="shared" ref="D18" si="8">IF(C18="","",IF(C18="음성","양호",IF(ISERROR(FIND(".",C18)),"불량","주의")))</f>
        <v/>
      </c>
      <c r="E18" s="159"/>
      <c r="F18" s="156" t="s">
        <v>34</v>
      </c>
      <c r="G18" s="148"/>
      <c r="H18" s="146" t="str">
        <f t="shared" ref="H18" si="9">IF(G18="","",IF(G18="음성","양호",IF(ISERROR(FIND(".",G18)),"불량","주의")))</f>
        <v/>
      </c>
    </row>
    <row r="19" spans="1:8" ht="18.75" customHeight="1" x14ac:dyDescent="0.3">
      <c r="A19" s="157"/>
      <c r="B19" s="158" t="s">
        <v>35</v>
      </c>
      <c r="C19" s="152"/>
      <c r="D19" s="154"/>
      <c r="E19" s="160"/>
      <c r="F19" s="158" t="s">
        <v>35</v>
      </c>
      <c r="G19" s="149"/>
      <c r="H19" s="150"/>
    </row>
    <row r="20" spans="1:8" ht="18.75" customHeight="1" x14ac:dyDescent="0.3">
      <c r="A20" s="155"/>
      <c r="B20" s="156" t="s">
        <v>34</v>
      </c>
      <c r="C20" s="151"/>
      <c r="D20" s="153" t="str">
        <f t="shared" ref="D20" si="10">IF(C20="","",IF(C20="음성","양호",IF(ISERROR(FIND(".",C20)),"불량","주의")))</f>
        <v/>
      </c>
      <c r="E20" s="159"/>
      <c r="F20" s="156" t="s">
        <v>34</v>
      </c>
      <c r="G20" s="148"/>
      <c r="H20" s="146" t="str">
        <f t="shared" ref="H20" si="11">IF(G20="","",IF(G20="음성","양호",IF(ISERROR(FIND(".",G20)),"불량","주의")))</f>
        <v/>
      </c>
    </row>
    <row r="21" spans="1:8" ht="18.75" customHeight="1" x14ac:dyDescent="0.3">
      <c r="A21" s="157"/>
      <c r="B21" s="158" t="s">
        <v>35</v>
      </c>
      <c r="C21" s="152"/>
      <c r="D21" s="154"/>
      <c r="E21" s="160"/>
      <c r="F21" s="158" t="s">
        <v>35</v>
      </c>
      <c r="G21" s="149"/>
      <c r="H21" s="150"/>
    </row>
    <row r="22" spans="1:8" ht="18.75" customHeight="1" x14ac:dyDescent="0.3">
      <c r="A22" s="155"/>
      <c r="B22" s="156" t="s">
        <v>34</v>
      </c>
      <c r="C22" s="151"/>
      <c r="D22" s="153" t="str">
        <f t="shared" ref="D22" si="12">IF(C22="","",IF(C22="음성","양호",IF(ISERROR(FIND(".",C22)),"불량","주의")))</f>
        <v/>
      </c>
      <c r="E22" s="159"/>
      <c r="F22" s="156" t="s">
        <v>34</v>
      </c>
      <c r="G22" s="148"/>
      <c r="H22" s="146" t="str">
        <f t="shared" ref="H22" si="13">IF(G22="","",IF(G22="음성","양호",IF(ISERROR(FIND(".",G22)),"불량","주의")))</f>
        <v/>
      </c>
    </row>
    <row r="23" spans="1:8" ht="18.75" customHeight="1" x14ac:dyDescent="0.3">
      <c r="A23" s="157"/>
      <c r="B23" s="158" t="s">
        <v>35</v>
      </c>
      <c r="C23" s="152"/>
      <c r="D23" s="154"/>
      <c r="E23" s="160"/>
      <c r="F23" s="158" t="s">
        <v>35</v>
      </c>
      <c r="G23" s="149"/>
      <c r="H23" s="150"/>
    </row>
    <row r="24" spans="1:8" ht="18.75" customHeight="1" x14ac:dyDescent="0.3">
      <c r="A24" s="155"/>
      <c r="B24" s="156" t="s">
        <v>34</v>
      </c>
      <c r="C24" s="151"/>
      <c r="D24" s="153" t="str">
        <f t="shared" ref="D24" si="14">IF(C24="","",IF(C24="음성","양호",IF(ISERROR(FIND(".",C24)),"불량","주의")))</f>
        <v/>
      </c>
      <c r="E24" s="159"/>
      <c r="F24" s="156" t="s">
        <v>34</v>
      </c>
      <c r="G24" s="148"/>
      <c r="H24" s="146" t="str">
        <f t="shared" ref="H24" si="15">IF(G24="","",IF(G24="음성","양호",IF(ISERROR(FIND(".",G24)),"불량","주의")))</f>
        <v/>
      </c>
    </row>
    <row r="25" spans="1:8" ht="18.75" customHeight="1" x14ac:dyDescent="0.3">
      <c r="A25" s="157"/>
      <c r="B25" s="158" t="s">
        <v>35</v>
      </c>
      <c r="C25" s="152"/>
      <c r="D25" s="154"/>
      <c r="E25" s="160"/>
      <c r="F25" s="158" t="s">
        <v>35</v>
      </c>
      <c r="G25" s="149"/>
      <c r="H25" s="150"/>
    </row>
    <row r="26" spans="1:8" ht="18.75" customHeight="1" thickBot="1" x14ac:dyDescent="0.35">
      <c r="A26" s="161"/>
      <c r="B26" s="162" t="s">
        <v>34</v>
      </c>
      <c r="C26" s="167"/>
      <c r="D26" s="153" t="str">
        <f t="shared" ref="D26" si="16">IF(C26="","",IF(C26="음성","양호",IF(ISERROR(FIND(".",C26)),"불량","주의")))</f>
        <v/>
      </c>
      <c r="E26" s="165"/>
      <c r="F26" s="162" t="s">
        <v>34</v>
      </c>
      <c r="G26" s="144"/>
      <c r="H26" s="14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63"/>
      <c r="B27" s="164" t="s">
        <v>35</v>
      </c>
      <c r="C27" s="168"/>
      <c r="D27" s="169"/>
      <c r="E27" s="166"/>
      <c r="F27" s="164" t="s">
        <v>35</v>
      </c>
      <c r="G27" s="145"/>
      <c r="H27" s="147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41" t="s">
        <v>7</v>
      </c>
      <c r="D31" s="141"/>
      <c r="E31" s="141" t="s">
        <v>38</v>
      </c>
      <c r="F31" s="141"/>
      <c r="G31" s="141" t="s">
        <v>8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42" t="s">
        <v>15</v>
      </c>
      <c r="B33" s="102"/>
      <c r="C33" s="142" t="s">
        <v>23</v>
      </c>
      <c r="D33" s="142"/>
      <c r="E33" s="135" t="s">
        <v>40</v>
      </c>
      <c r="F33" s="135"/>
      <c r="G33" s="102" t="s">
        <v>42</v>
      </c>
      <c r="H33" s="102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99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8" t="s">
        <v>9</v>
      </c>
      <c r="B43" s="98"/>
      <c r="C43" s="98"/>
      <c r="D43" s="98"/>
      <c r="E43" s="98"/>
      <c r="F43" s="98"/>
      <c r="G43" s="98"/>
      <c r="H43" s="98"/>
    </row>
    <row r="44" spans="1:8" ht="17.25" x14ac:dyDescent="0.3">
      <c r="A44" s="99" t="s">
        <v>10</v>
      </c>
      <c r="B44" s="99"/>
      <c r="C44" s="99"/>
      <c r="D44" s="99"/>
      <c r="E44" s="99"/>
      <c r="F44" s="99"/>
      <c r="G44" s="99"/>
      <c r="H44" s="99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4" priority="3" operator="containsText" text="불량">
      <formula>NOT(ISERROR(SEARCH("불량",D8)))</formula>
    </cfRule>
  </conditionalFormatting>
  <conditionalFormatting sqref="C8 C10:C27 G10:G27 G8">
    <cfRule type="containsText" dxfId="3" priority="2" operator="containsText" text="양성">
      <formula>NOT(ISERROR(SEARCH("양성",C8)))</formula>
    </cfRule>
  </conditionalFormatting>
  <conditionalFormatting sqref="D8 D22 D10 D14 D18 D12 D16 D20 D24 D26 H8 H10:H27">
    <cfRule type="containsText" dxfId="2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8"/>
  <sheetViews>
    <sheetView topLeftCell="A13" zoomScaleNormal="100" workbookViewId="0">
      <selection activeCell="L31" sqref="L31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107" t="s">
        <v>43</v>
      </c>
      <c r="B1" s="107"/>
      <c r="C1" s="107"/>
      <c r="D1" s="107"/>
      <c r="E1" s="107"/>
      <c r="F1" s="107"/>
      <c r="G1" s="107"/>
      <c r="H1" s="107"/>
    </row>
    <row r="3" spans="1:8" x14ac:dyDescent="0.3">
      <c r="A3" s="113" t="s">
        <v>46</v>
      </c>
      <c r="B3" s="140" t="str">
        <f>'세척 후'!B3:B4</f>
        <v>무주농장</v>
      </c>
      <c r="C3" s="4" t="s">
        <v>47</v>
      </c>
      <c r="D3" s="134">
        <f>'세척 후'!D3:E3</f>
        <v>43468</v>
      </c>
      <c r="E3" s="134"/>
      <c r="F3" s="56" t="s">
        <v>45</v>
      </c>
      <c r="G3" s="132" t="str">
        <f>'세척 후'!G3:H3</f>
        <v>19-0007</v>
      </c>
      <c r="H3" s="133"/>
    </row>
    <row r="4" spans="1:8" x14ac:dyDescent="0.3">
      <c r="A4" s="113"/>
      <c r="B4" s="140"/>
      <c r="C4" s="4" t="s">
        <v>71</v>
      </c>
      <c r="D4" s="134">
        <f>'세척 후'!D4:E4</f>
        <v>43469</v>
      </c>
      <c r="E4" s="134"/>
      <c r="F4" s="4" t="s">
        <v>67</v>
      </c>
      <c r="G4" s="135" t="str">
        <f>'세척 후'!G4:H4</f>
        <v>윤재성</v>
      </c>
      <c r="H4" s="136"/>
    </row>
    <row r="5" spans="1:8" ht="15.75" thickBot="1" x14ac:dyDescent="0.35">
      <c r="D5" s="66"/>
      <c r="E5" s="66"/>
    </row>
    <row r="6" spans="1:8" ht="16.5" customHeight="1" x14ac:dyDescent="0.3">
      <c r="A6" s="5" t="s">
        <v>0</v>
      </c>
      <c r="B6" s="6" t="s">
        <v>1</v>
      </c>
      <c r="C6" s="137" t="s">
        <v>68</v>
      </c>
      <c r="D6" s="138"/>
      <c r="E6" s="34" t="s">
        <v>0</v>
      </c>
      <c r="F6" s="6" t="s">
        <v>1</v>
      </c>
      <c r="G6" s="137" t="s">
        <v>69</v>
      </c>
      <c r="H6" s="139"/>
    </row>
    <row r="7" spans="1:8" ht="16.5" customHeight="1" x14ac:dyDescent="0.3">
      <c r="A7" s="130">
        <f>IF('세척 후'!A7:A9="","",'세척 후'!A7:A9)</f>
        <v>110</v>
      </c>
      <c r="B7" s="50" t="str">
        <f>IF('세척 후'!D7="","",'세척 후'!B7)</f>
        <v>계사 벽</v>
      </c>
      <c r="C7" s="119" t="str">
        <f>IF('세척 후'!D7="","",IF('세척 후'!D7="불량","불량","적합"))</f>
        <v>적합</v>
      </c>
      <c r="D7" s="131"/>
      <c r="E7" s="121">
        <f>IF('세척 후'!E7:E9="","",'세척 후'!E7:E9)</f>
        <v>120</v>
      </c>
      <c r="F7" s="50" t="str">
        <f>IF('세척 후'!H7="","",'세척 후'!F7)</f>
        <v>계사 벽</v>
      </c>
      <c r="G7" s="119" t="str">
        <f>IF('세척 후'!H7="","",IF('세척 후'!H7="불량","불량","적합"))</f>
        <v>적합</v>
      </c>
      <c r="H7" s="124"/>
    </row>
    <row r="8" spans="1:8" x14ac:dyDescent="0.3">
      <c r="A8" s="130"/>
      <c r="B8" s="50" t="str">
        <f>IF('세척 후'!D8="","",'세척 후'!B8)</f>
        <v>계사 바닥</v>
      </c>
      <c r="C8" s="119" t="str">
        <f>IF('세척 후'!D8="","",IF('세척 후'!D8="불량","불량","적합"))</f>
        <v>적합</v>
      </c>
      <c r="D8" s="120"/>
      <c r="E8" s="122"/>
      <c r="F8" s="50" t="str">
        <f>IF('세척 후'!H8="","",'세척 후'!F8)</f>
        <v>계사 바닥</v>
      </c>
      <c r="G8" s="119" t="str">
        <f>IF('세척 후'!H8="","",IF('세척 후'!H8="불량","불량","적합"))</f>
        <v>적합</v>
      </c>
      <c r="H8" s="124"/>
    </row>
    <row r="9" spans="1:8" x14ac:dyDescent="0.3">
      <c r="A9" s="130"/>
      <c r="B9" s="50" t="str">
        <f>IF('세척 후'!D9="","",'세척 후'!B9)</f>
        <v>급이기</v>
      </c>
      <c r="C9" s="119" t="str">
        <f>IF('세척 후'!D9="","",IF('세척 후'!D9="불량","불량","적합"))</f>
        <v>적합</v>
      </c>
      <c r="D9" s="120"/>
      <c r="E9" s="129"/>
      <c r="F9" s="50" t="str">
        <f>IF('세척 후'!H9="","",'세척 후'!F9)</f>
        <v>급이기</v>
      </c>
      <c r="G9" s="119" t="str">
        <f>IF('세척 후'!H9="","",IF('세척 후'!H9="불량","불량","적합"))</f>
        <v>적합</v>
      </c>
      <c r="H9" s="124"/>
    </row>
    <row r="10" spans="1:8" x14ac:dyDescent="0.3">
      <c r="A10" s="116">
        <f>IF('세척 후'!A10:A12="","",'세척 후'!A10:A12)</f>
        <v>211</v>
      </c>
      <c r="B10" s="50" t="str">
        <f>IF('세척 후'!D10="","",'세척 후'!B10)</f>
        <v>계사 벽</v>
      </c>
      <c r="C10" s="119" t="str">
        <f>IF('세척 후'!D10="","",IF('세척 후'!D10="불량","불량","적합"))</f>
        <v>적합</v>
      </c>
      <c r="D10" s="120"/>
      <c r="E10" s="121">
        <f>IF('세척 후'!E10:E12="","",'세척 후'!E10:E12)</f>
        <v>212</v>
      </c>
      <c r="F10" s="50" t="str">
        <f>IF('세척 후'!H10="","",'세척 후'!F10)</f>
        <v>계사 벽</v>
      </c>
      <c r="G10" s="119" t="str">
        <f>IF('세척 후'!H10="","",IF('세척 후'!H10="불량","불량","적합"))</f>
        <v>적합</v>
      </c>
      <c r="H10" s="124"/>
    </row>
    <row r="11" spans="1:8" x14ac:dyDescent="0.3">
      <c r="A11" s="117"/>
      <c r="B11" s="50" t="str">
        <f>IF('세척 후'!D11="","",'세척 후'!B11)</f>
        <v>계사 바닥</v>
      </c>
      <c r="C11" s="119" t="str">
        <f>IF('세척 후'!D11="","",IF('세척 후'!D11="불량","불량","적합"))</f>
        <v>불량</v>
      </c>
      <c r="D11" s="120"/>
      <c r="E11" s="122"/>
      <c r="F11" s="50" t="str">
        <f>IF('세척 후'!H11="","",'세척 후'!F11)</f>
        <v>계사 바닥</v>
      </c>
      <c r="G11" s="119" t="str">
        <f>IF('세척 후'!H11="","",IF('세척 후'!H11="불량","불량","적합"))</f>
        <v>적합</v>
      </c>
      <c r="H11" s="124"/>
    </row>
    <row r="12" spans="1:8" x14ac:dyDescent="0.3">
      <c r="A12" s="128"/>
      <c r="B12" s="50" t="str">
        <f>IF('세척 후'!D12="","",'세척 후'!B12)</f>
        <v>급이기</v>
      </c>
      <c r="C12" s="119" t="str">
        <f>IF('세척 후'!D12="","",IF('세척 후'!D12="불량","불량","적합"))</f>
        <v>적합</v>
      </c>
      <c r="D12" s="120"/>
      <c r="E12" s="129"/>
      <c r="F12" s="50" t="str">
        <f>IF('세척 후'!H12="","",'세척 후'!F12)</f>
        <v>급이기</v>
      </c>
      <c r="G12" s="119" t="str">
        <f>IF('세척 후'!H12="","",IF('세척 후'!H12="불량","불량","적합"))</f>
        <v>적합</v>
      </c>
      <c r="H12" s="124"/>
    </row>
    <row r="13" spans="1:8" x14ac:dyDescent="0.3">
      <c r="A13" s="116">
        <f>IF('세척 후'!A13:A15="","",'세척 후'!A13:A15)</f>
        <v>220</v>
      </c>
      <c r="B13" s="50" t="str">
        <f>IF('세척 후'!D13="","",'세척 후'!B13)</f>
        <v>계사 벽</v>
      </c>
      <c r="C13" s="119" t="str">
        <f>IF('세척 후'!D13="","",IF('세척 후'!D13="불량","불량","적합"))</f>
        <v>적합</v>
      </c>
      <c r="D13" s="120"/>
      <c r="E13" s="121">
        <f>IF('세척 후'!E13:E15="","",'세척 후'!E13:E15)</f>
        <v>310</v>
      </c>
      <c r="F13" s="50" t="str">
        <f>IF('세척 후'!H13="","",'세척 후'!F13)</f>
        <v>계사 벽</v>
      </c>
      <c r="G13" s="119" t="str">
        <f>IF('세척 후'!H13="","",IF('세척 후'!H13="불량","불량","적합"))</f>
        <v>적합</v>
      </c>
      <c r="H13" s="124"/>
    </row>
    <row r="14" spans="1:8" x14ac:dyDescent="0.3">
      <c r="A14" s="117"/>
      <c r="B14" s="50" t="str">
        <f>IF('세척 후'!D14="","",'세척 후'!B14)</f>
        <v>계사 바닥</v>
      </c>
      <c r="C14" s="119" t="str">
        <f>IF('세척 후'!D14="","",IF('세척 후'!D14="불량","불량","적합"))</f>
        <v>적합</v>
      </c>
      <c r="D14" s="120"/>
      <c r="E14" s="122"/>
      <c r="F14" s="50" t="str">
        <f>IF('세척 후'!H14="","",'세척 후'!F14)</f>
        <v>계사 바닥</v>
      </c>
      <c r="G14" s="119" t="str">
        <f>IF('세척 후'!H14="","",IF('세척 후'!H14="불량","불량","적합"))</f>
        <v>적합</v>
      </c>
      <c r="H14" s="124"/>
    </row>
    <row r="15" spans="1:8" x14ac:dyDescent="0.3">
      <c r="A15" s="128"/>
      <c r="B15" s="50" t="str">
        <f>IF('세척 후'!D15="","",'세척 후'!B15)</f>
        <v>급이기</v>
      </c>
      <c r="C15" s="119" t="str">
        <f>IF('세척 후'!D15="","",IF('세척 후'!D15="불량","불량","적합"))</f>
        <v>적합</v>
      </c>
      <c r="D15" s="120"/>
      <c r="E15" s="129"/>
      <c r="F15" s="50" t="str">
        <f>IF('세척 후'!H15="","",'세척 후'!F15)</f>
        <v>급이기</v>
      </c>
      <c r="G15" s="119" t="str">
        <f>IF('세척 후'!H15="","",IF('세척 후'!H15="불량","불량","적합"))</f>
        <v>적합</v>
      </c>
      <c r="H15" s="124"/>
    </row>
    <row r="16" spans="1:8" x14ac:dyDescent="0.3">
      <c r="A16" s="116">
        <f>IF('세척 후'!A16:A18="","",'세척 후'!A16:A18)</f>
        <v>410</v>
      </c>
      <c r="B16" s="50" t="str">
        <f>IF('세척 후'!D16="","",'세척 후'!B16)</f>
        <v>계사 벽</v>
      </c>
      <c r="C16" s="119" t="str">
        <f>IF('세척 후'!D16="","",IF('세척 후'!D16="불량","불량","적합"))</f>
        <v>적합</v>
      </c>
      <c r="D16" s="120"/>
      <c r="E16" s="121" t="str">
        <f>IF('세척 후'!E16:E18="","",'세척 후'!E16:E18)</f>
        <v/>
      </c>
      <c r="F16" s="50" t="str">
        <f>IF('세척 후'!H16="","",'세척 후'!F16)</f>
        <v/>
      </c>
      <c r="G16" s="119" t="str">
        <f>IF('세척 후'!H16="","",IF('세척 후'!H16="불량","불량","적합"))</f>
        <v/>
      </c>
      <c r="H16" s="124"/>
    </row>
    <row r="17" spans="1:8" x14ac:dyDescent="0.3">
      <c r="A17" s="117"/>
      <c r="B17" s="50" t="str">
        <f>IF('세척 후'!D17="","",'세척 후'!B17)</f>
        <v>계사 바닥</v>
      </c>
      <c r="C17" s="119" t="str">
        <f>IF('세척 후'!D17="","",IF('세척 후'!D17="불량","불량","적합"))</f>
        <v>적합</v>
      </c>
      <c r="D17" s="120"/>
      <c r="E17" s="122"/>
      <c r="F17" s="50" t="str">
        <f>IF('세척 후'!H17="","",'세척 후'!F17)</f>
        <v/>
      </c>
      <c r="G17" s="119" t="str">
        <f>IF('세척 후'!H17="","",IF('세척 후'!H17="불량","불량","적합"))</f>
        <v/>
      </c>
      <c r="H17" s="124"/>
    </row>
    <row r="18" spans="1:8" x14ac:dyDescent="0.3">
      <c r="A18" s="128"/>
      <c r="B18" s="50" t="str">
        <f>IF('세척 후'!D18="","",'세척 후'!B18)</f>
        <v>급이기</v>
      </c>
      <c r="C18" s="119" t="str">
        <f>IF('세척 후'!D18="","",IF('세척 후'!D18="불량","불량","적합"))</f>
        <v>적합</v>
      </c>
      <c r="D18" s="120"/>
      <c r="E18" s="129"/>
      <c r="F18" s="50" t="str">
        <f>IF('세척 후'!H18="","",'세척 후'!F18)</f>
        <v/>
      </c>
      <c r="G18" s="119" t="str">
        <f>IF('세척 후'!H18="","",IF('세척 후'!H18="불량","불량","적합"))</f>
        <v/>
      </c>
      <c r="H18" s="124"/>
    </row>
    <row r="19" spans="1:8" x14ac:dyDescent="0.3">
      <c r="A19" s="116" t="str">
        <f>IF('세척 후'!A19:A21="","",'세척 후'!A19:A21)</f>
        <v/>
      </c>
      <c r="B19" s="50" t="str">
        <f>IF('세척 후'!D19="","",'세척 후'!B19)</f>
        <v/>
      </c>
      <c r="C19" s="119" t="str">
        <f>IF('세척 후'!D19="","",IF('세척 후'!D19="불량","불량","적합"))</f>
        <v/>
      </c>
      <c r="D19" s="120"/>
      <c r="E19" s="121" t="str">
        <f>IF('세척 후'!E19:E21="","",'세척 후'!E19:E21)</f>
        <v/>
      </c>
      <c r="F19" s="50" t="str">
        <f>IF('세척 후'!H19="","",'세척 후'!F19)</f>
        <v/>
      </c>
      <c r="G19" s="119" t="str">
        <f>IF('세척 후'!H19="","",IF('세척 후'!H19="불량","불량","적합"))</f>
        <v/>
      </c>
      <c r="H19" s="124"/>
    </row>
    <row r="20" spans="1:8" x14ac:dyDescent="0.3">
      <c r="A20" s="117"/>
      <c r="B20" s="50" t="str">
        <f>IF('세척 후'!D20="","",'세척 후'!B20)</f>
        <v/>
      </c>
      <c r="C20" s="119" t="str">
        <f>IF('세척 후'!D20="","",IF('세척 후'!D20="불량","불량","적합"))</f>
        <v/>
      </c>
      <c r="D20" s="120"/>
      <c r="E20" s="122"/>
      <c r="F20" s="50" t="str">
        <f>IF('세척 후'!H20="","",'세척 후'!F20)</f>
        <v/>
      </c>
      <c r="G20" s="119" t="str">
        <f>IF('세척 후'!H20="","",IF('세척 후'!H20="불량","불량","적합"))</f>
        <v/>
      </c>
      <c r="H20" s="124"/>
    </row>
    <row r="21" spans="1:8" x14ac:dyDescent="0.3">
      <c r="A21" s="128"/>
      <c r="B21" s="50" t="str">
        <f>IF('세척 후'!D21="","",'세척 후'!B21)</f>
        <v/>
      </c>
      <c r="C21" s="119" t="str">
        <f>IF('세척 후'!D21="","",IF('세척 후'!D21="불량","불량","적합"))</f>
        <v/>
      </c>
      <c r="D21" s="120"/>
      <c r="E21" s="129"/>
      <c r="F21" s="50" t="str">
        <f>IF('세척 후'!H21="","",'세척 후'!F21)</f>
        <v/>
      </c>
      <c r="G21" s="119" t="str">
        <f>IF('세척 후'!H21="","",IF('세척 후'!H21="불량","불량","적합"))</f>
        <v/>
      </c>
      <c r="H21" s="124"/>
    </row>
    <row r="22" spans="1:8" x14ac:dyDescent="0.3">
      <c r="A22" s="116" t="str">
        <f>IF('세척 후'!A22:A24="","",'세척 후'!A22:A24)</f>
        <v/>
      </c>
      <c r="B22" s="50" t="str">
        <f>IF('세척 후'!D22="","",'세척 후'!B22)</f>
        <v/>
      </c>
      <c r="C22" s="119" t="str">
        <f>IF('세척 후'!D22="","",IF('세척 후'!D22="불량","불량","적합"))</f>
        <v/>
      </c>
      <c r="D22" s="120"/>
      <c r="E22" s="121" t="str">
        <f>IF('세척 후'!E22:E24="","",'세척 후'!E22:E24)</f>
        <v/>
      </c>
      <c r="F22" s="50" t="str">
        <f>IF('세척 후'!H22="","",'세척 후'!F22)</f>
        <v/>
      </c>
      <c r="G22" s="119" t="str">
        <f>IF('세척 후'!H22="","",IF('세척 후'!H22="불량","불량","적합"))</f>
        <v/>
      </c>
      <c r="H22" s="124"/>
    </row>
    <row r="23" spans="1:8" x14ac:dyDescent="0.3">
      <c r="A23" s="117"/>
      <c r="B23" s="50" t="str">
        <f>IF('세척 후'!D23="","",'세척 후'!B23)</f>
        <v/>
      </c>
      <c r="C23" s="119" t="str">
        <f>IF('세척 후'!D23="","",IF('세척 후'!D23="불량","불량","적합"))</f>
        <v/>
      </c>
      <c r="D23" s="120"/>
      <c r="E23" s="122"/>
      <c r="F23" s="50" t="str">
        <f>IF('세척 후'!H23="","",'세척 후'!F23)</f>
        <v/>
      </c>
      <c r="G23" s="119" t="str">
        <f>IF('세척 후'!H23="","",IF('세척 후'!H23="불량","불량","적합"))</f>
        <v/>
      </c>
      <c r="H23" s="124"/>
    </row>
    <row r="24" spans="1:8" x14ac:dyDescent="0.3">
      <c r="A24" s="128"/>
      <c r="B24" s="50" t="str">
        <f>IF('세척 후'!D24="","",'세척 후'!B24)</f>
        <v/>
      </c>
      <c r="C24" s="119" t="str">
        <f>IF('세척 후'!D24="","",IF('세척 후'!D24="불량","불량","적합"))</f>
        <v/>
      </c>
      <c r="D24" s="120"/>
      <c r="E24" s="129"/>
      <c r="F24" s="50" t="str">
        <f>IF('세척 후'!H24="","",'세척 후'!F24)</f>
        <v/>
      </c>
      <c r="G24" s="119" t="str">
        <f>IF('세척 후'!H24="","",IF('세척 후'!H24="불량","불량","적합"))</f>
        <v/>
      </c>
      <c r="H24" s="124"/>
    </row>
    <row r="25" spans="1:8" x14ac:dyDescent="0.3">
      <c r="A25" s="116" t="str">
        <f>IF('세척 후'!A25:A27="","",'세척 후'!A25:A27)</f>
        <v/>
      </c>
      <c r="B25" s="50" t="str">
        <f>IF('세척 후'!D25="","",'세척 후'!B25)</f>
        <v/>
      </c>
      <c r="C25" s="119" t="str">
        <f>IF('세척 후'!D25="","",IF('세척 후'!D25="불량","불량","적합"))</f>
        <v/>
      </c>
      <c r="D25" s="120"/>
      <c r="E25" s="121" t="str">
        <f>IF('세척 후'!E25:E27="","",'세척 후'!E25:E27)</f>
        <v/>
      </c>
      <c r="F25" s="50" t="str">
        <f>IF('세척 후'!H25="","",'세척 후'!F25)</f>
        <v/>
      </c>
      <c r="G25" s="119" t="str">
        <f>IF('세척 후'!H25="","",IF('세척 후'!H25="불량","불량","적합"))</f>
        <v/>
      </c>
      <c r="H25" s="124"/>
    </row>
    <row r="26" spans="1:8" x14ac:dyDescent="0.3">
      <c r="A26" s="117"/>
      <c r="B26" s="50" t="str">
        <f>IF('세척 후'!D26="","",'세척 후'!B26)</f>
        <v/>
      </c>
      <c r="C26" s="119" t="str">
        <f>IF('세척 후'!D26="","",IF('세척 후'!D26="불량","불량","적합"))</f>
        <v/>
      </c>
      <c r="D26" s="120"/>
      <c r="E26" s="122"/>
      <c r="F26" s="50" t="str">
        <f>IF('세척 후'!H26="","",'세척 후'!F26)</f>
        <v/>
      </c>
      <c r="G26" s="119" t="str">
        <f>IF('세척 후'!H26="","",IF('세척 후'!H26="불량","불량","적합"))</f>
        <v/>
      </c>
      <c r="H26" s="124"/>
    </row>
    <row r="27" spans="1:8" x14ac:dyDescent="0.3">
      <c r="A27" s="128"/>
      <c r="B27" s="50" t="str">
        <f>IF('세척 후'!D27="","",'세척 후'!B27)</f>
        <v/>
      </c>
      <c r="C27" s="119" t="str">
        <f>IF('세척 후'!D27="","",IF('세척 후'!D27="불량","불량","적합"))</f>
        <v/>
      </c>
      <c r="D27" s="120"/>
      <c r="E27" s="129"/>
      <c r="F27" s="50" t="str">
        <f>IF('세척 후'!H27="","",'세척 후'!F27)</f>
        <v/>
      </c>
      <c r="G27" s="119" t="str">
        <f>IF('세척 후'!H27="","",IF('세척 후'!H27="불량","불량","적합"))</f>
        <v/>
      </c>
      <c r="H27" s="124"/>
    </row>
    <row r="28" spans="1:8" x14ac:dyDescent="0.3">
      <c r="A28" s="116" t="str">
        <f>IF('세척 후'!A28:A30="","",'세척 후'!A28:A30)</f>
        <v/>
      </c>
      <c r="B28" s="50" t="str">
        <f>IF('세척 후'!D28="","",'세척 후'!B28)</f>
        <v/>
      </c>
      <c r="C28" s="119" t="str">
        <f>IF('세척 후'!D28="","",IF('세척 후'!D28="불량","불량","적합"))</f>
        <v/>
      </c>
      <c r="D28" s="120"/>
      <c r="E28" s="121" t="str">
        <f>IF('세척 후'!E28:E30="","",'세척 후'!E28:E30)</f>
        <v/>
      </c>
      <c r="F28" s="50" t="str">
        <f>IF('세척 후'!H28="","",'세척 후'!F28)</f>
        <v/>
      </c>
      <c r="G28" s="119" t="str">
        <f>IF('세척 후'!H28="","",IF('세척 후'!H28="불량","불량","적합"))</f>
        <v/>
      </c>
      <c r="H28" s="124"/>
    </row>
    <row r="29" spans="1:8" x14ac:dyDescent="0.3">
      <c r="A29" s="117"/>
      <c r="B29" s="50" t="str">
        <f>IF('세척 후'!D29="","",'세척 후'!B29)</f>
        <v/>
      </c>
      <c r="C29" s="119" t="str">
        <f>IF('세척 후'!D29="","",IF('세척 후'!D29="불량","불량","적합"))</f>
        <v/>
      </c>
      <c r="D29" s="120"/>
      <c r="E29" s="122"/>
      <c r="F29" s="50" t="str">
        <f>IF('세척 후'!H29="","",'세척 후'!F29)</f>
        <v/>
      </c>
      <c r="G29" s="119" t="str">
        <f>IF('세척 후'!H29="","",IF('세척 후'!H29="불량","불량","적합"))</f>
        <v/>
      </c>
      <c r="H29" s="124"/>
    </row>
    <row r="30" spans="1:8" x14ac:dyDescent="0.3">
      <c r="A30" s="128"/>
      <c r="B30" s="50" t="str">
        <f>IF('세척 후'!D30="","",'세척 후'!B30)</f>
        <v/>
      </c>
      <c r="C30" s="119" t="str">
        <f>IF('세척 후'!D30="","",IF('세척 후'!D30="불량","불량","적합"))</f>
        <v/>
      </c>
      <c r="D30" s="120"/>
      <c r="E30" s="129"/>
      <c r="F30" s="50" t="str">
        <f>IF('세척 후'!H30="","",'세척 후'!F30)</f>
        <v/>
      </c>
      <c r="G30" s="119" t="str">
        <f>IF('세척 후'!H30="","",IF('세척 후'!H30="불량","불량","적합"))</f>
        <v/>
      </c>
      <c r="H30" s="124"/>
    </row>
    <row r="31" spans="1:8" x14ac:dyDescent="0.3">
      <c r="A31" s="116" t="str">
        <f>IF('세척 후'!A31:A33="","",'세척 후'!A31:A33)</f>
        <v/>
      </c>
      <c r="B31" s="50" t="str">
        <f>IF('세척 후'!D31="","",'세척 후'!B31)</f>
        <v/>
      </c>
      <c r="C31" s="119" t="str">
        <f>IF('세척 후'!D31="","",IF('세척 후'!D31="불량","불량","적합"))</f>
        <v/>
      </c>
      <c r="D31" s="120"/>
      <c r="E31" s="121" t="str">
        <f>IF('세척 후'!E31:E33="","",'세척 후'!E31:E33)</f>
        <v/>
      </c>
      <c r="F31" s="50" t="str">
        <f>IF('세척 후'!H31="","",'세척 후'!F31)</f>
        <v/>
      </c>
      <c r="G31" s="119" t="str">
        <f>IF('세척 후'!H31="","",IF('세척 후'!H31="불량","불량","적합"))</f>
        <v/>
      </c>
      <c r="H31" s="124"/>
    </row>
    <row r="32" spans="1:8" x14ac:dyDescent="0.3">
      <c r="A32" s="117"/>
      <c r="B32" s="50" t="str">
        <f>IF('세척 후'!D32="","",'세척 후'!B32)</f>
        <v/>
      </c>
      <c r="C32" s="119" t="str">
        <f>IF('세척 후'!D32="","",IF('세척 후'!D32="불량","불량","적합"))</f>
        <v/>
      </c>
      <c r="D32" s="120"/>
      <c r="E32" s="122"/>
      <c r="F32" s="50" t="str">
        <f>IF('세척 후'!H32="","",'세척 후'!F32)</f>
        <v/>
      </c>
      <c r="G32" s="119" t="str">
        <f>IF('세척 후'!H32="","",IF('세척 후'!H32="불량","불량","적합"))</f>
        <v/>
      </c>
      <c r="H32" s="124"/>
    </row>
    <row r="33" spans="1:8" x14ac:dyDescent="0.3">
      <c r="A33" s="128"/>
      <c r="B33" s="50" t="str">
        <f>IF('세척 후'!D33="","",'세척 후'!B33)</f>
        <v/>
      </c>
      <c r="C33" s="119" t="str">
        <f>IF('세척 후'!D33="","",IF('세척 후'!D33="불량","불량","적합"))</f>
        <v/>
      </c>
      <c r="D33" s="120"/>
      <c r="E33" s="129"/>
      <c r="F33" s="50" t="str">
        <f>IF('세척 후'!H33="","",'세척 후'!F33)</f>
        <v/>
      </c>
      <c r="G33" s="119" t="str">
        <f>IF('세척 후'!H33="","",IF('세척 후'!H33="불량","불량","적합"))</f>
        <v/>
      </c>
      <c r="H33" s="124"/>
    </row>
    <row r="34" spans="1:8" x14ac:dyDescent="0.3">
      <c r="A34" s="116" t="str">
        <f>IF('세척 후'!A34:A36="","",'세척 후'!A34:A36)</f>
        <v/>
      </c>
      <c r="B34" s="50" t="str">
        <f>IF('세척 후'!D34="","",'세척 후'!B34)</f>
        <v/>
      </c>
      <c r="C34" s="119" t="str">
        <f>IF('세척 후'!D34="","",IF('세척 후'!D34="불량","불량","적합"))</f>
        <v/>
      </c>
      <c r="D34" s="120"/>
      <c r="E34" s="121" t="str">
        <f>IF('세척 후'!E34:E36="","",'세척 후'!E34:E36)</f>
        <v/>
      </c>
      <c r="F34" s="50" t="str">
        <f>IF('세척 후'!H34="","",'세척 후'!F34)</f>
        <v/>
      </c>
      <c r="G34" s="119" t="str">
        <f>IF('세척 후'!H34="","",IF('세척 후'!H34="불량","불량","적합"))</f>
        <v/>
      </c>
      <c r="H34" s="124"/>
    </row>
    <row r="35" spans="1:8" x14ac:dyDescent="0.3">
      <c r="A35" s="117"/>
      <c r="B35" s="50" t="str">
        <f>IF('세척 후'!D35="","",'세척 후'!B35)</f>
        <v/>
      </c>
      <c r="C35" s="119" t="str">
        <f>IF('세척 후'!D35="","",IF('세척 후'!D35="불량","불량","적합"))</f>
        <v/>
      </c>
      <c r="D35" s="120"/>
      <c r="E35" s="122"/>
      <c r="F35" s="50" t="str">
        <f>IF('세척 후'!H35="","",'세척 후'!F35)</f>
        <v/>
      </c>
      <c r="G35" s="119" t="str">
        <f>IF('세척 후'!H35="","",IF('세척 후'!H35="불량","불량","적합"))</f>
        <v/>
      </c>
      <c r="H35" s="124"/>
    </row>
    <row r="36" spans="1:8" ht="17.25" customHeight="1" thickBot="1" x14ac:dyDescent="0.35">
      <c r="A36" s="118"/>
      <c r="B36" s="52" t="str">
        <f>IF('세척 후'!D36="","",'세척 후'!B36)</f>
        <v/>
      </c>
      <c r="C36" s="125" t="str">
        <f>IF('세척 후'!D36="","",IF('세척 후'!D36="불량","불량","적합"))</f>
        <v/>
      </c>
      <c r="D36" s="126"/>
      <c r="E36" s="123"/>
      <c r="F36" s="52" t="str">
        <f>IF('세척 후'!H36="","",'세척 후'!F36)</f>
        <v/>
      </c>
      <c r="G36" s="125" t="str">
        <f>IF('세척 후'!H36="","",IF('세척 후'!H36="불량","불량","적합"))</f>
        <v/>
      </c>
      <c r="H36" s="127"/>
    </row>
    <row r="37" spans="1:8" x14ac:dyDescent="0.3">
      <c r="A37" s="3" t="s">
        <v>55</v>
      </c>
    </row>
    <row r="39" spans="1:8" x14ac:dyDescent="0.3">
      <c r="A39" s="18" t="s">
        <v>70</v>
      </c>
      <c r="B39" s="9"/>
      <c r="C39" s="9"/>
      <c r="D39" s="9"/>
      <c r="E39" s="9"/>
      <c r="F39" s="9"/>
      <c r="G39" s="9"/>
      <c r="H39" s="10"/>
    </row>
    <row r="40" spans="1:8" x14ac:dyDescent="0.3">
      <c r="A40" s="19" t="s">
        <v>77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 t="s">
        <v>78</v>
      </c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98" t="s">
        <v>9</v>
      </c>
      <c r="B47" s="98"/>
      <c r="C47" s="98"/>
      <c r="D47" s="98"/>
      <c r="E47" s="98"/>
      <c r="F47" s="98"/>
      <c r="G47" s="98"/>
      <c r="H47" s="98"/>
    </row>
    <row r="48" spans="1:8" ht="17.25" x14ac:dyDescent="0.3">
      <c r="A48" s="99" t="s">
        <v>10</v>
      </c>
      <c r="B48" s="99"/>
      <c r="C48" s="99"/>
      <c r="D48" s="99"/>
      <c r="E48" s="99"/>
      <c r="F48" s="99"/>
      <c r="G48" s="99"/>
      <c r="H48" s="99"/>
    </row>
  </sheetData>
  <mergeCells count="91">
    <mergeCell ref="A1:H1"/>
    <mergeCell ref="G3:H3"/>
    <mergeCell ref="D4:E4"/>
    <mergeCell ref="G4:H4"/>
    <mergeCell ref="C6:D6"/>
    <mergeCell ref="G6:H6"/>
    <mergeCell ref="A3:A4"/>
    <mergeCell ref="B3:B4"/>
    <mergeCell ref="D3:E3"/>
    <mergeCell ref="A7:A9"/>
    <mergeCell ref="C7:D7"/>
    <mergeCell ref="E7:E9"/>
    <mergeCell ref="G7:H7"/>
    <mergeCell ref="C8:D8"/>
    <mergeCell ref="G8:H8"/>
    <mergeCell ref="C9:D9"/>
    <mergeCell ref="G9:H9"/>
    <mergeCell ref="A10:A12"/>
    <mergeCell ref="C10:D10"/>
    <mergeCell ref="E10:E12"/>
    <mergeCell ref="G10:H10"/>
    <mergeCell ref="C11:D11"/>
    <mergeCell ref="G11:H11"/>
    <mergeCell ref="C12:D12"/>
    <mergeCell ref="G12:H12"/>
    <mergeCell ref="A13:A15"/>
    <mergeCell ref="C13:D13"/>
    <mergeCell ref="E13:E15"/>
    <mergeCell ref="G13:H13"/>
    <mergeCell ref="C14:D14"/>
    <mergeCell ref="G14:H14"/>
    <mergeCell ref="C15:D15"/>
    <mergeCell ref="G15:H15"/>
    <mergeCell ref="A16:A18"/>
    <mergeCell ref="C16:D16"/>
    <mergeCell ref="E16:E18"/>
    <mergeCell ref="G16:H16"/>
    <mergeCell ref="C17:D17"/>
    <mergeCell ref="G17:H17"/>
    <mergeCell ref="C18:D18"/>
    <mergeCell ref="G18:H18"/>
    <mergeCell ref="A19:A21"/>
    <mergeCell ref="C19:D19"/>
    <mergeCell ref="E19:E21"/>
    <mergeCell ref="G19:H19"/>
    <mergeCell ref="C20:D20"/>
    <mergeCell ref="G20:H20"/>
    <mergeCell ref="C21:D21"/>
    <mergeCell ref="G21:H21"/>
    <mergeCell ref="A22:A24"/>
    <mergeCell ref="C22:D22"/>
    <mergeCell ref="E22:E24"/>
    <mergeCell ref="G22:H22"/>
    <mergeCell ref="C23:D23"/>
    <mergeCell ref="G23:H23"/>
    <mergeCell ref="C24:D24"/>
    <mergeCell ref="G24:H24"/>
    <mergeCell ref="A25:A27"/>
    <mergeCell ref="C25:D25"/>
    <mergeCell ref="E25:E27"/>
    <mergeCell ref="G25:H25"/>
    <mergeCell ref="C26:D26"/>
    <mergeCell ref="G26:H26"/>
    <mergeCell ref="C27:D27"/>
    <mergeCell ref="G27:H27"/>
    <mergeCell ref="A28:A30"/>
    <mergeCell ref="C28:D28"/>
    <mergeCell ref="E28:E30"/>
    <mergeCell ref="G28:H28"/>
    <mergeCell ref="C29:D29"/>
    <mergeCell ref="G29:H29"/>
    <mergeCell ref="C30:D30"/>
    <mergeCell ref="G30:H30"/>
    <mergeCell ref="A31:A33"/>
    <mergeCell ref="C31:D31"/>
    <mergeCell ref="E31:E33"/>
    <mergeCell ref="G31:H31"/>
    <mergeCell ref="C32:D32"/>
    <mergeCell ref="G32:H32"/>
    <mergeCell ref="C33:D33"/>
    <mergeCell ref="G33:H33"/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</mergeCells>
  <phoneticPr fontId="3" type="noConversion"/>
  <conditionalFormatting sqref="C7:C36 D7">
    <cfRule type="containsText" dxfId="51" priority="2" operator="containsText" text="불량">
      <formula>NOT(ISERROR(SEARCH("불량",C7)))</formula>
    </cfRule>
  </conditionalFormatting>
  <conditionalFormatting sqref="G7:G36">
    <cfRule type="containsText" dxfId="50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E12" sqref="E12:F13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43" t="s">
        <v>31</v>
      </c>
      <c r="B1" s="107"/>
      <c r="C1" s="107"/>
      <c r="D1" s="107"/>
      <c r="E1" s="107"/>
      <c r="F1" s="107"/>
      <c r="G1" s="107"/>
      <c r="H1" s="107"/>
    </row>
    <row r="3" spans="1:8" x14ac:dyDescent="0.3">
      <c r="F3" s="96" t="s">
        <v>11</v>
      </c>
      <c r="G3" s="132" t="str">
        <f>'환경 64주'!G3:H3</f>
        <v>19-3331</v>
      </c>
      <c r="H3" s="133"/>
    </row>
    <row r="4" spans="1:8" x14ac:dyDescent="0.3">
      <c r="A4" s="95" t="s">
        <v>4</v>
      </c>
      <c r="B4" s="96" t="str">
        <f>'환경 64주'!B4</f>
        <v>무주농장</v>
      </c>
      <c r="C4" s="95" t="s">
        <v>12</v>
      </c>
      <c r="D4" s="134">
        <f>'환경 64주'!D4:E4</f>
        <v>43809</v>
      </c>
      <c r="E4" s="134"/>
      <c r="F4" s="65" t="s">
        <v>71</v>
      </c>
      <c r="G4" s="193">
        <f>'환경 64주'!G4:H4</f>
        <v>43812</v>
      </c>
      <c r="H4" s="194"/>
    </row>
    <row r="5" spans="1:8" x14ac:dyDescent="0.3">
      <c r="A5" s="95" t="s">
        <v>36</v>
      </c>
      <c r="B5" s="96">
        <f>'환경 64주'!B5</f>
        <v>8381</v>
      </c>
      <c r="C5" s="95" t="s">
        <v>72</v>
      </c>
      <c r="D5" s="197" t="str">
        <f>'환경 64주'!D5:E5</f>
        <v>64주령</v>
      </c>
      <c r="E5" s="197"/>
      <c r="F5" s="95" t="s">
        <v>13</v>
      </c>
      <c r="G5" s="197" t="str">
        <f>'환경 64주'!G5:H5</f>
        <v>윤병구</v>
      </c>
      <c r="H5" s="197"/>
    </row>
    <row r="6" spans="1:8" ht="15.75" thickBot="1" x14ac:dyDescent="0.35"/>
    <row r="7" spans="1:8" ht="16.5" customHeight="1" x14ac:dyDescent="0.3">
      <c r="A7" s="172" t="s">
        <v>28</v>
      </c>
      <c r="B7" s="173"/>
      <c r="C7" s="195" t="s">
        <v>6</v>
      </c>
      <c r="D7" s="137"/>
      <c r="E7" s="174" t="s">
        <v>28</v>
      </c>
      <c r="F7" s="173"/>
      <c r="G7" s="195" t="s">
        <v>6</v>
      </c>
      <c r="H7" s="196"/>
    </row>
    <row r="8" spans="1:8" ht="18.75" customHeight="1" x14ac:dyDescent="0.3">
      <c r="A8" s="184">
        <f>IF('환경 64주'!A8:A9="","",'환경 64주'!A8:A9)</f>
        <v>110</v>
      </c>
      <c r="B8" s="185"/>
      <c r="C8" s="175" t="str">
        <f>IF('환경 64주'!D8="","",IF('환경 64주'!D8="불량","부적합",IF('환경 64주'!D8="주의","주의","적합")))</f>
        <v>적합</v>
      </c>
      <c r="D8" s="176"/>
      <c r="E8" s="188">
        <f>IF('환경 64주'!E8:E9="","",'환경 64주'!E8:E9)</f>
        <v>120</v>
      </c>
      <c r="F8" s="185"/>
      <c r="G8" s="175" t="str">
        <f>IF('환경 64주'!H8="","",IF('환경 64주'!H8="불량","부적합",IF('환경 64주'!H8="주의","주의","적합")))</f>
        <v>적합</v>
      </c>
      <c r="H8" s="179"/>
    </row>
    <row r="9" spans="1:8" ht="18.75" customHeight="1" x14ac:dyDescent="0.3">
      <c r="A9" s="186"/>
      <c r="B9" s="187"/>
      <c r="C9" s="180" t="str">
        <f>IF('환경 64주'!D9="불량","부적합",IF('환경 64주'!D9="주의","주의","적합"))</f>
        <v>적합</v>
      </c>
      <c r="D9" s="183"/>
      <c r="E9" s="189"/>
      <c r="F9" s="187"/>
      <c r="G9" s="180" t="str">
        <f>IF('환경 64주'!H9="불량","부적합",IF('환경 64주'!H9="주의","주의","적합"))</f>
        <v>적합</v>
      </c>
      <c r="H9" s="181"/>
    </row>
    <row r="10" spans="1:8" ht="18.75" customHeight="1" x14ac:dyDescent="0.3">
      <c r="A10" s="184">
        <f>IF('환경 64주'!A10:A11="","",'환경 64주'!A10:A11)</f>
        <v>211</v>
      </c>
      <c r="B10" s="185"/>
      <c r="C10" s="175" t="str">
        <f>IF('환경 64주'!D10="","",IF('환경 64주'!D10="불량","부적합",IF('환경 64주'!D10="주의","주의","적합")))</f>
        <v>적합</v>
      </c>
      <c r="D10" s="176"/>
      <c r="E10" s="188">
        <f>IF('환경 64주'!E10:E11="","",'환경 64주'!E10:E11)</f>
        <v>212</v>
      </c>
      <c r="F10" s="185"/>
      <c r="G10" s="175" t="str">
        <f>IF('환경 64주'!H10="","",IF('환경 64주'!H10="불량","부적합",IF('환경 64주'!H10="주의","주의","적합")))</f>
        <v>적합</v>
      </c>
      <c r="H10" s="179"/>
    </row>
    <row r="11" spans="1:8" ht="18.75" customHeight="1" x14ac:dyDescent="0.3">
      <c r="A11" s="186"/>
      <c r="B11" s="187"/>
      <c r="C11" s="180" t="str">
        <f>IF('환경 64주'!D11="불량","부적합",IF('환경 64주'!D11="주의","주의","적합"))</f>
        <v>적합</v>
      </c>
      <c r="D11" s="183"/>
      <c r="E11" s="189"/>
      <c r="F11" s="187"/>
      <c r="G11" s="180" t="str">
        <f>IF('환경 64주'!H11="불량","부적합",IF('환경 64주'!H11="주의","주의","적합"))</f>
        <v>적합</v>
      </c>
      <c r="H11" s="181"/>
    </row>
    <row r="12" spans="1:8" ht="18.75" customHeight="1" x14ac:dyDescent="0.3">
      <c r="A12" s="184">
        <f>IF('환경 64주'!A12:A13="","",'환경 64주'!A12:A13)</f>
        <v>220</v>
      </c>
      <c r="B12" s="185"/>
      <c r="C12" s="175" t="str">
        <f>IF('환경 64주'!D12="","",IF('환경 64주'!D12="불량","부적합",IF('환경 64주'!D12="주의","주의","적합")))</f>
        <v>적합</v>
      </c>
      <c r="D12" s="176"/>
      <c r="E12" s="188">
        <f>IF('환경 64주'!E12:E13="","",'환경 64주'!E12:E13)</f>
        <v>310</v>
      </c>
      <c r="F12" s="185"/>
      <c r="G12" s="175" t="str">
        <f>IF('환경 64주'!H12="","",IF('환경 64주'!H12="불량","부적합",IF('환경 64주'!H12="주의","주의","적합")))</f>
        <v>적합</v>
      </c>
      <c r="H12" s="179"/>
    </row>
    <row r="13" spans="1:8" ht="18.75" customHeight="1" x14ac:dyDescent="0.3">
      <c r="A13" s="186"/>
      <c r="B13" s="187"/>
      <c r="C13" s="180" t="str">
        <f>IF('환경 64주'!D13="불량","부적합",IF('환경 64주'!D13="주의","주의","적합"))</f>
        <v>적합</v>
      </c>
      <c r="D13" s="183"/>
      <c r="E13" s="189"/>
      <c r="F13" s="187"/>
      <c r="G13" s="180" t="str">
        <f>IF('환경 64주'!H13="불량","부적합",IF('환경 64주'!H13="주의","주의","적합"))</f>
        <v>적합</v>
      </c>
      <c r="H13" s="181"/>
    </row>
    <row r="14" spans="1:8" ht="18.75" customHeight="1" x14ac:dyDescent="0.3">
      <c r="A14" s="184" t="str">
        <f>IF('환경 64주'!A14:A15="","",'환경 64주'!A14:A15)</f>
        <v/>
      </c>
      <c r="B14" s="185"/>
      <c r="C14" s="175" t="str">
        <f>IF('환경 64주'!D14="","",IF('환경 64주'!D14="불량","부적합",IF('환경 64주'!D14="주의","주의","적합")))</f>
        <v/>
      </c>
      <c r="D14" s="176"/>
      <c r="E14" s="188" t="str">
        <f>IF('환경 64주'!E14:E15="","",'환경 64주'!E14:E15)</f>
        <v/>
      </c>
      <c r="F14" s="185"/>
      <c r="G14" s="175" t="str">
        <f>IF('환경 64주'!H14="","",IF('환경 64주'!H14="불량","부적합",IF('환경 64주'!H14="주의","주의","적합")))</f>
        <v/>
      </c>
      <c r="H14" s="179"/>
    </row>
    <row r="15" spans="1:8" ht="18.75" customHeight="1" x14ac:dyDescent="0.3">
      <c r="A15" s="186"/>
      <c r="B15" s="187"/>
      <c r="C15" s="180" t="str">
        <f>IF('환경 64주'!D15="불량","부적합",IF('환경 64주'!D15="주의","주의","적합"))</f>
        <v>적합</v>
      </c>
      <c r="D15" s="183"/>
      <c r="E15" s="189"/>
      <c r="F15" s="187"/>
      <c r="G15" s="180" t="str">
        <f>IF('환경 64주'!H15="불량","부적합",IF('환경 64주'!H15="주의","주의","적합"))</f>
        <v>적합</v>
      </c>
      <c r="H15" s="181"/>
    </row>
    <row r="16" spans="1:8" ht="18.75" customHeight="1" x14ac:dyDescent="0.3">
      <c r="A16" s="184" t="str">
        <f>IF('환경 64주'!A16:A17="","",'환경 64주'!A16:A17)</f>
        <v/>
      </c>
      <c r="B16" s="185"/>
      <c r="C16" s="175" t="str">
        <f>IF('환경 64주'!D16="","",IF('환경 64주'!D16="불량","부적합",IF('환경 64주'!D16="주의","주의","적합")))</f>
        <v/>
      </c>
      <c r="D16" s="176"/>
      <c r="E16" s="188" t="str">
        <f>IF('환경 64주'!E16:E17="","",'환경 64주'!E16:E17)</f>
        <v/>
      </c>
      <c r="F16" s="185"/>
      <c r="G16" s="175" t="str">
        <f>IF('환경 64주'!H16="","",IF('환경 64주'!H16="불량","부적합",IF('환경 64주'!H16="주의","주의","적합")))</f>
        <v/>
      </c>
      <c r="H16" s="179"/>
    </row>
    <row r="17" spans="1:8" ht="18.75" customHeight="1" x14ac:dyDescent="0.3">
      <c r="A17" s="186"/>
      <c r="B17" s="187"/>
      <c r="C17" s="180" t="str">
        <f>IF('환경 64주'!D17="불량","부적합",IF('환경 64주'!D17="주의","주의","적합"))</f>
        <v>적합</v>
      </c>
      <c r="D17" s="183"/>
      <c r="E17" s="189"/>
      <c r="F17" s="187"/>
      <c r="G17" s="180" t="str">
        <f>IF('환경 64주'!H17="불량","부적합",IF('환경 64주'!H17="주의","주의","적합"))</f>
        <v>적합</v>
      </c>
      <c r="H17" s="181"/>
    </row>
    <row r="18" spans="1:8" ht="18.75" customHeight="1" x14ac:dyDescent="0.3">
      <c r="A18" s="184" t="str">
        <f>IF('환경 64주'!A18:A19="","",'환경 64주'!A18:A19)</f>
        <v/>
      </c>
      <c r="B18" s="185"/>
      <c r="C18" s="175" t="str">
        <f>IF('환경 64주'!D18="","",IF('환경 64주'!D18="불량","부적합",IF('환경 64주'!D18="주의","주의","적합")))</f>
        <v/>
      </c>
      <c r="D18" s="176"/>
      <c r="E18" s="188" t="str">
        <f>IF('환경 64주'!E18:E19="","",'환경 64주'!E18:E19)</f>
        <v/>
      </c>
      <c r="F18" s="185"/>
      <c r="G18" s="175" t="str">
        <f>IF('환경 64주'!H18="","",IF('환경 64주'!H18="불량","부적합",IF('환경 64주'!H18="주의","주의","적합")))</f>
        <v/>
      </c>
      <c r="H18" s="179"/>
    </row>
    <row r="19" spans="1:8" ht="18.75" customHeight="1" x14ac:dyDescent="0.3">
      <c r="A19" s="186"/>
      <c r="B19" s="187"/>
      <c r="C19" s="180" t="str">
        <f>IF('환경 64주'!D19="불량","부적합",IF('환경 64주'!D19="주의","주의","적합"))</f>
        <v>적합</v>
      </c>
      <c r="D19" s="183"/>
      <c r="E19" s="189"/>
      <c r="F19" s="187"/>
      <c r="G19" s="180" t="str">
        <f>IF('환경 64주'!H19="불량","부적합",IF('환경 64주'!H19="주의","주의","적합"))</f>
        <v>적합</v>
      </c>
      <c r="H19" s="181"/>
    </row>
    <row r="20" spans="1:8" ht="18.75" customHeight="1" x14ac:dyDescent="0.3">
      <c r="A20" s="184" t="str">
        <f>IF('환경 64주'!A20:A21="","",'환경 64주'!A20:A21)</f>
        <v/>
      </c>
      <c r="B20" s="185"/>
      <c r="C20" s="175" t="str">
        <f>IF('환경 64주'!D20="","",IF('환경 64주'!D20="불량","부적합",IF('환경 64주'!D20="주의","주의","적합")))</f>
        <v/>
      </c>
      <c r="D20" s="176"/>
      <c r="E20" s="188" t="str">
        <f>IF('환경 64주'!E20:E21="","",'환경 64주'!E20:E21)</f>
        <v/>
      </c>
      <c r="F20" s="185"/>
      <c r="G20" s="175" t="str">
        <f>IF('환경 64주'!H20="","",IF('환경 64주'!H20="불량","부적합",IF('환경 64주'!H20="주의","주의","적합")))</f>
        <v/>
      </c>
      <c r="H20" s="179"/>
    </row>
    <row r="21" spans="1:8" ht="18.75" customHeight="1" x14ac:dyDescent="0.3">
      <c r="A21" s="186"/>
      <c r="B21" s="187"/>
      <c r="C21" s="180" t="str">
        <f>IF('환경 64주'!D21="불량","부적합",IF('환경 64주'!D21="주의","주의","적합"))</f>
        <v>적합</v>
      </c>
      <c r="D21" s="183"/>
      <c r="E21" s="189"/>
      <c r="F21" s="187"/>
      <c r="G21" s="180" t="str">
        <f>IF('환경 64주'!H21="불량","부적합",IF('환경 64주'!H21="주의","주의","적합"))</f>
        <v>적합</v>
      </c>
      <c r="H21" s="181"/>
    </row>
    <row r="22" spans="1:8" ht="18.75" customHeight="1" x14ac:dyDescent="0.3">
      <c r="A22" s="184" t="str">
        <f>IF('환경 64주'!A22:A23="","",'환경 64주'!A22:A23)</f>
        <v/>
      </c>
      <c r="B22" s="185"/>
      <c r="C22" s="175" t="str">
        <f>IF('환경 64주'!D22="","",IF('환경 64주'!D22="불량","부적합",IF('환경 64주'!D22="주의","주의","적합")))</f>
        <v/>
      </c>
      <c r="D22" s="176"/>
      <c r="E22" s="188" t="str">
        <f>IF('환경 64주'!E22:E23="","",'환경 64주'!E22:E23)</f>
        <v/>
      </c>
      <c r="F22" s="185"/>
      <c r="G22" s="175" t="str">
        <f>IF('환경 64주'!H22="","",IF('환경 64주'!H22="불량","부적합",IF('환경 64주'!H22="주의","주의","적합")))</f>
        <v/>
      </c>
      <c r="H22" s="179"/>
    </row>
    <row r="23" spans="1:8" ht="18.75" customHeight="1" x14ac:dyDescent="0.3">
      <c r="A23" s="186"/>
      <c r="B23" s="187"/>
      <c r="C23" s="180" t="str">
        <f>IF('환경 64주'!D23="불량","부적합",IF('환경 64주'!D23="주의","주의","적합"))</f>
        <v>적합</v>
      </c>
      <c r="D23" s="183"/>
      <c r="E23" s="189"/>
      <c r="F23" s="187"/>
      <c r="G23" s="180" t="str">
        <f>IF('환경 64주'!H23="불량","부적합",IF('환경 64주'!H23="주의","주의","적합"))</f>
        <v>적합</v>
      </c>
      <c r="H23" s="181"/>
    </row>
    <row r="24" spans="1:8" ht="18.75" customHeight="1" x14ac:dyDescent="0.3">
      <c r="A24" s="184" t="str">
        <f>IF('환경 64주'!A24:A25="","",'환경 64주'!A24:A25)</f>
        <v/>
      </c>
      <c r="B24" s="185"/>
      <c r="C24" s="175" t="str">
        <f>IF('환경 64주'!D24="","",IF('환경 64주'!D24="불량","부적합",IF('환경 64주'!D24="주의","주의","적합")))</f>
        <v/>
      </c>
      <c r="D24" s="176"/>
      <c r="E24" s="188" t="str">
        <f>IF('환경 64주'!E24:E25="","",'환경 64주'!E24:E25)</f>
        <v/>
      </c>
      <c r="F24" s="185"/>
      <c r="G24" s="175" t="str">
        <f>IF('환경 64주'!H24="","",IF('환경 64주'!H24="불량","부적합",IF('환경 64주'!H24="주의","주의","적합")))</f>
        <v/>
      </c>
      <c r="H24" s="179"/>
    </row>
    <row r="25" spans="1:8" ht="18.75" customHeight="1" x14ac:dyDescent="0.3">
      <c r="A25" s="186"/>
      <c r="B25" s="187"/>
      <c r="C25" s="180" t="str">
        <f>IF('환경 64주'!D25="불량","부적합",IF('환경 64주'!D25="주의","주의","적합"))</f>
        <v>적합</v>
      </c>
      <c r="D25" s="183"/>
      <c r="E25" s="189"/>
      <c r="F25" s="187"/>
      <c r="G25" s="180" t="str">
        <f>IF('환경 64주'!H25="불량","부적합",IF('환경 64주'!H25="주의","주의","적합"))</f>
        <v>적합</v>
      </c>
      <c r="H25" s="181"/>
    </row>
    <row r="26" spans="1:8" ht="18.75" customHeight="1" x14ac:dyDescent="0.3">
      <c r="A26" s="184" t="str">
        <f>IF('환경 64주'!A26:A27="","",'환경 64주'!A26:A27)</f>
        <v/>
      </c>
      <c r="B26" s="185"/>
      <c r="C26" s="175" t="str">
        <f>IF('환경 64주'!D26="","",IF('환경 64주'!D26="불량","부적합",IF('환경 64주'!D26="주의","주의","적합")))</f>
        <v/>
      </c>
      <c r="D26" s="176"/>
      <c r="E26" s="188" t="str">
        <f>IF('환경 64주'!E26:E27="","",'환경 64주'!E26:E27)</f>
        <v/>
      </c>
      <c r="F26" s="185"/>
      <c r="G26" s="175" t="str">
        <f>IF('환경 64주'!H26="","",IF('환경 64주'!H26="불량","부적합",IF('환경 64주'!H26="주의","주의","적합")))</f>
        <v/>
      </c>
      <c r="H26" s="179"/>
    </row>
    <row r="27" spans="1:8" ht="18.75" customHeight="1" thickBot="1" x14ac:dyDescent="0.35">
      <c r="A27" s="190"/>
      <c r="B27" s="191"/>
      <c r="C27" s="177" t="str">
        <f>IF('환경 64주'!D27="불량","부적합",IF('환경 64주'!D27="주의","주의","적합"))</f>
        <v>적합</v>
      </c>
      <c r="D27" s="178"/>
      <c r="E27" s="192"/>
      <c r="F27" s="191"/>
      <c r="G27" s="177" t="str">
        <f>IF('환경 64주'!H27="불량","부적합",IF('환경 64주'!H27="주의","주의","적합"))</f>
        <v>적합</v>
      </c>
      <c r="H27" s="18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41" t="s">
        <v>20</v>
      </c>
      <c r="D31" s="141"/>
      <c r="E31" s="141" t="s">
        <v>38</v>
      </c>
      <c r="F31" s="141"/>
      <c r="G31" s="141" t="s">
        <v>21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42" t="s">
        <v>15</v>
      </c>
      <c r="B33" s="102"/>
      <c r="C33" s="142" t="s">
        <v>23</v>
      </c>
      <c r="D33" s="142"/>
      <c r="E33" s="135" t="s">
        <v>40</v>
      </c>
      <c r="F33" s="135"/>
      <c r="G33" s="102" t="s">
        <v>42</v>
      </c>
      <c r="H33" s="102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64주'!A36</f>
        <v>- 모든 샘플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8" t="s">
        <v>9</v>
      </c>
      <c r="B42" s="98"/>
      <c r="C42" s="98"/>
      <c r="D42" s="98"/>
      <c r="E42" s="98"/>
      <c r="F42" s="98"/>
      <c r="G42" s="98"/>
      <c r="H42" s="98"/>
    </row>
    <row r="43" spans="1:8" ht="17.25" x14ac:dyDescent="0.3">
      <c r="A43" s="99" t="s">
        <v>10</v>
      </c>
      <c r="B43" s="99"/>
      <c r="C43" s="99"/>
      <c r="D43" s="99"/>
      <c r="E43" s="99"/>
      <c r="F43" s="99"/>
      <c r="G43" s="99"/>
      <c r="H43" s="99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" priority="2" operator="containsText" text="부적합">
      <formula>NOT(ISERROR(SEARCH("부적합",C8)))</formula>
    </cfRule>
  </conditionalFormatting>
  <conditionalFormatting sqref="C8 E8 C10:E27 G8 G10:H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00000"/>
  </sheetPr>
  <dimension ref="A1:H40"/>
  <sheetViews>
    <sheetView zoomScaleNormal="100" workbookViewId="0">
      <selection activeCell="L31" sqref="L31"/>
    </sheetView>
  </sheetViews>
  <sheetFormatPr defaultColWidth="9"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43" t="s">
        <v>27</v>
      </c>
      <c r="B1" s="107"/>
      <c r="C1" s="107"/>
      <c r="D1" s="107"/>
      <c r="E1" s="107"/>
      <c r="F1" s="107"/>
      <c r="G1" s="107"/>
      <c r="H1" s="107"/>
    </row>
    <row r="3" spans="1:8" x14ac:dyDescent="0.3">
      <c r="A3" s="113" t="s">
        <v>46</v>
      </c>
      <c r="B3" s="115"/>
      <c r="C3" s="4" t="s">
        <v>47</v>
      </c>
      <c r="D3" s="110"/>
      <c r="E3" s="110"/>
      <c r="F3" s="23" t="s">
        <v>11</v>
      </c>
      <c r="G3" s="108"/>
      <c r="H3" s="109"/>
    </row>
    <row r="4" spans="1:8" x14ac:dyDescent="0.3">
      <c r="A4" s="113"/>
      <c r="B4" s="115"/>
      <c r="C4" s="4" t="s">
        <v>71</v>
      </c>
      <c r="D4" s="110"/>
      <c r="E4" s="110"/>
      <c r="F4" s="4" t="s">
        <v>14</v>
      </c>
      <c r="G4" s="111"/>
      <c r="H4" s="112"/>
    </row>
    <row r="5" spans="1:8" ht="15.75" thickBot="1" x14ac:dyDescent="0.35">
      <c r="D5" s="66"/>
      <c r="E5" s="66"/>
    </row>
    <row r="6" spans="1:8" x14ac:dyDescent="0.3">
      <c r="A6" s="26" t="s">
        <v>28</v>
      </c>
      <c r="B6" s="27" t="s">
        <v>29</v>
      </c>
      <c r="C6" s="27" t="s">
        <v>16</v>
      </c>
      <c r="D6" s="33" t="s">
        <v>3</v>
      </c>
      <c r="E6" s="36" t="s">
        <v>28</v>
      </c>
      <c r="F6" s="27" t="s">
        <v>29</v>
      </c>
      <c r="G6" s="27" t="s">
        <v>16</v>
      </c>
      <c r="H6" s="7" t="s">
        <v>3</v>
      </c>
    </row>
    <row r="7" spans="1:8" ht="27" customHeight="1" x14ac:dyDescent="0.3">
      <c r="A7" s="43"/>
      <c r="B7" s="28" t="s">
        <v>30</v>
      </c>
      <c r="C7" s="46"/>
      <c r="D7" s="35" t="str">
        <f>IF(C7="","",IF(C7="음성","양호",IF(ISERROR(FIND(".",C7)),"불량","주의")))</f>
        <v/>
      </c>
      <c r="E7" s="48"/>
      <c r="F7" s="37" t="s">
        <v>30</v>
      </c>
      <c r="G7" s="41"/>
      <c r="H7" s="29" t="str">
        <f>IF(G7="","",IF(G7="음성","양호",IF(ISERROR(FIND(".",G7)),"불량","주의")))</f>
        <v/>
      </c>
    </row>
    <row r="8" spans="1:8" ht="27" customHeight="1" x14ac:dyDescent="0.3">
      <c r="A8" s="44"/>
      <c r="B8" s="28"/>
      <c r="C8" s="41"/>
      <c r="D8" s="35" t="str">
        <f t="shared" ref="D8:D16" si="0">IF(C8="","",IF(C8="음성","양호",IF(ISERROR(FIND(".",C8)),"불량","주의")))</f>
        <v/>
      </c>
      <c r="E8" s="48"/>
      <c r="F8" s="37"/>
      <c r="G8" s="41"/>
      <c r="H8" s="29" t="str">
        <f t="shared" ref="H8:H16" si="1">IF(G8="","",IF(G8="음성","양호",IF(ISERROR(FIND(".",G8)),"불량","주의")))</f>
        <v/>
      </c>
    </row>
    <row r="9" spans="1:8" ht="27" customHeight="1" x14ac:dyDescent="0.3">
      <c r="A9" s="44"/>
      <c r="B9" s="25"/>
      <c r="C9" s="41"/>
      <c r="D9" s="35" t="str">
        <f t="shared" si="0"/>
        <v/>
      </c>
      <c r="E9" s="48"/>
      <c r="F9" s="25"/>
      <c r="G9" s="54"/>
      <c r="H9" s="29" t="str">
        <f t="shared" si="1"/>
        <v/>
      </c>
    </row>
    <row r="10" spans="1:8" ht="27" customHeight="1" x14ac:dyDescent="0.3">
      <c r="A10" s="44"/>
      <c r="B10" s="25"/>
      <c r="C10" s="41"/>
      <c r="D10" s="35" t="str">
        <f t="shared" si="0"/>
        <v/>
      </c>
      <c r="E10" s="48"/>
      <c r="F10" s="25"/>
      <c r="G10" s="41"/>
      <c r="H10" s="29" t="str">
        <f t="shared" si="1"/>
        <v/>
      </c>
    </row>
    <row r="11" spans="1:8" ht="27" customHeight="1" x14ac:dyDescent="0.3">
      <c r="A11" s="44"/>
      <c r="B11" s="25"/>
      <c r="C11" s="41"/>
      <c r="D11" s="35" t="str">
        <f t="shared" si="0"/>
        <v/>
      </c>
      <c r="E11" s="48"/>
      <c r="F11" s="25"/>
      <c r="G11" s="41"/>
      <c r="H11" s="29" t="str">
        <f t="shared" si="1"/>
        <v/>
      </c>
    </row>
    <row r="12" spans="1:8" ht="27" customHeight="1" x14ac:dyDescent="0.3">
      <c r="A12" s="44"/>
      <c r="B12" s="25"/>
      <c r="C12" s="41"/>
      <c r="D12" s="35" t="str">
        <f t="shared" si="0"/>
        <v/>
      </c>
      <c r="E12" s="48"/>
      <c r="F12" s="25"/>
      <c r="G12" s="41"/>
      <c r="H12" s="29" t="str">
        <f t="shared" si="1"/>
        <v/>
      </c>
    </row>
    <row r="13" spans="1:8" ht="27" customHeight="1" x14ac:dyDescent="0.3">
      <c r="A13" s="44"/>
      <c r="B13" s="25"/>
      <c r="C13" s="41"/>
      <c r="D13" s="35" t="str">
        <f t="shared" si="0"/>
        <v/>
      </c>
      <c r="E13" s="48"/>
      <c r="F13" s="25"/>
      <c r="G13" s="41"/>
      <c r="H13" s="29" t="str">
        <f t="shared" si="1"/>
        <v/>
      </c>
    </row>
    <row r="14" spans="1:8" ht="27" customHeight="1" x14ac:dyDescent="0.3">
      <c r="A14" s="44"/>
      <c r="B14" s="25"/>
      <c r="C14" s="41"/>
      <c r="D14" s="35" t="str">
        <f t="shared" si="0"/>
        <v/>
      </c>
      <c r="E14" s="48"/>
      <c r="F14" s="25"/>
      <c r="G14" s="41"/>
      <c r="H14" s="29" t="str">
        <f t="shared" si="1"/>
        <v/>
      </c>
    </row>
    <row r="15" spans="1:8" ht="27" customHeight="1" x14ac:dyDescent="0.3">
      <c r="A15" s="44"/>
      <c r="B15" s="25"/>
      <c r="C15" s="41"/>
      <c r="D15" s="35" t="str">
        <f t="shared" si="0"/>
        <v/>
      </c>
      <c r="E15" s="48"/>
      <c r="F15" s="25"/>
      <c r="G15" s="41"/>
      <c r="H15" s="29" t="str">
        <f t="shared" si="1"/>
        <v/>
      </c>
    </row>
    <row r="16" spans="1:8" ht="27" customHeight="1" thickBot="1" x14ac:dyDescent="0.35">
      <c r="A16" s="45"/>
      <c r="B16" s="31"/>
      <c r="C16" s="47"/>
      <c r="D16" s="40" t="str">
        <f t="shared" si="0"/>
        <v/>
      </c>
      <c r="E16" s="49"/>
      <c r="F16" s="31"/>
      <c r="G16" s="47"/>
      <c r="H16" s="32" t="str">
        <f t="shared" si="1"/>
        <v/>
      </c>
    </row>
    <row r="17" spans="1:8" x14ac:dyDescent="0.3">
      <c r="A17" s="3"/>
    </row>
    <row r="19" spans="1:8" x14ac:dyDescent="0.3">
      <c r="A19" s="1" t="s">
        <v>18</v>
      </c>
    </row>
    <row r="20" spans="1:8" x14ac:dyDescent="0.3">
      <c r="A20" s="15"/>
      <c r="B20" s="16" t="s">
        <v>19</v>
      </c>
      <c r="C20" s="141" t="s">
        <v>7</v>
      </c>
      <c r="D20" s="141"/>
      <c r="E20" s="141" t="s">
        <v>38</v>
      </c>
      <c r="F20" s="141"/>
      <c r="G20" s="141" t="s">
        <v>8</v>
      </c>
      <c r="H20" s="141"/>
    </row>
    <row r="21" spans="1:8" x14ac:dyDescent="0.3">
      <c r="A21" s="17" t="s">
        <v>22</v>
      </c>
      <c r="B21" s="8"/>
      <c r="C21" s="141"/>
      <c r="D21" s="141"/>
      <c r="E21" s="141"/>
      <c r="F21" s="141"/>
      <c r="G21" s="141"/>
      <c r="H21" s="141"/>
    </row>
    <row r="22" spans="1:8" ht="17.25" customHeight="1" x14ac:dyDescent="0.3">
      <c r="A22" s="142" t="s">
        <v>16</v>
      </c>
      <c r="B22" s="102"/>
      <c r="C22" s="142" t="s">
        <v>23</v>
      </c>
      <c r="D22" s="142"/>
      <c r="E22" s="142" t="s">
        <v>40</v>
      </c>
      <c r="F22" s="142"/>
      <c r="G22" s="102" t="s">
        <v>42</v>
      </c>
      <c r="H22" s="102"/>
    </row>
    <row r="24" spans="1:8" x14ac:dyDescent="0.3">
      <c r="A24" s="18" t="s">
        <v>24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">
        <v>25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9" spans="1:8" x14ac:dyDescent="0.3">
      <c r="A39" s="98" t="s">
        <v>9</v>
      </c>
      <c r="B39" s="98"/>
      <c r="C39" s="98"/>
      <c r="D39" s="98"/>
      <c r="E39" s="98"/>
      <c r="F39" s="98"/>
      <c r="G39" s="98"/>
      <c r="H39" s="98"/>
    </row>
    <row r="40" spans="1:8" ht="17.25" x14ac:dyDescent="0.3">
      <c r="A40" s="99" t="s">
        <v>10</v>
      </c>
      <c r="B40" s="99"/>
      <c r="C40" s="99"/>
      <c r="D40" s="99"/>
      <c r="E40" s="99"/>
      <c r="F40" s="99"/>
      <c r="G40" s="99"/>
      <c r="H40" s="99"/>
    </row>
  </sheetData>
  <mergeCells count="16">
    <mergeCell ref="A1:H1"/>
    <mergeCell ref="G3:H3"/>
    <mergeCell ref="D4:E4"/>
    <mergeCell ref="G4:H4"/>
    <mergeCell ref="G22:H22"/>
    <mergeCell ref="A22:B22"/>
    <mergeCell ref="A3:A4"/>
    <mergeCell ref="B3:B4"/>
    <mergeCell ref="D3:E3"/>
    <mergeCell ref="A39:H39"/>
    <mergeCell ref="A40:H40"/>
    <mergeCell ref="C20:D21"/>
    <mergeCell ref="E20:F21"/>
    <mergeCell ref="G20:H21"/>
    <mergeCell ref="C22:D22"/>
    <mergeCell ref="E22:F22"/>
  </mergeCells>
  <phoneticPr fontId="3" type="noConversion"/>
  <conditionalFormatting sqref="D7:D16 H7:H16">
    <cfRule type="containsText" dxfId="49" priority="11" operator="containsText" text="불량">
      <formula>NOT(ISERROR(SEARCH("불량",D7)))</formula>
    </cfRule>
  </conditionalFormatting>
  <conditionalFormatting sqref="C7:C16">
    <cfRule type="containsText" dxfId="48" priority="10" operator="containsText" text="양성">
      <formula>NOT(ISERROR(SEARCH("양성",C7)))</formula>
    </cfRule>
  </conditionalFormatting>
  <conditionalFormatting sqref="G7 G16">
    <cfRule type="containsText" dxfId="47" priority="9" operator="containsText" text="양성">
      <formula>NOT(ISERROR(SEARCH("양성",G7)))</formula>
    </cfRule>
  </conditionalFormatting>
  <conditionalFormatting sqref="G8:G15">
    <cfRule type="containsText" dxfId="46" priority="7" operator="containsText" text="양성">
      <formula>NOT(ISERROR(SEARCH("양성",G8)))</formula>
    </cfRule>
  </conditionalFormatting>
  <conditionalFormatting sqref="G8:G15">
    <cfRule type="containsText" dxfId="45" priority="4" operator="containsText" text="양성">
      <formula>NOT(ISERROR(SEARCH("양성",G8)))</formula>
    </cfRule>
  </conditionalFormatting>
  <conditionalFormatting sqref="D7:D16">
    <cfRule type="containsText" dxfId="44" priority="2" operator="containsText" text="주의">
      <formula>NOT(ISERROR(SEARCH("주의",D7)))</formula>
    </cfRule>
  </conditionalFormatting>
  <conditionalFormatting sqref="H7:H16">
    <cfRule type="containsText" dxfId="43" priority="1" operator="containsText" text="주의">
      <formula>NOT(ISERROR(SEARCH("주의",H7)))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8"/>
  <sheetViews>
    <sheetView zoomScaleNormal="100" workbookViewId="0">
      <selection activeCell="L31" sqref="L31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43" t="s">
        <v>27</v>
      </c>
      <c r="B1" s="107"/>
      <c r="C1" s="107"/>
      <c r="D1" s="107"/>
      <c r="E1" s="107"/>
      <c r="F1" s="107"/>
      <c r="G1" s="107"/>
      <c r="H1" s="107"/>
    </row>
    <row r="3" spans="1:8" x14ac:dyDescent="0.3">
      <c r="A3" s="113" t="s">
        <v>46</v>
      </c>
      <c r="B3" s="140">
        <f>'반입 초생추'!B3:B4</f>
        <v>0</v>
      </c>
      <c r="C3" s="4" t="s">
        <v>47</v>
      </c>
      <c r="D3" s="134">
        <f>'반입 초생추'!D3:E3</f>
        <v>0</v>
      </c>
      <c r="E3" s="134"/>
      <c r="F3" s="23" t="s">
        <v>26</v>
      </c>
      <c r="G3" s="132">
        <f>'반입 초생추'!G3:H3</f>
        <v>0</v>
      </c>
      <c r="H3" s="133"/>
    </row>
    <row r="4" spans="1:8" x14ac:dyDescent="0.3">
      <c r="A4" s="113"/>
      <c r="B4" s="140"/>
      <c r="C4" s="4" t="s">
        <v>71</v>
      </c>
      <c r="D4" s="134">
        <f>'반입 초생추'!D4:E4</f>
        <v>0</v>
      </c>
      <c r="E4" s="134"/>
      <c r="F4" s="4" t="s">
        <v>13</v>
      </c>
      <c r="G4" s="135">
        <f>'반입 초생추'!G4:H4</f>
        <v>0</v>
      </c>
      <c r="H4" s="136"/>
    </row>
    <row r="5" spans="1:8" ht="15.75" thickBot="1" x14ac:dyDescent="0.35">
      <c r="D5" s="66"/>
      <c r="E5" s="66"/>
    </row>
    <row r="6" spans="1:8" ht="16.5" customHeight="1" x14ac:dyDescent="0.3">
      <c r="A6" s="26" t="s">
        <v>28</v>
      </c>
      <c r="B6" s="27" t="s">
        <v>29</v>
      </c>
      <c r="C6" s="137" t="s">
        <v>19</v>
      </c>
      <c r="D6" s="138"/>
      <c r="E6" s="36" t="s">
        <v>28</v>
      </c>
      <c r="F6" s="27" t="s">
        <v>29</v>
      </c>
      <c r="G6" s="137" t="s">
        <v>19</v>
      </c>
      <c r="H6" s="139"/>
    </row>
    <row r="7" spans="1:8" ht="27" customHeight="1" x14ac:dyDescent="0.3">
      <c r="A7" s="22" t="str">
        <f>IF('반입 초생추'!A7:A7="","",'반입 초생추'!A7:A7)</f>
        <v/>
      </c>
      <c r="B7" s="37" t="str">
        <f>IF('반입 초생추'!B7:B7="","",'반입 초생추'!B7:B7)</f>
        <v>초생추 분변
(5점)</v>
      </c>
      <c r="C7" s="119" t="str">
        <f>IF('반입 초생추'!D7="","",IF('반입 초생추'!D7="불량","부적합",IF('반입 초생추'!D7="주의","주의","적합")))</f>
        <v/>
      </c>
      <c r="D7" s="131"/>
      <c r="E7" s="38" t="str">
        <f>IF('반입 초생추'!E7:E7="","",'반입 초생추'!E7:E7)</f>
        <v/>
      </c>
      <c r="F7" s="51" t="str">
        <f>IF('반입 초생추'!F7:F7="","",'반입 초생추'!F7:F7)</f>
        <v>초생추 분변
(5점)</v>
      </c>
      <c r="G7" s="119" t="str">
        <f>IF('반입 초생추'!H7="","",IF('반입 초생추'!H7="불량","부적합",IF('반입 초생추'!H7="주의","주의","적합")))</f>
        <v/>
      </c>
      <c r="H7" s="124"/>
    </row>
    <row r="8" spans="1:8" ht="27" customHeight="1" x14ac:dyDescent="0.3">
      <c r="A8" s="22" t="str">
        <f>IF('반입 초생추'!A8:A8="","",'반입 초생추'!A8:A8)</f>
        <v/>
      </c>
      <c r="B8" s="37" t="str">
        <f>IF('반입 초생추'!B8:B8="","",'반입 초생추'!B8:B8)</f>
        <v/>
      </c>
      <c r="C8" s="119" t="str">
        <f>IF('반입 초생추'!D8="","",IF('반입 초생추'!D8="불량","부적합",IF('반입 초생추'!D8="주의","주의","적합")))</f>
        <v/>
      </c>
      <c r="D8" s="120"/>
      <c r="E8" s="38" t="str">
        <f>IF('반입 초생추'!E8:E8="","",'반입 초생추'!E8:E8)</f>
        <v/>
      </c>
      <c r="F8" s="51" t="str">
        <f>IF('반입 초생추'!F8:F8="","",'반입 초생추'!F8:F8)</f>
        <v/>
      </c>
      <c r="G8" s="119" t="str">
        <f>IF('반입 초생추'!H8="","",IF('반입 초생추'!H8="불량","부적합",IF('반입 초생추'!H8="주의","주의","적합")))</f>
        <v/>
      </c>
      <c r="H8" s="124"/>
    </row>
    <row r="9" spans="1:8" ht="27" customHeight="1" x14ac:dyDescent="0.3">
      <c r="A9" s="22" t="str">
        <f>IF('반입 초생추'!A9:A9="","",'반입 초생추'!A9:A9)</f>
        <v/>
      </c>
      <c r="B9" s="23" t="str">
        <f>IF('반입 초생추'!B9:B9="","",'반입 초생추'!B9:B9)</f>
        <v/>
      </c>
      <c r="C9" s="119" t="str">
        <f>IF('반입 초생추'!D9="","",IF('반입 초생추'!D9="불량","부적합",IF('반입 초생추'!D9="주의","주의","적합")))</f>
        <v/>
      </c>
      <c r="D9" s="120"/>
      <c r="E9" s="38" t="str">
        <f>IF('반입 초생추'!E9:E9="","",'반입 초생추'!E9:E9)</f>
        <v/>
      </c>
      <c r="F9" s="56" t="str">
        <f>IF('반입 초생추'!F9:F9="","",'반입 초생추'!F9:F9)</f>
        <v/>
      </c>
      <c r="G9" s="119" t="str">
        <f>IF('반입 초생추'!H9="","",IF('반입 초생추'!H9="불량","부적합",IF('반입 초생추'!H9="주의","주의","적합")))</f>
        <v/>
      </c>
      <c r="H9" s="124"/>
    </row>
    <row r="10" spans="1:8" ht="27" customHeight="1" x14ac:dyDescent="0.3">
      <c r="A10" s="22" t="str">
        <f>IF('반입 초생추'!A10:A10="","",'반입 초생추'!A10:A10)</f>
        <v/>
      </c>
      <c r="B10" s="23" t="str">
        <f>IF('반입 초생추'!B10:B10="","",'반입 초생추'!B10:B10)</f>
        <v/>
      </c>
      <c r="C10" s="119" t="str">
        <f>IF('반입 초생추'!D10="","",IF('반입 초생추'!D10="불량","부적합",IF('반입 초생추'!D10="주의","주의","적합")))</f>
        <v/>
      </c>
      <c r="D10" s="120"/>
      <c r="E10" s="38" t="str">
        <f>IF('반입 초생추'!E10:E10="","",'반입 초생추'!E10:E10)</f>
        <v/>
      </c>
      <c r="F10" s="56" t="str">
        <f>IF('반입 초생추'!F10:F10="","",'반입 초생추'!F10:F10)</f>
        <v/>
      </c>
      <c r="G10" s="119" t="str">
        <f>IF('반입 초생추'!H10="","",IF('반입 초생추'!H10="불량","부적합",IF('반입 초생추'!H10="주의","주의","적합")))</f>
        <v/>
      </c>
      <c r="H10" s="124"/>
    </row>
    <row r="11" spans="1:8" ht="27" customHeight="1" x14ac:dyDescent="0.3">
      <c r="A11" s="22" t="str">
        <f>IF('반입 초생추'!A11:A11="","",'반입 초생추'!A11:A11)</f>
        <v/>
      </c>
      <c r="B11" s="23" t="str">
        <f>IF('반입 초생추'!B11:B11="","",'반입 초생추'!B11:B11)</f>
        <v/>
      </c>
      <c r="C11" s="119" t="str">
        <f>IF('반입 초생추'!D11="","",IF('반입 초생추'!D11="불량","부적합",IF('반입 초생추'!D11="주의","주의","적합")))</f>
        <v/>
      </c>
      <c r="D11" s="120"/>
      <c r="E11" s="38" t="str">
        <f>IF('반입 초생추'!E11:E11="","",'반입 초생추'!E11:E11)</f>
        <v/>
      </c>
      <c r="F11" s="56" t="str">
        <f>IF('반입 초생추'!F11:F11="","",'반입 초생추'!F11:F11)</f>
        <v/>
      </c>
      <c r="G11" s="119" t="str">
        <f>IF('반입 초생추'!H11="","",IF('반입 초생추'!H11="불량","부적합",IF('반입 초생추'!H11="주의","주의","적합")))</f>
        <v/>
      </c>
      <c r="H11" s="124"/>
    </row>
    <row r="12" spans="1:8" ht="27" customHeight="1" x14ac:dyDescent="0.3">
      <c r="A12" s="22" t="str">
        <f>IF('반입 초생추'!A12:A12="","",'반입 초생추'!A12:A12)</f>
        <v/>
      </c>
      <c r="B12" s="23" t="str">
        <f>IF('반입 초생추'!B12:B12="","",'반입 초생추'!B12:B12)</f>
        <v/>
      </c>
      <c r="C12" s="119" t="str">
        <f>IF('반입 초생추'!D12="","",IF('반입 초생추'!D12="불량","부적합",IF('반입 초생추'!D12="주의","주의","적합")))</f>
        <v/>
      </c>
      <c r="D12" s="120"/>
      <c r="E12" s="38" t="str">
        <f>IF('반입 초생추'!E12:E12="","",'반입 초생추'!E12:E12)</f>
        <v/>
      </c>
      <c r="F12" s="56" t="str">
        <f>IF('반입 초생추'!F12:F12="","",'반입 초생추'!F12:F12)</f>
        <v/>
      </c>
      <c r="G12" s="119" t="str">
        <f>IF('반입 초생추'!H12="","",IF('반입 초생추'!H12="불량","부적합",IF('반입 초생추'!H12="주의","주의","적합")))</f>
        <v/>
      </c>
      <c r="H12" s="124"/>
    </row>
    <row r="13" spans="1:8" ht="27" customHeight="1" x14ac:dyDescent="0.3">
      <c r="A13" s="22" t="str">
        <f>IF('반입 초생추'!A13:A13="","",'반입 초생추'!A13:A13)</f>
        <v/>
      </c>
      <c r="B13" s="23" t="str">
        <f>IF('반입 초생추'!B13:B13="","",'반입 초생추'!B13:B13)</f>
        <v/>
      </c>
      <c r="C13" s="119" t="str">
        <f>IF('반입 초생추'!D13="","",IF('반입 초생추'!D13="불량","부적합",IF('반입 초생추'!D13="주의","주의","적합")))</f>
        <v/>
      </c>
      <c r="D13" s="120"/>
      <c r="E13" s="38" t="str">
        <f>IF('반입 초생추'!E13:E13="","",'반입 초생추'!E13:E13)</f>
        <v/>
      </c>
      <c r="F13" s="56" t="str">
        <f>IF('반입 초생추'!F13:F13="","",'반입 초생추'!F13:F13)</f>
        <v/>
      </c>
      <c r="G13" s="119" t="str">
        <f>IF('반입 초생추'!H13="","",IF('반입 초생추'!H13="불량","부적합",IF('반입 초생추'!H13="주의","주의","적합")))</f>
        <v/>
      </c>
      <c r="H13" s="124"/>
    </row>
    <row r="14" spans="1:8" ht="27" customHeight="1" x14ac:dyDescent="0.3">
      <c r="A14" s="22" t="str">
        <f>IF('반입 초생추'!A14:A14="","",'반입 초생추'!A14:A14)</f>
        <v/>
      </c>
      <c r="B14" s="23" t="str">
        <f>IF('반입 초생추'!B14:B14="","",'반입 초생추'!B14:B14)</f>
        <v/>
      </c>
      <c r="C14" s="119" t="str">
        <f>IF('반입 초생추'!D14="","",IF('반입 초생추'!D14="불량","부적합",IF('반입 초생추'!D14="주의","주의","적합")))</f>
        <v/>
      </c>
      <c r="D14" s="120"/>
      <c r="E14" s="38" t="str">
        <f>IF('반입 초생추'!E14:E14="","",'반입 초생추'!E14:E14)</f>
        <v/>
      </c>
      <c r="F14" s="56" t="str">
        <f>IF('반입 초생추'!F14:F14="","",'반입 초생추'!F14:F14)</f>
        <v/>
      </c>
      <c r="G14" s="119" t="str">
        <f>IF('반입 초생추'!H14="","",IF('반입 초생추'!H14="불량","부적합",IF('반입 초생추'!H14="주의","주의","적합")))</f>
        <v/>
      </c>
      <c r="H14" s="124"/>
    </row>
    <row r="15" spans="1:8" ht="27" customHeight="1" x14ac:dyDescent="0.3">
      <c r="A15" s="22" t="str">
        <f>IF('반입 초생추'!A15:A15="","",'반입 초생추'!A15:A15)</f>
        <v/>
      </c>
      <c r="B15" s="23" t="str">
        <f>IF('반입 초생추'!B15:B15="","",'반입 초생추'!B15:B15)</f>
        <v/>
      </c>
      <c r="C15" s="119" t="str">
        <f>IF('반입 초생추'!D15="","",IF('반입 초생추'!D15="불량","부적합",IF('반입 초생추'!D15="주의","주의","적합")))</f>
        <v/>
      </c>
      <c r="D15" s="120"/>
      <c r="E15" s="38" t="str">
        <f>IF('반입 초생추'!E15:E15="","",'반입 초생추'!E15:E15)</f>
        <v/>
      </c>
      <c r="F15" s="56" t="str">
        <f>IF('반입 초생추'!F15:F15="","",'반입 초생추'!F15:F15)</f>
        <v/>
      </c>
      <c r="G15" s="119" t="str">
        <f>IF('반입 초생추'!H15="","",IF('반입 초생추'!H15="불량","부적합",IF('반입 초생추'!H15="주의","주의","적합")))</f>
        <v/>
      </c>
      <c r="H15" s="124"/>
    </row>
    <row r="16" spans="1:8" ht="27" customHeight="1" thickBot="1" x14ac:dyDescent="0.35">
      <c r="A16" s="24" t="str">
        <f>IF('반입 초생추'!A16:A16="","",'반입 초생추'!A16:A16)</f>
        <v/>
      </c>
      <c r="B16" s="30" t="str">
        <f>IF('반입 초생추'!B16:B16="","",'반입 초생추'!B16:B16)</f>
        <v/>
      </c>
      <c r="C16" s="125" t="str">
        <f>IF('반입 초생추'!D16="","",IF('반입 초생추'!D16="불량","부적합",IF('반입 초생추'!D16="주의","주의","적합")))</f>
        <v/>
      </c>
      <c r="D16" s="126"/>
      <c r="E16" s="39" t="str">
        <f>IF('반입 초생추'!E16:E16="","",'반입 초생추'!E16:E16)</f>
        <v/>
      </c>
      <c r="F16" s="30" t="str">
        <f>IF('반입 초생추'!F16:F16="","",'반입 초생추'!F16:F16)</f>
        <v/>
      </c>
      <c r="G16" s="125" t="str">
        <f>IF('반입 초생추'!H16="","",IF('반입 초생추'!H16="불량","부적합",IF('반입 초생추'!H16="주의","주의","적합")))</f>
        <v/>
      </c>
      <c r="H16" s="127"/>
    </row>
    <row r="17" spans="1:8" x14ac:dyDescent="0.3">
      <c r="A17" s="3"/>
    </row>
    <row r="18" spans="1:8" x14ac:dyDescent="0.3">
      <c r="A18" s="3"/>
    </row>
    <row r="19" spans="1:8" x14ac:dyDescent="0.3">
      <c r="A19" s="1" t="s">
        <v>17</v>
      </c>
    </row>
    <row r="20" spans="1:8" ht="16.5" customHeight="1" x14ac:dyDescent="0.3">
      <c r="A20" s="15"/>
      <c r="B20" s="16" t="s">
        <v>6</v>
      </c>
      <c r="C20" s="141" t="s">
        <v>20</v>
      </c>
      <c r="D20" s="141"/>
      <c r="E20" s="141" t="s">
        <v>38</v>
      </c>
      <c r="F20" s="141"/>
      <c r="G20" s="141" t="s">
        <v>21</v>
      </c>
      <c r="H20" s="141"/>
    </row>
    <row r="21" spans="1:8" x14ac:dyDescent="0.3">
      <c r="A21" s="17" t="s">
        <v>5</v>
      </c>
      <c r="B21" s="8"/>
      <c r="C21" s="141"/>
      <c r="D21" s="141"/>
      <c r="E21" s="141"/>
      <c r="F21" s="141"/>
      <c r="G21" s="141"/>
      <c r="H21" s="141"/>
    </row>
    <row r="22" spans="1:8" ht="17.25" customHeight="1" x14ac:dyDescent="0.3">
      <c r="A22" s="142" t="s">
        <v>15</v>
      </c>
      <c r="B22" s="102"/>
      <c r="C22" s="142" t="s">
        <v>23</v>
      </c>
      <c r="D22" s="142"/>
      <c r="E22" s="142" t="s">
        <v>40</v>
      </c>
      <c r="F22" s="142"/>
      <c r="G22" s="102" t="s">
        <v>42</v>
      </c>
      <c r="H22" s="102"/>
    </row>
    <row r="24" spans="1:8" x14ac:dyDescent="0.3">
      <c r="A24" s="18" t="s">
        <v>24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tr">
        <f>'반입 초생추'!A25</f>
        <v>- 전 구역 음성으로 양호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7" spans="1:8" x14ac:dyDescent="0.3">
      <c r="A37" s="98" t="s">
        <v>9</v>
      </c>
      <c r="B37" s="98"/>
      <c r="C37" s="98"/>
      <c r="D37" s="98"/>
      <c r="E37" s="98"/>
      <c r="F37" s="98"/>
      <c r="G37" s="98"/>
      <c r="H37" s="98"/>
    </row>
    <row r="38" spans="1:8" ht="17.25" x14ac:dyDescent="0.3">
      <c r="A38" s="99" t="s">
        <v>10</v>
      </c>
      <c r="B38" s="99"/>
      <c r="C38" s="99"/>
      <c r="D38" s="99"/>
      <c r="E38" s="99"/>
      <c r="F38" s="99"/>
      <c r="G38" s="99"/>
      <c r="H38" s="99"/>
    </row>
  </sheetData>
  <mergeCells count="38">
    <mergeCell ref="C7:D7"/>
    <mergeCell ref="G7:H7"/>
    <mergeCell ref="A1:H1"/>
    <mergeCell ref="G3:H3"/>
    <mergeCell ref="D4:E4"/>
    <mergeCell ref="G4:H4"/>
    <mergeCell ref="C6:D6"/>
    <mergeCell ref="G6:H6"/>
    <mergeCell ref="A3:A4"/>
    <mergeCell ref="B3:B4"/>
    <mergeCell ref="D3:E3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</mergeCells>
  <phoneticPr fontId="3" type="noConversion"/>
  <conditionalFormatting sqref="D7 C7:C16 G7:G16">
    <cfRule type="containsText" dxfId="42" priority="3" operator="containsText" text="부적합">
      <formula>NOT(ISERROR(SEARCH("부적합",C7)))</formula>
    </cfRule>
  </conditionalFormatting>
  <conditionalFormatting sqref="G7:G16">
    <cfRule type="containsText" dxfId="41" priority="2" operator="containsText" text="주의">
      <formula>NOT(ISERROR(SEARCH("주의",G7)))</formula>
    </cfRule>
  </conditionalFormatting>
  <conditionalFormatting sqref="C7:C16 D7">
    <cfRule type="containsText" dxfId="40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00000"/>
  </sheetPr>
  <dimension ref="A1:H44"/>
  <sheetViews>
    <sheetView zoomScaleNormal="100" workbookViewId="0">
      <selection activeCell="M15" sqref="M15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3" t="s">
        <v>31</v>
      </c>
      <c r="B1" s="107"/>
      <c r="C1" s="107"/>
      <c r="D1" s="107"/>
      <c r="E1" s="107"/>
      <c r="F1" s="107"/>
      <c r="G1" s="107"/>
      <c r="H1" s="107"/>
    </row>
    <row r="3" spans="1:8" x14ac:dyDescent="0.3">
      <c r="F3" s="23" t="s">
        <v>26</v>
      </c>
      <c r="G3" s="132" t="s">
        <v>80</v>
      </c>
      <c r="H3" s="133"/>
    </row>
    <row r="4" spans="1:8" x14ac:dyDescent="0.3">
      <c r="A4" s="4" t="s">
        <v>32</v>
      </c>
      <c r="B4" s="68" t="s">
        <v>79</v>
      </c>
      <c r="C4" s="4" t="s">
        <v>12</v>
      </c>
      <c r="D4" s="110" t="s">
        <v>96</v>
      </c>
      <c r="E4" s="110"/>
      <c r="F4" s="65" t="s">
        <v>71</v>
      </c>
      <c r="G4" s="170" t="s">
        <v>95</v>
      </c>
      <c r="H4" s="171"/>
    </row>
    <row r="5" spans="1:8" x14ac:dyDescent="0.3">
      <c r="A5" s="4" t="s">
        <v>36</v>
      </c>
      <c r="B5" s="42">
        <v>8381</v>
      </c>
      <c r="C5" s="73" t="s">
        <v>72</v>
      </c>
      <c r="D5" s="111" t="s">
        <v>81</v>
      </c>
      <c r="E5" s="111"/>
      <c r="F5" s="4" t="s">
        <v>13</v>
      </c>
      <c r="G5" s="111" t="s">
        <v>82</v>
      </c>
      <c r="H5" s="111"/>
    </row>
    <row r="6" spans="1:8" ht="15.75" thickBot="1" x14ac:dyDescent="0.35"/>
    <row r="7" spans="1:8" ht="16.5" customHeight="1" x14ac:dyDescent="0.3">
      <c r="A7" s="172" t="s">
        <v>33</v>
      </c>
      <c r="B7" s="173"/>
      <c r="C7" s="60" t="s">
        <v>15</v>
      </c>
      <c r="D7" s="53" t="s">
        <v>3</v>
      </c>
      <c r="E7" s="174" t="s">
        <v>28</v>
      </c>
      <c r="F7" s="173"/>
      <c r="G7" s="60" t="s">
        <v>15</v>
      </c>
      <c r="H7" s="7" t="s">
        <v>3</v>
      </c>
    </row>
    <row r="8" spans="1:8" ht="18.75" customHeight="1" x14ac:dyDescent="0.3">
      <c r="A8" s="155">
        <v>110</v>
      </c>
      <c r="B8" s="156"/>
      <c r="C8" s="151" t="s">
        <v>83</v>
      </c>
      <c r="D8" s="153" t="str">
        <f>IF(C8="","",IF(C8="음성","양호",IF(ISERROR(FIND(".",C8)),"불량","주의")))</f>
        <v>양호</v>
      </c>
      <c r="E8" s="159">
        <v>120</v>
      </c>
      <c r="F8" s="156"/>
      <c r="G8" s="151" t="s">
        <v>83</v>
      </c>
      <c r="H8" s="146" t="str">
        <f>IF(G8="","",IF(G8="음성","양호",IF(ISERROR(FIND(".",G8)),"불량","주의")))</f>
        <v>양호</v>
      </c>
    </row>
    <row r="9" spans="1:8" ht="18.75" customHeight="1" x14ac:dyDescent="0.3">
      <c r="A9" s="157"/>
      <c r="B9" s="158"/>
      <c r="C9" s="152"/>
      <c r="D9" s="154"/>
      <c r="E9" s="160"/>
      <c r="F9" s="158"/>
      <c r="G9" s="152"/>
      <c r="H9" s="150"/>
    </row>
    <row r="10" spans="1:8" ht="18.75" customHeight="1" x14ac:dyDescent="0.3">
      <c r="A10" s="155">
        <v>211</v>
      </c>
      <c r="B10" s="156"/>
      <c r="C10" s="151" t="s">
        <v>83</v>
      </c>
      <c r="D10" s="153" t="str">
        <f t="shared" ref="D10" si="0">IF(C10="","",IF(C10="음성","양호",IF(ISERROR(FIND(".",C10)),"불량","주의")))</f>
        <v>양호</v>
      </c>
      <c r="E10" s="159">
        <v>212</v>
      </c>
      <c r="F10" s="156"/>
      <c r="G10" s="151" t="s">
        <v>83</v>
      </c>
      <c r="H10" s="14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57"/>
      <c r="B11" s="158"/>
      <c r="C11" s="152"/>
      <c r="D11" s="154"/>
      <c r="E11" s="160"/>
      <c r="F11" s="158"/>
      <c r="G11" s="152"/>
      <c r="H11" s="150"/>
    </row>
    <row r="12" spans="1:8" ht="18.75" customHeight="1" x14ac:dyDescent="0.3">
      <c r="A12" s="155">
        <v>220</v>
      </c>
      <c r="B12" s="156" t="s">
        <v>34</v>
      </c>
      <c r="C12" s="151" t="s">
        <v>83</v>
      </c>
      <c r="D12" s="153" t="str">
        <f t="shared" ref="D12" si="2">IF(C12="","",IF(C12="음성","양호",IF(ISERROR(FIND(".",C12)),"불량","주의")))</f>
        <v>양호</v>
      </c>
      <c r="E12" s="159">
        <v>310</v>
      </c>
      <c r="F12" s="156" t="s">
        <v>34</v>
      </c>
      <c r="G12" s="151" t="s">
        <v>83</v>
      </c>
      <c r="H12" s="146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57"/>
      <c r="B13" s="158" t="s">
        <v>35</v>
      </c>
      <c r="C13" s="152"/>
      <c r="D13" s="154"/>
      <c r="E13" s="160"/>
      <c r="F13" s="158" t="s">
        <v>35</v>
      </c>
      <c r="G13" s="152"/>
      <c r="H13" s="150"/>
    </row>
    <row r="14" spans="1:8" ht="18.75" customHeight="1" x14ac:dyDescent="0.3">
      <c r="A14" s="155"/>
      <c r="B14" s="156" t="s">
        <v>34</v>
      </c>
      <c r="C14" s="151"/>
      <c r="D14" s="153" t="str">
        <f t="shared" ref="D14" si="4">IF(C14="","",IF(C14="음성","양호",IF(ISERROR(FIND(".",C14)),"불량","주의")))</f>
        <v/>
      </c>
      <c r="E14" s="159"/>
      <c r="F14" s="156" t="s">
        <v>34</v>
      </c>
      <c r="G14" s="148"/>
      <c r="H14" s="146" t="str">
        <f t="shared" ref="H14" si="5">IF(G14="","",IF(G14="음성","양호",IF(ISERROR(FIND(".",G14)),"불량","주의")))</f>
        <v/>
      </c>
    </row>
    <row r="15" spans="1:8" ht="18.75" customHeight="1" x14ac:dyDescent="0.3">
      <c r="A15" s="157"/>
      <c r="B15" s="158" t="s">
        <v>35</v>
      </c>
      <c r="C15" s="152"/>
      <c r="D15" s="154"/>
      <c r="E15" s="160"/>
      <c r="F15" s="158" t="s">
        <v>35</v>
      </c>
      <c r="G15" s="149"/>
      <c r="H15" s="150"/>
    </row>
    <row r="16" spans="1:8" ht="18.75" customHeight="1" x14ac:dyDescent="0.3">
      <c r="A16" s="155"/>
      <c r="B16" s="156" t="s">
        <v>34</v>
      </c>
      <c r="C16" s="151"/>
      <c r="D16" s="153" t="str">
        <f t="shared" ref="D16" si="6">IF(C16="","",IF(C16="음성","양호",IF(ISERROR(FIND(".",C16)),"불량","주의")))</f>
        <v/>
      </c>
      <c r="E16" s="159"/>
      <c r="F16" s="156" t="s">
        <v>34</v>
      </c>
      <c r="G16" s="148"/>
      <c r="H16" s="146" t="str">
        <f t="shared" ref="H16" si="7">IF(G16="","",IF(G16="음성","양호",IF(ISERROR(FIND(".",G16)),"불량","주의")))</f>
        <v/>
      </c>
    </row>
    <row r="17" spans="1:8" ht="18.75" customHeight="1" x14ac:dyDescent="0.3">
      <c r="A17" s="157"/>
      <c r="B17" s="158" t="s">
        <v>35</v>
      </c>
      <c r="C17" s="152"/>
      <c r="D17" s="154"/>
      <c r="E17" s="160"/>
      <c r="F17" s="158" t="s">
        <v>35</v>
      </c>
      <c r="G17" s="149"/>
      <c r="H17" s="150"/>
    </row>
    <row r="18" spans="1:8" ht="18.75" customHeight="1" x14ac:dyDescent="0.3">
      <c r="A18" s="155"/>
      <c r="B18" s="156" t="s">
        <v>34</v>
      </c>
      <c r="C18" s="151"/>
      <c r="D18" s="153" t="str">
        <f t="shared" ref="D18" si="8">IF(C18="","",IF(C18="음성","양호",IF(ISERROR(FIND(".",C18)),"불량","주의")))</f>
        <v/>
      </c>
      <c r="E18" s="159"/>
      <c r="F18" s="156" t="s">
        <v>34</v>
      </c>
      <c r="G18" s="148"/>
      <c r="H18" s="146" t="str">
        <f t="shared" ref="H18" si="9">IF(G18="","",IF(G18="음성","양호",IF(ISERROR(FIND(".",G18)),"불량","주의")))</f>
        <v/>
      </c>
    </row>
    <row r="19" spans="1:8" ht="18.75" customHeight="1" x14ac:dyDescent="0.3">
      <c r="A19" s="157"/>
      <c r="B19" s="158" t="s">
        <v>35</v>
      </c>
      <c r="C19" s="152"/>
      <c r="D19" s="154"/>
      <c r="E19" s="160"/>
      <c r="F19" s="158" t="s">
        <v>35</v>
      </c>
      <c r="G19" s="149"/>
      <c r="H19" s="150"/>
    </row>
    <row r="20" spans="1:8" ht="18.75" customHeight="1" x14ac:dyDescent="0.3">
      <c r="A20" s="155"/>
      <c r="B20" s="156" t="s">
        <v>34</v>
      </c>
      <c r="C20" s="151"/>
      <c r="D20" s="153" t="str">
        <f t="shared" ref="D20" si="10">IF(C20="","",IF(C20="음성","양호",IF(ISERROR(FIND(".",C20)),"불량","주의")))</f>
        <v/>
      </c>
      <c r="E20" s="159"/>
      <c r="F20" s="156" t="s">
        <v>34</v>
      </c>
      <c r="G20" s="148"/>
      <c r="H20" s="146" t="str">
        <f t="shared" ref="H20" si="11">IF(G20="","",IF(G20="음성","양호",IF(ISERROR(FIND(".",G20)),"불량","주의")))</f>
        <v/>
      </c>
    </row>
    <row r="21" spans="1:8" ht="18.75" customHeight="1" x14ac:dyDescent="0.3">
      <c r="A21" s="157"/>
      <c r="B21" s="158" t="s">
        <v>35</v>
      </c>
      <c r="C21" s="152"/>
      <c r="D21" s="154"/>
      <c r="E21" s="160"/>
      <c r="F21" s="158" t="s">
        <v>35</v>
      </c>
      <c r="G21" s="149"/>
      <c r="H21" s="150"/>
    </row>
    <row r="22" spans="1:8" ht="18.75" customHeight="1" x14ac:dyDescent="0.3">
      <c r="A22" s="155"/>
      <c r="B22" s="156" t="s">
        <v>34</v>
      </c>
      <c r="C22" s="151"/>
      <c r="D22" s="153" t="str">
        <f t="shared" ref="D22" si="12">IF(C22="","",IF(C22="음성","양호",IF(ISERROR(FIND(".",C22)),"불량","주의")))</f>
        <v/>
      </c>
      <c r="E22" s="159"/>
      <c r="F22" s="156" t="s">
        <v>34</v>
      </c>
      <c r="G22" s="148"/>
      <c r="H22" s="146" t="str">
        <f t="shared" ref="H22" si="13">IF(G22="","",IF(G22="음성","양호",IF(ISERROR(FIND(".",G22)),"불량","주의")))</f>
        <v/>
      </c>
    </row>
    <row r="23" spans="1:8" ht="18.75" customHeight="1" x14ac:dyDescent="0.3">
      <c r="A23" s="157"/>
      <c r="B23" s="158" t="s">
        <v>35</v>
      </c>
      <c r="C23" s="152"/>
      <c r="D23" s="154"/>
      <c r="E23" s="160"/>
      <c r="F23" s="158" t="s">
        <v>35</v>
      </c>
      <c r="G23" s="149"/>
      <c r="H23" s="150"/>
    </row>
    <row r="24" spans="1:8" ht="18.75" customHeight="1" x14ac:dyDescent="0.3">
      <c r="A24" s="155"/>
      <c r="B24" s="156" t="s">
        <v>34</v>
      </c>
      <c r="C24" s="151"/>
      <c r="D24" s="153" t="str">
        <f t="shared" ref="D24" si="14">IF(C24="","",IF(C24="음성","양호",IF(ISERROR(FIND(".",C24)),"불량","주의")))</f>
        <v/>
      </c>
      <c r="E24" s="159"/>
      <c r="F24" s="156" t="s">
        <v>34</v>
      </c>
      <c r="G24" s="148"/>
      <c r="H24" s="146" t="str">
        <f t="shared" ref="H24" si="15">IF(G24="","",IF(G24="음성","양호",IF(ISERROR(FIND(".",G24)),"불량","주의")))</f>
        <v/>
      </c>
    </row>
    <row r="25" spans="1:8" ht="18.75" customHeight="1" x14ac:dyDescent="0.3">
      <c r="A25" s="157"/>
      <c r="B25" s="158" t="s">
        <v>35</v>
      </c>
      <c r="C25" s="152"/>
      <c r="D25" s="154"/>
      <c r="E25" s="160"/>
      <c r="F25" s="158" t="s">
        <v>35</v>
      </c>
      <c r="G25" s="149"/>
      <c r="H25" s="150"/>
    </row>
    <row r="26" spans="1:8" ht="18.75" customHeight="1" thickBot="1" x14ac:dyDescent="0.35">
      <c r="A26" s="161"/>
      <c r="B26" s="162" t="s">
        <v>34</v>
      </c>
      <c r="C26" s="167"/>
      <c r="D26" s="153" t="str">
        <f t="shared" ref="D26" si="16">IF(C26="","",IF(C26="음성","양호",IF(ISERROR(FIND(".",C26)),"불량","주의")))</f>
        <v/>
      </c>
      <c r="E26" s="165"/>
      <c r="F26" s="162" t="s">
        <v>34</v>
      </c>
      <c r="G26" s="144"/>
      <c r="H26" s="14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63"/>
      <c r="B27" s="164" t="s">
        <v>35</v>
      </c>
      <c r="C27" s="168"/>
      <c r="D27" s="169"/>
      <c r="E27" s="166"/>
      <c r="F27" s="164" t="s">
        <v>35</v>
      </c>
      <c r="G27" s="145"/>
      <c r="H27" s="147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41" t="s">
        <v>7</v>
      </c>
      <c r="D31" s="141"/>
      <c r="E31" s="141" t="s">
        <v>38</v>
      </c>
      <c r="F31" s="141"/>
      <c r="G31" s="141" t="s">
        <v>39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42" t="s">
        <v>15</v>
      </c>
      <c r="B33" s="102"/>
      <c r="C33" s="142" t="s">
        <v>23</v>
      </c>
      <c r="D33" s="142"/>
      <c r="E33" s="135" t="s">
        <v>40</v>
      </c>
      <c r="F33" s="135"/>
      <c r="G33" s="102" t="s">
        <v>42</v>
      </c>
      <c r="H33" s="102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84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8" t="s">
        <v>9</v>
      </c>
      <c r="B43" s="98"/>
      <c r="C43" s="98"/>
      <c r="D43" s="98"/>
      <c r="E43" s="98"/>
      <c r="F43" s="98"/>
      <c r="G43" s="98"/>
      <c r="H43" s="98"/>
    </row>
    <row r="44" spans="1:8" ht="17.25" x14ac:dyDescent="0.3">
      <c r="A44" s="99" t="s">
        <v>10</v>
      </c>
      <c r="B44" s="99"/>
      <c r="C44" s="99"/>
      <c r="D44" s="99"/>
      <c r="E44" s="99"/>
      <c r="F44" s="99"/>
      <c r="G44" s="99"/>
      <c r="H44" s="99"/>
    </row>
  </sheetData>
  <mergeCells count="77">
    <mergeCell ref="A33:B33"/>
    <mergeCell ref="A43:H43"/>
    <mergeCell ref="A44:H44"/>
    <mergeCell ref="A1:H1"/>
    <mergeCell ref="G3:H3"/>
    <mergeCell ref="D4:E4"/>
    <mergeCell ref="G4:H4"/>
    <mergeCell ref="A7:B7"/>
    <mergeCell ref="E7:F7"/>
    <mergeCell ref="A8:B9"/>
    <mergeCell ref="E8:F9"/>
    <mergeCell ref="C8:C9"/>
    <mergeCell ref="D8:D9"/>
    <mergeCell ref="C31:D32"/>
    <mergeCell ref="E31:F32"/>
    <mergeCell ref="G31:H32"/>
    <mergeCell ref="C33:D33"/>
    <mergeCell ref="E33:F33"/>
    <mergeCell ref="G33:H33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16:B17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C24:C25"/>
    <mergeCell ref="D24:D25"/>
    <mergeCell ref="G24:G25"/>
    <mergeCell ref="H24:H25"/>
    <mergeCell ref="H18:H19"/>
    <mergeCell ref="C20:C21"/>
    <mergeCell ref="D20:D21"/>
    <mergeCell ref="G20:G21"/>
    <mergeCell ref="H20:H21"/>
    <mergeCell ref="G18:G19"/>
    <mergeCell ref="D5:E5"/>
    <mergeCell ref="G5:H5"/>
    <mergeCell ref="G26:G27"/>
    <mergeCell ref="H26:H27"/>
    <mergeCell ref="G22:G23"/>
    <mergeCell ref="H22:H23"/>
    <mergeCell ref="G8:G9"/>
    <mergeCell ref="G10:G11"/>
    <mergeCell ref="H10:H11"/>
    <mergeCell ref="G12:G13"/>
    <mergeCell ref="H12:H13"/>
    <mergeCell ref="G14:G15"/>
    <mergeCell ref="H14:H15"/>
    <mergeCell ref="G16:G17"/>
    <mergeCell ref="H16:H17"/>
    <mergeCell ref="H8:H9"/>
  </mergeCells>
  <phoneticPr fontId="3" type="noConversion"/>
  <conditionalFormatting sqref="D8 D22 D10 D14 D18 D12 D16 D20 D24 D26 H8 H10:H27">
    <cfRule type="containsText" dxfId="39" priority="12" operator="containsText" text="불량">
      <formula>NOT(ISERROR(SEARCH("불량",D8)))</formula>
    </cfRule>
  </conditionalFormatting>
  <conditionalFormatting sqref="C8 C10:C27 G10:G27 G8">
    <cfRule type="containsText" dxfId="38" priority="11" operator="containsText" text="양성">
      <formula>NOT(ISERROR(SEARCH("양성",C8)))</formula>
    </cfRule>
  </conditionalFormatting>
  <conditionalFormatting sqref="D8 D22 D10 D14 D18 D12 D16 D20 D24 D26 H8 H10:H27">
    <cfRule type="containsText" dxfId="37" priority="3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3"/>
  <sheetViews>
    <sheetView zoomScaleNormal="100" workbookViewId="0">
      <selection activeCell="N21" sqref="N21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43" t="s">
        <v>31</v>
      </c>
      <c r="B1" s="107"/>
      <c r="C1" s="107"/>
      <c r="D1" s="107"/>
      <c r="E1" s="107"/>
      <c r="F1" s="107"/>
      <c r="G1" s="107"/>
      <c r="H1" s="107"/>
    </row>
    <row r="3" spans="1:8" x14ac:dyDescent="0.3">
      <c r="F3" s="23" t="s">
        <v>11</v>
      </c>
      <c r="G3" s="132" t="str">
        <f>'환경 20주'!G3:H3</f>
        <v>19-0367</v>
      </c>
      <c r="H3" s="133"/>
    </row>
    <row r="4" spans="1:8" x14ac:dyDescent="0.3">
      <c r="A4" s="4" t="s">
        <v>4</v>
      </c>
      <c r="B4" s="23" t="str">
        <f>'환경 20주'!B4</f>
        <v>무주농장</v>
      </c>
      <c r="C4" s="4" t="s">
        <v>12</v>
      </c>
      <c r="D4" s="134" t="str">
        <f>'환경 20주'!D4:E4</f>
        <v>2019.02.12</v>
      </c>
      <c r="E4" s="134"/>
      <c r="F4" s="65" t="s">
        <v>71</v>
      </c>
      <c r="G4" s="193" t="str">
        <f>'환경 20주'!G4:H4</f>
        <v>2019.02.15</v>
      </c>
      <c r="H4" s="194"/>
    </row>
    <row r="5" spans="1:8" x14ac:dyDescent="0.3">
      <c r="A5" s="4" t="s">
        <v>37</v>
      </c>
      <c r="B5" s="23">
        <f>'환경 20주'!B5</f>
        <v>8381</v>
      </c>
      <c r="C5" s="73" t="s">
        <v>88</v>
      </c>
      <c r="D5" s="197" t="str">
        <f>'환경 20주'!D5:E5</f>
        <v>20주령</v>
      </c>
      <c r="E5" s="197"/>
      <c r="F5" s="4" t="s">
        <v>13</v>
      </c>
      <c r="G5" s="197" t="str">
        <f>'환경 20주'!G5:H5</f>
        <v>윤병구</v>
      </c>
      <c r="H5" s="197"/>
    </row>
    <row r="6" spans="1:8" ht="15.75" thickBot="1" x14ac:dyDescent="0.35"/>
    <row r="7" spans="1:8" ht="16.5" customHeight="1" x14ac:dyDescent="0.3">
      <c r="A7" s="172" t="s">
        <v>28</v>
      </c>
      <c r="B7" s="173"/>
      <c r="C7" s="195" t="s">
        <v>19</v>
      </c>
      <c r="D7" s="137"/>
      <c r="E7" s="174" t="s">
        <v>28</v>
      </c>
      <c r="F7" s="173"/>
      <c r="G7" s="195" t="s">
        <v>19</v>
      </c>
      <c r="H7" s="196"/>
    </row>
    <row r="8" spans="1:8" ht="18.75" customHeight="1" x14ac:dyDescent="0.3">
      <c r="A8" s="184">
        <f>IF('환경 20주'!A8:A9="","",'환경 20주'!A8:A9)</f>
        <v>110</v>
      </c>
      <c r="B8" s="185"/>
      <c r="C8" s="175" t="str">
        <f>IF('환경 20주'!D8="","",IF('환경 20주'!D8="불량","부적합",IF('환경 20주'!D8="주의","주의","적합")))</f>
        <v>적합</v>
      </c>
      <c r="D8" s="176"/>
      <c r="E8" s="188">
        <f>IF('환경 20주'!E8:E9="","",'환경 20주'!E8:E9)</f>
        <v>120</v>
      </c>
      <c r="F8" s="185"/>
      <c r="G8" s="175" t="str">
        <f>IF('환경 20주'!H8="","",IF('환경 20주'!H8="불량","부적합",IF('환경 20주'!H8="주의","주의","적합")))</f>
        <v>적합</v>
      </c>
      <c r="H8" s="179"/>
    </row>
    <row r="9" spans="1:8" ht="18.75" customHeight="1" x14ac:dyDescent="0.3">
      <c r="A9" s="186"/>
      <c r="B9" s="187"/>
      <c r="C9" s="180" t="str">
        <f>IF('환경 20주'!D9="불량","부적합",IF('환경 20주'!D9="주의","주의","적합"))</f>
        <v>적합</v>
      </c>
      <c r="D9" s="183"/>
      <c r="E9" s="189"/>
      <c r="F9" s="187"/>
      <c r="G9" s="180" t="str">
        <f>IF('환경 20주'!H9="불량","부적합",IF('환경 20주'!H9="주의","주의","적합"))</f>
        <v>적합</v>
      </c>
      <c r="H9" s="181"/>
    </row>
    <row r="10" spans="1:8" ht="18.75" customHeight="1" x14ac:dyDescent="0.3">
      <c r="A10" s="184">
        <f>IF('환경 20주'!A10:A11="","",'환경 20주'!A10:A11)</f>
        <v>211</v>
      </c>
      <c r="B10" s="185"/>
      <c r="C10" s="175" t="str">
        <f>IF('환경 20주'!D10="","",IF('환경 20주'!D10="불량","부적합",IF('환경 20주'!D10="주의","주의","적합")))</f>
        <v>적합</v>
      </c>
      <c r="D10" s="176"/>
      <c r="E10" s="188">
        <f>IF('환경 20주'!E10:E11="","",'환경 20주'!E10:E11)</f>
        <v>212</v>
      </c>
      <c r="F10" s="185"/>
      <c r="G10" s="175" t="str">
        <f>IF('환경 20주'!H10="","",IF('환경 20주'!H10="불량","부적합",IF('환경 20주'!H10="주의","주의","적합")))</f>
        <v>적합</v>
      </c>
      <c r="H10" s="179"/>
    </row>
    <row r="11" spans="1:8" ht="18.75" customHeight="1" x14ac:dyDescent="0.3">
      <c r="A11" s="186"/>
      <c r="B11" s="187"/>
      <c r="C11" s="180" t="str">
        <f>IF('환경 20주'!D11="불량","부적합",IF('환경 20주'!D11="주의","주의","적합"))</f>
        <v>적합</v>
      </c>
      <c r="D11" s="183"/>
      <c r="E11" s="189"/>
      <c r="F11" s="187"/>
      <c r="G11" s="180" t="str">
        <f>IF('환경 20주'!H11="불량","부적합",IF('환경 20주'!H11="주의","주의","적합"))</f>
        <v>적합</v>
      </c>
      <c r="H11" s="181"/>
    </row>
    <row r="12" spans="1:8" ht="18.75" customHeight="1" x14ac:dyDescent="0.3">
      <c r="A12" s="184">
        <f>IF('환경 20주'!A12:A13="","",'환경 20주'!A12:A13)</f>
        <v>220</v>
      </c>
      <c r="B12" s="185"/>
      <c r="C12" s="175" t="str">
        <f>IF('환경 20주'!D12="","",IF('환경 20주'!D12="불량","부적합",IF('환경 20주'!D12="주의","주의","적합")))</f>
        <v>적합</v>
      </c>
      <c r="D12" s="176"/>
      <c r="E12" s="188">
        <f>IF('환경 20주'!E12:E13="","",'환경 20주'!E12:E13)</f>
        <v>310</v>
      </c>
      <c r="F12" s="185"/>
      <c r="G12" s="175" t="str">
        <f>IF('환경 20주'!H12="","",IF('환경 20주'!H12="불량","부적합",IF('환경 20주'!H12="주의","주의","적합")))</f>
        <v>적합</v>
      </c>
      <c r="H12" s="179"/>
    </row>
    <row r="13" spans="1:8" ht="18.75" customHeight="1" x14ac:dyDescent="0.3">
      <c r="A13" s="186"/>
      <c r="B13" s="187"/>
      <c r="C13" s="180" t="str">
        <f>IF('환경 20주'!D13="불량","부적합",IF('환경 20주'!D13="주의","주의","적합"))</f>
        <v>적합</v>
      </c>
      <c r="D13" s="183"/>
      <c r="E13" s="189"/>
      <c r="F13" s="187"/>
      <c r="G13" s="180" t="str">
        <f>IF('환경 20주'!H13="불량","부적합",IF('환경 20주'!H13="주의","주의","적합"))</f>
        <v>적합</v>
      </c>
      <c r="H13" s="181"/>
    </row>
    <row r="14" spans="1:8" ht="18.75" customHeight="1" x14ac:dyDescent="0.3">
      <c r="A14" s="184" t="str">
        <f>IF('환경 20주'!A14:A15="","",'환경 20주'!A14:A15)</f>
        <v/>
      </c>
      <c r="B14" s="185"/>
      <c r="C14" s="175" t="str">
        <f>IF('환경 20주'!D14="","",IF('환경 20주'!D14="불량","부적합",IF('환경 20주'!D14="주의","주의","적합")))</f>
        <v/>
      </c>
      <c r="D14" s="176"/>
      <c r="E14" s="188" t="str">
        <f>IF('환경 20주'!E14:E15="","",'환경 20주'!E14:E15)</f>
        <v/>
      </c>
      <c r="F14" s="185"/>
      <c r="G14" s="175" t="str">
        <f>IF('환경 20주'!H14="","",IF('환경 20주'!H14="불량","부적합",IF('환경 20주'!H14="주의","주의","적합")))</f>
        <v/>
      </c>
      <c r="H14" s="179"/>
    </row>
    <row r="15" spans="1:8" ht="18.75" customHeight="1" x14ac:dyDescent="0.3">
      <c r="A15" s="186"/>
      <c r="B15" s="187"/>
      <c r="C15" s="180" t="str">
        <f>IF('환경 20주'!D15="불량","부적합",IF('환경 20주'!D15="주의","주의","적합"))</f>
        <v>적합</v>
      </c>
      <c r="D15" s="183"/>
      <c r="E15" s="189"/>
      <c r="F15" s="187"/>
      <c r="G15" s="180" t="str">
        <f>IF('환경 20주'!H15="불량","부적합",IF('환경 20주'!H15="주의","주의","적합"))</f>
        <v>적합</v>
      </c>
      <c r="H15" s="181"/>
    </row>
    <row r="16" spans="1:8" ht="18.75" customHeight="1" x14ac:dyDescent="0.3">
      <c r="A16" s="184" t="str">
        <f>IF('환경 20주'!A16:A17="","",'환경 20주'!A16:A17)</f>
        <v/>
      </c>
      <c r="B16" s="185"/>
      <c r="C16" s="175" t="str">
        <f>IF('환경 20주'!D16="","",IF('환경 20주'!D16="불량","부적합",IF('환경 20주'!D16="주의","주의","적합")))</f>
        <v/>
      </c>
      <c r="D16" s="176"/>
      <c r="E16" s="188" t="str">
        <f>IF('환경 20주'!E16:E17="","",'환경 20주'!E16:E17)</f>
        <v/>
      </c>
      <c r="F16" s="185"/>
      <c r="G16" s="175" t="str">
        <f>IF('환경 20주'!H16="","",IF('환경 20주'!H16="불량","부적합",IF('환경 20주'!H16="주의","주의","적합")))</f>
        <v/>
      </c>
      <c r="H16" s="179"/>
    </row>
    <row r="17" spans="1:8" ht="18.75" customHeight="1" x14ac:dyDescent="0.3">
      <c r="A17" s="186"/>
      <c r="B17" s="187"/>
      <c r="C17" s="180" t="str">
        <f>IF('환경 20주'!D17="불량","부적합",IF('환경 20주'!D17="주의","주의","적합"))</f>
        <v>적합</v>
      </c>
      <c r="D17" s="183"/>
      <c r="E17" s="189"/>
      <c r="F17" s="187"/>
      <c r="G17" s="180" t="str">
        <f>IF('환경 20주'!H17="불량","부적합",IF('환경 20주'!H17="주의","주의","적합"))</f>
        <v>적합</v>
      </c>
      <c r="H17" s="181"/>
    </row>
    <row r="18" spans="1:8" ht="18.75" customHeight="1" x14ac:dyDescent="0.3">
      <c r="A18" s="184" t="str">
        <f>IF('환경 20주'!A18:A19="","",'환경 20주'!A18:A19)</f>
        <v/>
      </c>
      <c r="B18" s="185"/>
      <c r="C18" s="175" t="str">
        <f>IF('환경 20주'!D18="","",IF('환경 20주'!D18="불량","부적합",IF('환경 20주'!D18="주의","주의","적합")))</f>
        <v/>
      </c>
      <c r="D18" s="176"/>
      <c r="E18" s="188" t="str">
        <f>IF('환경 20주'!E18:E19="","",'환경 20주'!E18:E19)</f>
        <v/>
      </c>
      <c r="F18" s="185"/>
      <c r="G18" s="175" t="str">
        <f>IF('환경 20주'!H18="","",IF('환경 20주'!H18="불량","부적합",IF('환경 20주'!H18="주의","주의","적합")))</f>
        <v/>
      </c>
      <c r="H18" s="179"/>
    </row>
    <row r="19" spans="1:8" ht="18.75" customHeight="1" x14ac:dyDescent="0.3">
      <c r="A19" s="186"/>
      <c r="B19" s="187"/>
      <c r="C19" s="180" t="str">
        <f>IF('환경 20주'!D19="불량","부적합",IF('환경 20주'!D19="주의","주의","적합"))</f>
        <v>적합</v>
      </c>
      <c r="D19" s="183"/>
      <c r="E19" s="189"/>
      <c r="F19" s="187"/>
      <c r="G19" s="180" t="str">
        <f>IF('환경 20주'!H19="불량","부적합",IF('환경 20주'!H19="주의","주의","적합"))</f>
        <v>적합</v>
      </c>
      <c r="H19" s="181"/>
    </row>
    <row r="20" spans="1:8" ht="18.75" customHeight="1" x14ac:dyDescent="0.3">
      <c r="A20" s="184" t="str">
        <f>IF('환경 20주'!A20:A21="","",'환경 20주'!A20:A21)</f>
        <v/>
      </c>
      <c r="B20" s="185"/>
      <c r="C20" s="175" t="str">
        <f>IF('환경 20주'!D20="","",IF('환경 20주'!D20="불량","부적합",IF('환경 20주'!D20="주의","주의","적합")))</f>
        <v/>
      </c>
      <c r="D20" s="176"/>
      <c r="E20" s="188" t="str">
        <f>IF('환경 20주'!E20:E21="","",'환경 20주'!E20:E21)</f>
        <v/>
      </c>
      <c r="F20" s="185"/>
      <c r="G20" s="175" t="str">
        <f>IF('환경 20주'!H20="","",IF('환경 20주'!H20="불량","부적합",IF('환경 20주'!H20="주의","주의","적합")))</f>
        <v/>
      </c>
      <c r="H20" s="179"/>
    </row>
    <row r="21" spans="1:8" ht="18.75" customHeight="1" x14ac:dyDescent="0.3">
      <c r="A21" s="186"/>
      <c r="B21" s="187"/>
      <c r="C21" s="180" t="str">
        <f>IF('환경 20주'!D21="불량","부적합",IF('환경 20주'!D21="주의","주의","적합"))</f>
        <v>적합</v>
      </c>
      <c r="D21" s="183"/>
      <c r="E21" s="189"/>
      <c r="F21" s="187"/>
      <c r="G21" s="180" t="str">
        <f>IF('환경 20주'!H21="불량","부적합",IF('환경 20주'!H21="주의","주의","적합"))</f>
        <v>적합</v>
      </c>
      <c r="H21" s="181"/>
    </row>
    <row r="22" spans="1:8" ht="18.75" customHeight="1" x14ac:dyDescent="0.3">
      <c r="A22" s="184" t="str">
        <f>IF('환경 20주'!A22:A23="","",'환경 20주'!A22:A23)</f>
        <v/>
      </c>
      <c r="B22" s="185"/>
      <c r="C22" s="175" t="str">
        <f>IF('환경 20주'!D22="","",IF('환경 20주'!D22="불량","부적합",IF('환경 20주'!D22="주의","주의","적합")))</f>
        <v/>
      </c>
      <c r="D22" s="176"/>
      <c r="E22" s="188" t="str">
        <f>IF('환경 20주'!E22:E23="","",'환경 20주'!E22:E23)</f>
        <v/>
      </c>
      <c r="F22" s="185"/>
      <c r="G22" s="175" t="str">
        <f>IF('환경 20주'!H22="","",IF('환경 20주'!H22="불량","부적합",IF('환경 20주'!H22="주의","주의","적합")))</f>
        <v/>
      </c>
      <c r="H22" s="179"/>
    </row>
    <row r="23" spans="1:8" ht="18.75" customHeight="1" x14ac:dyDescent="0.3">
      <c r="A23" s="186"/>
      <c r="B23" s="187"/>
      <c r="C23" s="180" t="str">
        <f>IF('환경 20주'!D23="불량","부적합",IF('환경 20주'!D23="주의","주의","적합"))</f>
        <v>적합</v>
      </c>
      <c r="D23" s="183"/>
      <c r="E23" s="189"/>
      <c r="F23" s="187"/>
      <c r="G23" s="180" t="str">
        <f>IF('환경 20주'!H23="불량","부적합",IF('환경 20주'!H23="주의","주의","적합"))</f>
        <v>적합</v>
      </c>
      <c r="H23" s="181"/>
    </row>
    <row r="24" spans="1:8" ht="18.75" customHeight="1" x14ac:dyDescent="0.3">
      <c r="A24" s="184" t="str">
        <f>IF('환경 20주'!A24:A25="","",'환경 20주'!A24:A25)</f>
        <v/>
      </c>
      <c r="B24" s="185"/>
      <c r="C24" s="175" t="str">
        <f>IF('환경 20주'!D24="","",IF('환경 20주'!D24="불량","부적합",IF('환경 20주'!D24="주의","주의","적합")))</f>
        <v/>
      </c>
      <c r="D24" s="176"/>
      <c r="E24" s="188" t="str">
        <f>IF('환경 20주'!E24:E25="","",'환경 20주'!E24:E25)</f>
        <v/>
      </c>
      <c r="F24" s="185"/>
      <c r="G24" s="175" t="str">
        <f>IF('환경 20주'!H24="","",IF('환경 20주'!H24="불량","부적합",IF('환경 20주'!H24="주의","주의","적합")))</f>
        <v/>
      </c>
      <c r="H24" s="179"/>
    </row>
    <row r="25" spans="1:8" ht="18.75" customHeight="1" x14ac:dyDescent="0.3">
      <c r="A25" s="186"/>
      <c r="B25" s="187"/>
      <c r="C25" s="180" t="str">
        <f>IF('환경 20주'!D25="불량","부적합",IF('환경 20주'!D25="주의","주의","적합"))</f>
        <v>적합</v>
      </c>
      <c r="D25" s="183"/>
      <c r="E25" s="189"/>
      <c r="F25" s="187"/>
      <c r="G25" s="180" t="str">
        <f>IF('환경 20주'!H25="불량","부적합",IF('환경 20주'!H25="주의","주의","적합"))</f>
        <v>적합</v>
      </c>
      <c r="H25" s="181"/>
    </row>
    <row r="26" spans="1:8" ht="18.75" customHeight="1" x14ac:dyDescent="0.3">
      <c r="A26" s="184" t="str">
        <f>IF('환경 20주'!A26:A27="","",'환경 20주'!A26:A27)</f>
        <v/>
      </c>
      <c r="B26" s="185"/>
      <c r="C26" s="175" t="str">
        <f>IF('환경 20주'!D26="","",IF('환경 20주'!D26="불량","부적합",IF('환경 20주'!D26="주의","주의","적합")))</f>
        <v/>
      </c>
      <c r="D26" s="176"/>
      <c r="E26" s="188" t="str">
        <f>IF('환경 20주'!E26:E27="","",'환경 20주'!E26:E27)</f>
        <v/>
      </c>
      <c r="F26" s="185"/>
      <c r="G26" s="175" t="str">
        <f>IF('환경 20주'!H26="","",IF('환경 20주'!H26="불량","부적합",IF('환경 20주'!H26="주의","주의","적합")))</f>
        <v/>
      </c>
      <c r="H26" s="179"/>
    </row>
    <row r="27" spans="1:8" ht="18.75" customHeight="1" thickBot="1" x14ac:dyDescent="0.35">
      <c r="A27" s="190"/>
      <c r="B27" s="191"/>
      <c r="C27" s="177" t="str">
        <f>IF('환경 20주'!D27="불량","부적합",IF('환경 20주'!D27="주의","주의","적합"))</f>
        <v>적합</v>
      </c>
      <c r="D27" s="178"/>
      <c r="E27" s="192"/>
      <c r="F27" s="191"/>
      <c r="G27" s="177" t="str">
        <f>IF('환경 20주'!H27="불량","부적합",IF('환경 20주'!H27="주의","주의","적합"))</f>
        <v>적합</v>
      </c>
      <c r="H27" s="18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41" t="s">
        <v>20</v>
      </c>
      <c r="D31" s="141"/>
      <c r="E31" s="141" t="s">
        <v>38</v>
      </c>
      <c r="F31" s="141"/>
      <c r="G31" s="141" t="s">
        <v>41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42" t="s">
        <v>15</v>
      </c>
      <c r="B33" s="102"/>
      <c r="C33" s="142" t="s">
        <v>23</v>
      </c>
      <c r="D33" s="142"/>
      <c r="E33" s="135" t="s">
        <v>40</v>
      </c>
      <c r="F33" s="135"/>
      <c r="G33" s="102" t="s">
        <v>42</v>
      </c>
      <c r="H33" s="102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20주'!A36</f>
        <v>- 검사결과 전 구역 음성으로 적합함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8" t="s">
        <v>9</v>
      </c>
      <c r="B42" s="98"/>
      <c r="C42" s="98"/>
      <c r="D42" s="98"/>
      <c r="E42" s="98"/>
      <c r="F42" s="98"/>
      <c r="G42" s="98"/>
      <c r="H42" s="98"/>
    </row>
    <row r="43" spans="1:8" ht="17.25" x14ac:dyDescent="0.3">
      <c r="A43" s="99" t="s">
        <v>10</v>
      </c>
      <c r="B43" s="99"/>
      <c r="C43" s="99"/>
      <c r="D43" s="99"/>
      <c r="E43" s="99"/>
      <c r="F43" s="99"/>
      <c r="G43" s="99"/>
      <c r="H43" s="99"/>
    </row>
  </sheetData>
  <mergeCells count="59">
    <mergeCell ref="A1:H1"/>
    <mergeCell ref="G3:H3"/>
    <mergeCell ref="D4:E4"/>
    <mergeCell ref="C7:D7"/>
    <mergeCell ref="G7:H7"/>
    <mergeCell ref="A7:B7"/>
    <mergeCell ref="E7:F7"/>
    <mergeCell ref="D5:E5"/>
    <mergeCell ref="G5:H5"/>
    <mergeCell ref="A42:H42"/>
    <mergeCell ref="A43:H43"/>
    <mergeCell ref="G4:H4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E8:F9"/>
    <mergeCell ref="G8:H9"/>
    <mergeCell ref="A12:B13"/>
    <mergeCell ref="E12:F13"/>
    <mergeCell ref="A14:B15"/>
    <mergeCell ref="E14:F15"/>
    <mergeCell ref="A16:B17"/>
    <mergeCell ref="E16:F17"/>
    <mergeCell ref="A24:B25"/>
    <mergeCell ref="E24:F2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C18:D19"/>
    <mergeCell ref="G16:H17"/>
    <mergeCell ref="G18:H19"/>
    <mergeCell ref="C14:D15"/>
    <mergeCell ref="G12:H13"/>
    <mergeCell ref="G14:H15"/>
    <mergeCell ref="C26:D27"/>
    <mergeCell ref="G24:H25"/>
    <mergeCell ref="G26:H27"/>
    <mergeCell ref="C22:D23"/>
    <mergeCell ref="G20:H21"/>
    <mergeCell ref="G22:H23"/>
  </mergeCells>
  <phoneticPr fontId="3" type="noConversion"/>
  <conditionalFormatting sqref="C8 C10:D27 G8 G10:H27">
    <cfRule type="containsText" dxfId="36" priority="2" operator="containsText" text="부적합">
      <formula>NOT(ISERROR(SEARCH("부적합",C8)))</formula>
    </cfRule>
  </conditionalFormatting>
  <conditionalFormatting sqref="C8 E8 C10:E27 G8 G10:H27">
    <cfRule type="containsText" dxfId="3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I15" sqref="I15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3" t="s">
        <v>31</v>
      </c>
      <c r="B1" s="107"/>
      <c r="C1" s="107"/>
      <c r="D1" s="107"/>
      <c r="E1" s="107"/>
      <c r="F1" s="107"/>
      <c r="G1" s="107"/>
      <c r="H1" s="107"/>
    </row>
    <row r="3" spans="1:8" x14ac:dyDescent="0.3">
      <c r="F3" s="71" t="s">
        <v>11</v>
      </c>
      <c r="G3" s="132" t="s">
        <v>86</v>
      </c>
      <c r="H3" s="133"/>
    </row>
    <row r="4" spans="1:8" x14ac:dyDescent="0.3">
      <c r="A4" s="70" t="s">
        <v>4</v>
      </c>
      <c r="B4" s="69" t="s">
        <v>73</v>
      </c>
      <c r="C4" s="70" t="s">
        <v>12</v>
      </c>
      <c r="D4" s="110" t="s">
        <v>93</v>
      </c>
      <c r="E4" s="110"/>
      <c r="F4" s="65" t="s">
        <v>71</v>
      </c>
      <c r="G4" s="170" t="s">
        <v>94</v>
      </c>
      <c r="H4" s="171"/>
    </row>
    <row r="5" spans="1:8" x14ac:dyDescent="0.3">
      <c r="A5" s="70" t="s">
        <v>36</v>
      </c>
      <c r="B5" s="69">
        <v>8381</v>
      </c>
      <c r="C5" s="73" t="s">
        <v>88</v>
      </c>
      <c r="D5" s="111" t="s">
        <v>85</v>
      </c>
      <c r="E5" s="111"/>
      <c r="F5" s="70" t="s">
        <v>13</v>
      </c>
      <c r="G5" s="111" t="s">
        <v>82</v>
      </c>
      <c r="H5" s="111"/>
    </row>
    <row r="6" spans="1:8" ht="15.75" thickBot="1" x14ac:dyDescent="0.35"/>
    <row r="7" spans="1:8" ht="16.5" customHeight="1" x14ac:dyDescent="0.3">
      <c r="A7" s="172" t="s">
        <v>28</v>
      </c>
      <c r="B7" s="173"/>
      <c r="C7" s="72" t="s">
        <v>15</v>
      </c>
      <c r="D7" s="53" t="s">
        <v>3</v>
      </c>
      <c r="E7" s="174" t="s">
        <v>28</v>
      </c>
      <c r="F7" s="173"/>
      <c r="G7" s="72" t="s">
        <v>15</v>
      </c>
      <c r="H7" s="7" t="s">
        <v>3</v>
      </c>
    </row>
    <row r="8" spans="1:8" ht="18.75" customHeight="1" x14ac:dyDescent="0.3">
      <c r="A8" s="155">
        <v>110</v>
      </c>
      <c r="B8" s="156"/>
      <c r="C8" s="151" t="s">
        <v>87</v>
      </c>
      <c r="D8" s="153" t="str">
        <f>IF(C8="","",IF(C8="음성","양호",IF(ISERROR(FIND(".",C8)),"불량","주의")))</f>
        <v>양호</v>
      </c>
      <c r="E8" s="159">
        <v>120</v>
      </c>
      <c r="F8" s="156"/>
      <c r="G8" s="151" t="s">
        <v>87</v>
      </c>
      <c r="H8" s="146" t="str">
        <f>IF(G8="","",IF(G8="음성","양호",IF(ISERROR(FIND(".",G8)),"불량","주의")))</f>
        <v>양호</v>
      </c>
    </row>
    <row r="9" spans="1:8" ht="18.75" customHeight="1" x14ac:dyDescent="0.3">
      <c r="A9" s="157"/>
      <c r="B9" s="158"/>
      <c r="C9" s="152"/>
      <c r="D9" s="154"/>
      <c r="E9" s="160"/>
      <c r="F9" s="158"/>
      <c r="G9" s="152"/>
      <c r="H9" s="150"/>
    </row>
    <row r="10" spans="1:8" ht="18.75" customHeight="1" x14ac:dyDescent="0.3">
      <c r="A10" s="155">
        <v>211</v>
      </c>
      <c r="B10" s="156"/>
      <c r="C10" s="151" t="s">
        <v>87</v>
      </c>
      <c r="D10" s="153" t="str">
        <f t="shared" ref="D10" si="0">IF(C10="","",IF(C10="음성","양호",IF(ISERROR(FIND(".",C10)),"불량","주의")))</f>
        <v>양호</v>
      </c>
      <c r="E10" s="159">
        <v>212</v>
      </c>
      <c r="F10" s="156"/>
      <c r="G10" s="151" t="s">
        <v>87</v>
      </c>
      <c r="H10" s="14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57"/>
      <c r="B11" s="158"/>
      <c r="C11" s="152"/>
      <c r="D11" s="154"/>
      <c r="E11" s="160"/>
      <c r="F11" s="158"/>
      <c r="G11" s="152"/>
      <c r="H11" s="150"/>
    </row>
    <row r="12" spans="1:8" ht="18.75" customHeight="1" x14ac:dyDescent="0.3">
      <c r="A12" s="155">
        <v>220</v>
      </c>
      <c r="B12" s="156" t="s">
        <v>34</v>
      </c>
      <c r="C12" s="151" t="s">
        <v>87</v>
      </c>
      <c r="D12" s="153" t="str">
        <f t="shared" ref="D12" si="2">IF(C12="","",IF(C12="음성","양호",IF(ISERROR(FIND(".",C12)),"불량","주의")))</f>
        <v>양호</v>
      </c>
      <c r="E12" s="159">
        <v>310</v>
      </c>
      <c r="F12" s="156" t="s">
        <v>34</v>
      </c>
      <c r="G12" s="151" t="s">
        <v>87</v>
      </c>
      <c r="H12" s="146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57"/>
      <c r="B13" s="158" t="s">
        <v>35</v>
      </c>
      <c r="C13" s="152"/>
      <c r="D13" s="154"/>
      <c r="E13" s="160"/>
      <c r="F13" s="158" t="s">
        <v>35</v>
      </c>
      <c r="G13" s="152"/>
      <c r="H13" s="150"/>
    </row>
    <row r="14" spans="1:8" ht="18.75" customHeight="1" x14ac:dyDescent="0.3">
      <c r="A14" s="155"/>
      <c r="B14" s="156" t="s">
        <v>34</v>
      </c>
      <c r="C14" s="151"/>
      <c r="D14" s="153" t="str">
        <f t="shared" ref="D14" si="4">IF(C14="","",IF(C14="음성","양호",IF(ISERROR(FIND(".",C14)),"불량","주의")))</f>
        <v/>
      </c>
      <c r="E14" s="159"/>
      <c r="F14" s="156" t="s">
        <v>34</v>
      </c>
      <c r="G14" s="148"/>
      <c r="H14" s="146" t="str">
        <f t="shared" ref="H14" si="5">IF(G14="","",IF(G14="음성","양호",IF(ISERROR(FIND(".",G14)),"불량","주의")))</f>
        <v/>
      </c>
    </row>
    <row r="15" spans="1:8" ht="18.75" customHeight="1" x14ac:dyDescent="0.3">
      <c r="A15" s="157"/>
      <c r="B15" s="158" t="s">
        <v>35</v>
      </c>
      <c r="C15" s="152"/>
      <c r="D15" s="154"/>
      <c r="E15" s="160"/>
      <c r="F15" s="158" t="s">
        <v>35</v>
      </c>
      <c r="G15" s="149"/>
      <c r="H15" s="150"/>
    </row>
    <row r="16" spans="1:8" ht="18.75" customHeight="1" x14ac:dyDescent="0.3">
      <c r="A16" s="155"/>
      <c r="B16" s="156" t="s">
        <v>34</v>
      </c>
      <c r="C16" s="151"/>
      <c r="D16" s="153" t="str">
        <f t="shared" ref="D16" si="6">IF(C16="","",IF(C16="음성","양호",IF(ISERROR(FIND(".",C16)),"불량","주의")))</f>
        <v/>
      </c>
      <c r="E16" s="159"/>
      <c r="F16" s="156" t="s">
        <v>34</v>
      </c>
      <c r="G16" s="148"/>
      <c r="H16" s="146" t="str">
        <f t="shared" ref="H16" si="7">IF(G16="","",IF(G16="음성","양호",IF(ISERROR(FIND(".",G16)),"불량","주의")))</f>
        <v/>
      </c>
    </row>
    <row r="17" spans="1:8" ht="18.75" customHeight="1" x14ac:dyDescent="0.3">
      <c r="A17" s="157"/>
      <c r="B17" s="158" t="s">
        <v>35</v>
      </c>
      <c r="C17" s="152"/>
      <c r="D17" s="154"/>
      <c r="E17" s="160"/>
      <c r="F17" s="158" t="s">
        <v>35</v>
      </c>
      <c r="G17" s="149"/>
      <c r="H17" s="150"/>
    </row>
    <row r="18" spans="1:8" ht="18.75" customHeight="1" x14ac:dyDescent="0.3">
      <c r="A18" s="155"/>
      <c r="B18" s="156" t="s">
        <v>34</v>
      </c>
      <c r="C18" s="151"/>
      <c r="D18" s="153" t="str">
        <f t="shared" ref="D18" si="8">IF(C18="","",IF(C18="음성","양호",IF(ISERROR(FIND(".",C18)),"불량","주의")))</f>
        <v/>
      </c>
      <c r="E18" s="159"/>
      <c r="F18" s="156" t="s">
        <v>34</v>
      </c>
      <c r="G18" s="148"/>
      <c r="H18" s="146" t="str">
        <f t="shared" ref="H18" si="9">IF(G18="","",IF(G18="음성","양호",IF(ISERROR(FIND(".",G18)),"불량","주의")))</f>
        <v/>
      </c>
    </row>
    <row r="19" spans="1:8" ht="18.75" customHeight="1" x14ac:dyDescent="0.3">
      <c r="A19" s="157"/>
      <c r="B19" s="158" t="s">
        <v>35</v>
      </c>
      <c r="C19" s="152"/>
      <c r="D19" s="154"/>
      <c r="E19" s="160"/>
      <c r="F19" s="158" t="s">
        <v>35</v>
      </c>
      <c r="G19" s="149"/>
      <c r="H19" s="150"/>
    </row>
    <row r="20" spans="1:8" ht="18.75" customHeight="1" x14ac:dyDescent="0.3">
      <c r="A20" s="155"/>
      <c r="B20" s="156" t="s">
        <v>34</v>
      </c>
      <c r="C20" s="151"/>
      <c r="D20" s="153" t="str">
        <f t="shared" ref="D20" si="10">IF(C20="","",IF(C20="음성","양호",IF(ISERROR(FIND(".",C20)),"불량","주의")))</f>
        <v/>
      </c>
      <c r="E20" s="159"/>
      <c r="F20" s="156" t="s">
        <v>34</v>
      </c>
      <c r="G20" s="148"/>
      <c r="H20" s="146" t="str">
        <f t="shared" ref="H20" si="11">IF(G20="","",IF(G20="음성","양호",IF(ISERROR(FIND(".",G20)),"불량","주의")))</f>
        <v/>
      </c>
    </row>
    <row r="21" spans="1:8" ht="18.75" customHeight="1" x14ac:dyDescent="0.3">
      <c r="A21" s="157"/>
      <c r="B21" s="158" t="s">
        <v>35</v>
      </c>
      <c r="C21" s="152"/>
      <c r="D21" s="154"/>
      <c r="E21" s="160"/>
      <c r="F21" s="158" t="s">
        <v>35</v>
      </c>
      <c r="G21" s="149"/>
      <c r="H21" s="150"/>
    </row>
    <row r="22" spans="1:8" ht="18.75" customHeight="1" x14ac:dyDescent="0.3">
      <c r="A22" s="155"/>
      <c r="B22" s="156" t="s">
        <v>34</v>
      </c>
      <c r="C22" s="151"/>
      <c r="D22" s="153" t="str">
        <f t="shared" ref="D22" si="12">IF(C22="","",IF(C22="음성","양호",IF(ISERROR(FIND(".",C22)),"불량","주의")))</f>
        <v/>
      </c>
      <c r="E22" s="159"/>
      <c r="F22" s="156" t="s">
        <v>34</v>
      </c>
      <c r="G22" s="148"/>
      <c r="H22" s="146" t="str">
        <f t="shared" ref="H22" si="13">IF(G22="","",IF(G22="음성","양호",IF(ISERROR(FIND(".",G22)),"불량","주의")))</f>
        <v/>
      </c>
    </row>
    <row r="23" spans="1:8" ht="18.75" customHeight="1" x14ac:dyDescent="0.3">
      <c r="A23" s="157"/>
      <c r="B23" s="158" t="s">
        <v>35</v>
      </c>
      <c r="C23" s="152"/>
      <c r="D23" s="154"/>
      <c r="E23" s="160"/>
      <c r="F23" s="158" t="s">
        <v>35</v>
      </c>
      <c r="G23" s="149"/>
      <c r="H23" s="150"/>
    </row>
    <row r="24" spans="1:8" ht="18.75" customHeight="1" x14ac:dyDescent="0.3">
      <c r="A24" s="155"/>
      <c r="B24" s="156" t="s">
        <v>34</v>
      </c>
      <c r="C24" s="151"/>
      <c r="D24" s="153" t="str">
        <f t="shared" ref="D24" si="14">IF(C24="","",IF(C24="음성","양호",IF(ISERROR(FIND(".",C24)),"불량","주의")))</f>
        <v/>
      </c>
      <c r="E24" s="159"/>
      <c r="F24" s="156" t="s">
        <v>34</v>
      </c>
      <c r="G24" s="148"/>
      <c r="H24" s="146" t="str">
        <f t="shared" ref="H24" si="15">IF(G24="","",IF(G24="음성","양호",IF(ISERROR(FIND(".",G24)),"불량","주의")))</f>
        <v/>
      </c>
    </row>
    <row r="25" spans="1:8" ht="18.75" customHeight="1" x14ac:dyDescent="0.3">
      <c r="A25" s="157"/>
      <c r="B25" s="158" t="s">
        <v>35</v>
      </c>
      <c r="C25" s="152"/>
      <c r="D25" s="154"/>
      <c r="E25" s="160"/>
      <c r="F25" s="158" t="s">
        <v>35</v>
      </c>
      <c r="G25" s="149"/>
      <c r="H25" s="150"/>
    </row>
    <row r="26" spans="1:8" ht="18.75" customHeight="1" thickBot="1" x14ac:dyDescent="0.35">
      <c r="A26" s="161"/>
      <c r="B26" s="162" t="s">
        <v>34</v>
      </c>
      <c r="C26" s="167"/>
      <c r="D26" s="153" t="str">
        <f t="shared" ref="D26" si="16">IF(C26="","",IF(C26="음성","양호",IF(ISERROR(FIND(".",C26)),"불량","주의")))</f>
        <v/>
      </c>
      <c r="E26" s="165"/>
      <c r="F26" s="162" t="s">
        <v>34</v>
      </c>
      <c r="G26" s="144"/>
      <c r="H26" s="14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63"/>
      <c r="B27" s="164" t="s">
        <v>35</v>
      </c>
      <c r="C27" s="168"/>
      <c r="D27" s="169"/>
      <c r="E27" s="166"/>
      <c r="F27" s="164" t="s">
        <v>35</v>
      </c>
      <c r="G27" s="145"/>
      <c r="H27" s="147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41" t="s">
        <v>7</v>
      </c>
      <c r="D31" s="141"/>
      <c r="E31" s="141" t="s">
        <v>38</v>
      </c>
      <c r="F31" s="141"/>
      <c r="G31" s="141" t="s">
        <v>8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42" t="s">
        <v>15</v>
      </c>
      <c r="B33" s="102"/>
      <c r="C33" s="142" t="s">
        <v>23</v>
      </c>
      <c r="D33" s="142"/>
      <c r="E33" s="135" t="s">
        <v>40</v>
      </c>
      <c r="F33" s="135"/>
      <c r="G33" s="102" t="s">
        <v>42</v>
      </c>
      <c r="H33" s="102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84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8" t="s">
        <v>9</v>
      </c>
      <c r="B43" s="98"/>
      <c r="C43" s="98"/>
      <c r="D43" s="98"/>
      <c r="E43" s="98"/>
      <c r="F43" s="98"/>
      <c r="G43" s="98"/>
      <c r="H43" s="98"/>
    </row>
    <row r="44" spans="1:8" ht="17.25" x14ac:dyDescent="0.3">
      <c r="A44" s="99" t="s">
        <v>10</v>
      </c>
      <c r="B44" s="99"/>
      <c r="C44" s="99"/>
      <c r="D44" s="99"/>
      <c r="E44" s="99"/>
      <c r="F44" s="99"/>
      <c r="G44" s="99"/>
      <c r="H44" s="99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34" priority="3" operator="containsText" text="불량">
      <formula>NOT(ISERROR(SEARCH("불량",D8)))</formula>
    </cfRule>
  </conditionalFormatting>
  <conditionalFormatting sqref="C8 C10:C27 G10:G27 G8">
    <cfRule type="containsText" dxfId="33" priority="2" operator="containsText" text="양성">
      <formula>NOT(ISERROR(SEARCH("양성",C8)))</formula>
    </cfRule>
  </conditionalFormatting>
  <conditionalFormatting sqref="D8 D22 D10 D14 D18 D12 D16 D20 D24 D26 H8 H10:H27">
    <cfRule type="containsText" dxfId="32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N21" sqref="N21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43" t="s">
        <v>31</v>
      </c>
      <c r="B1" s="107"/>
      <c r="C1" s="107"/>
      <c r="D1" s="107"/>
      <c r="E1" s="107"/>
      <c r="F1" s="107"/>
      <c r="G1" s="107"/>
      <c r="H1" s="107"/>
    </row>
    <row r="3" spans="1:8" x14ac:dyDescent="0.3">
      <c r="F3" s="71" t="s">
        <v>11</v>
      </c>
      <c r="G3" s="132" t="str">
        <f>'환경 24주'!G3:H3</f>
        <v>19-0614</v>
      </c>
      <c r="H3" s="133"/>
    </row>
    <row r="4" spans="1:8" x14ac:dyDescent="0.3">
      <c r="A4" s="70" t="s">
        <v>4</v>
      </c>
      <c r="B4" s="71" t="str">
        <f>'환경 24주'!B4</f>
        <v>무주농장</v>
      </c>
      <c r="C4" s="70" t="s">
        <v>12</v>
      </c>
      <c r="D4" s="134" t="str">
        <f>'환경 24주'!D4:E4</f>
        <v>2019.03.06</v>
      </c>
      <c r="E4" s="134"/>
      <c r="F4" s="65" t="s">
        <v>71</v>
      </c>
      <c r="G4" s="193" t="str">
        <f>'환경 24주'!G4:H4</f>
        <v>2019.03.12</v>
      </c>
      <c r="H4" s="194"/>
    </row>
    <row r="5" spans="1:8" x14ac:dyDescent="0.3">
      <c r="A5" s="70" t="s">
        <v>36</v>
      </c>
      <c r="B5" s="71">
        <f>'환경 24주'!B5</f>
        <v>8381</v>
      </c>
      <c r="C5" s="73" t="s">
        <v>88</v>
      </c>
      <c r="D5" s="197" t="str">
        <f>'환경 24주'!D5:E5</f>
        <v>24주령</v>
      </c>
      <c r="E5" s="197"/>
      <c r="F5" s="70" t="s">
        <v>13</v>
      </c>
      <c r="G5" s="197" t="str">
        <f>'환경 24주'!G5:H5</f>
        <v>윤병구</v>
      </c>
      <c r="H5" s="197"/>
    </row>
    <row r="6" spans="1:8" ht="15.75" thickBot="1" x14ac:dyDescent="0.35"/>
    <row r="7" spans="1:8" ht="16.5" customHeight="1" x14ac:dyDescent="0.3">
      <c r="A7" s="172" t="s">
        <v>28</v>
      </c>
      <c r="B7" s="173"/>
      <c r="C7" s="195" t="s">
        <v>6</v>
      </c>
      <c r="D7" s="137"/>
      <c r="E7" s="174" t="s">
        <v>28</v>
      </c>
      <c r="F7" s="173"/>
      <c r="G7" s="195" t="s">
        <v>6</v>
      </c>
      <c r="H7" s="196"/>
    </row>
    <row r="8" spans="1:8" ht="18.75" customHeight="1" x14ac:dyDescent="0.3">
      <c r="A8" s="184">
        <f>IF('환경 24주'!A8:A9="","",'환경 24주'!A8:A9)</f>
        <v>110</v>
      </c>
      <c r="B8" s="185"/>
      <c r="C8" s="175" t="str">
        <f>IF('환경 24주'!D8="","",IF('환경 24주'!D8="불량","부적합",IF('환경 24주'!D8="주의","주의","적합")))</f>
        <v>적합</v>
      </c>
      <c r="D8" s="176"/>
      <c r="E8" s="188">
        <f>IF('환경 24주'!E8:E9="","",'환경 24주'!E8:E9)</f>
        <v>120</v>
      </c>
      <c r="F8" s="185"/>
      <c r="G8" s="175" t="str">
        <f>IF('환경 24주'!H8="","",IF('환경 24주'!H8="불량","부적합",IF('환경 24주'!H8="주의","주의","적합")))</f>
        <v>적합</v>
      </c>
      <c r="H8" s="179"/>
    </row>
    <row r="9" spans="1:8" ht="18.75" customHeight="1" x14ac:dyDescent="0.3">
      <c r="A9" s="186"/>
      <c r="B9" s="187"/>
      <c r="C9" s="180" t="str">
        <f>IF('환경 24주'!D9="불량","부적합",IF('환경 24주'!D9="주의","주의","적합"))</f>
        <v>적합</v>
      </c>
      <c r="D9" s="183"/>
      <c r="E9" s="189"/>
      <c r="F9" s="187"/>
      <c r="G9" s="180" t="str">
        <f>IF('환경 24주'!H9="불량","부적합",IF('환경 24주'!H9="주의","주의","적합"))</f>
        <v>적합</v>
      </c>
      <c r="H9" s="181"/>
    </row>
    <row r="10" spans="1:8" ht="18.75" customHeight="1" x14ac:dyDescent="0.3">
      <c r="A10" s="184">
        <f>IF('환경 24주'!A10:A11="","",'환경 24주'!A10:A11)</f>
        <v>211</v>
      </c>
      <c r="B10" s="185"/>
      <c r="C10" s="175" t="str">
        <f>IF('환경 24주'!D10="","",IF('환경 24주'!D10="불량","부적합",IF('환경 24주'!D10="주의","주의","적합")))</f>
        <v>적합</v>
      </c>
      <c r="D10" s="176"/>
      <c r="E10" s="188">
        <f>IF('환경 24주'!E10:E11="","",'환경 24주'!E10:E11)</f>
        <v>212</v>
      </c>
      <c r="F10" s="185"/>
      <c r="G10" s="175" t="str">
        <f>IF('환경 24주'!H10="","",IF('환경 24주'!H10="불량","부적합",IF('환경 24주'!H10="주의","주의","적합")))</f>
        <v>적합</v>
      </c>
      <c r="H10" s="179"/>
    </row>
    <row r="11" spans="1:8" ht="18.75" customHeight="1" x14ac:dyDescent="0.3">
      <c r="A11" s="186"/>
      <c r="B11" s="187"/>
      <c r="C11" s="180" t="str">
        <f>IF('환경 24주'!D11="불량","부적합",IF('환경 24주'!D11="주의","주의","적합"))</f>
        <v>적합</v>
      </c>
      <c r="D11" s="183"/>
      <c r="E11" s="189"/>
      <c r="F11" s="187"/>
      <c r="G11" s="180" t="str">
        <f>IF('환경 24주'!H11="불량","부적합",IF('환경 24주'!H11="주의","주의","적합"))</f>
        <v>적합</v>
      </c>
      <c r="H11" s="181"/>
    </row>
    <row r="12" spans="1:8" ht="18.75" customHeight="1" x14ac:dyDescent="0.3">
      <c r="A12" s="184">
        <f>IF('환경 24주'!A12:A13="","",'환경 24주'!A12:A13)</f>
        <v>220</v>
      </c>
      <c r="B12" s="185"/>
      <c r="C12" s="175" t="str">
        <f>IF('환경 24주'!D12="","",IF('환경 24주'!D12="불량","부적합",IF('환경 24주'!D12="주의","주의","적합")))</f>
        <v>적합</v>
      </c>
      <c r="D12" s="176"/>
      <c r="E12" s="188">
        <f>IF('환경 24주'!E12:E13="","",'환경 24주'!E12:E13)</f>
        <v>310</v>
      </c>
      <c r="F12" s="185"/>
      <c r="G12" s="175" t="str">
        <f>IF('환경 24주'!H12="","",IF('환경 24주'!H12="불량","부적합",IF('환경 24주'!H12="주의","주의","적합")))</f>
        <v>적합</v>
      </c>
      <c r="H12" s="179"/>
    </row>
    <row r="13" spans="1:8" ht="18.75" customHeight="1" x14ac:dyDescent="0.3">
      <c r="A13" s="186"/>
      <c r="B13" s="187"/>
      <c r="C13" s="180" t="str">
        <f>IF('환경 24주'!D13="불량","부적합",IF('환경 24주'!D13="주의","주의","적합"))</f>
        <v>적합</v>
      </c>
      <c r="D13" s="183"/>
      <c r="E13" s="189"/>
      <c r="F13" s="187"/>
      <c r="G13" s="180" t="str">
        <f>IF('환경 24주'!H13="불량","부적합",IF('환경 24주'!H13="주의","주의","적합"))</f>
        <v>적합</v>
      </c>
      <c r="H13" s="181"/>
    </row>
    <row r="14" spans="1:8" ht="18.75" customHeight="1" x14ac:dyDescent="0.3">
      <c r="A14" s="184" t="str">
        <f>IF('환경 24주'!A14:A15="","",'환경 24주'!A14:A15)</f>
        <v/>
      </c>
      <c r="B14" s="185"/>
      <c r="C14" s="175" t="str">
        <f>IF('환경 24주'!D14="","",IF('환경 24주'!D14="불량","부적합",IF('환경 24주'!D14="주의","주의","적합")))</f>
        <v/>
      </c>
      <c r="D14" s="176"/>
      <c r="E14" s="188" t="str">
        <f>IF('환경 24주'!E14:E15="","",'환경 24주'!E14:E15)</f>
        <v/>
      </c>
      <c r="F14" s="185"/>
      <c r="G14" s="175" t="str">
        <f>IF('환경 24주'!H14="","",IF('환경 24주'!H14="불량","부적합",IF('환경 24주'!H14="주의","주의","적합")))</f>
        <v/>
      </c>
      <c r="H14" s="179"/>
    </row>
    <row r="15" spans="1:8" ht="18.75" customHeight="1" x14ac:dyDescent="0.3">
      <c r="A15" s="186"/>
      <c r="B15" s="187"/>
      <c r="C15" s="180" t="str">
        <f>IF('환경 24주'!D15="불량","부적합",IF('환경 24주'!D15="주의","주의","적합"))</f>
        <v>적합</v>
      </c>
      <c r="D15" s="183"/>
      <c r="E15" s="189"/>
      <c r="F15" s="187"/>
      <c r="G15" s="180" t="str">
        <f>IF('환경 24주'!H15="불량","부적합",IF('환경 24주'!H15="주의","주의","적합"))</f>
        <v>적합</v>
      </c>
      <c r="H15" s="181"/>
    </row>
    <row r="16" spans="1:8" ht="18.75" customHeight="1" x14ac:dyDescent="0.3">
      <c r="A16" s="184" t="str">
        <f>IF('환경 24주'!A16:A17="","",'환경 24주'!A16:A17)</f>
        <v/>
      </c>
      <c r="B16" s="185"/>
      <c r="C16" s="175" t="str">
        <f>IF('환경 24주'!D16="","",IF('환경 24주'!D16="불량","부적합",IF('환경 24주'!D16="주의","주의","적합")))</f>
        <v/>
      </c>
      <c r="D16" s="176"/>
      <c r="E16" s="188" t="str">
        <f>IF('환경 24주'!E16:E17="","",'환경 24주'!E16:E17)</f>
        <v/>
      </c>
      <c r="F16" s="185"/>
      <c r="G16" s="175" t="str">
        <f>IF('환경 24주'!H16="","",IF('환경 24주'!H16="불량","부적합",IF('환경 24주'!H16="주의","주의","적합")))</f>
        <v/>
      </c>
      <c r="H16" s="179"/>
    </row>
    <row r="17" spans="1:8" ht="18.75" customHeight="1" x14ac:dyDescent="0.3">
      <c r="A17" s="186"/>
      <c r="B17" s="187"/>
      <c r="C17" s="180" t="str">
        <f>IF('환경 24주'!D17="불량","부적합",IF('환경 24주'!D17="주의","주의","적합"))</f>
        <v>적합</v>
      </c>
      <c r="D17" s="183"/>
      <c r="E17" s="189"/>
      <c r="F17" s="187"/>
      <c r="G17" s="180" t="str">
        <f>IF('환경 24주'!H17="불량","부적합",IF('환경 24주'!H17="주의","주의","적합"))</f>
        <v>적합</v>
      </c>
      <c r="H17" s="181"/>
    </row>
    <row r="18" spans="1:8" ht="18.75" customHeight="1" x14ac:dyDescent="0.3">
      <c r="A18" s="184" t="str">
        <f>IF('환경 24주'!A18:A19="","",'환경 24주'!A18:A19)</f>
        <v/>
      </c>
      <c r="B18" s="185"/>
      <c r="C18" s="175" t="str">
        <f>IF('환경 24주'!D18="","",IF('환경 24주'!D18="불량","부적합",IF('환경 24주'!D18="주의","주의","적합")))</f>
        <v/>
      </c>
      <c r="D18" s="176"/>
      <c r="E18" s="188" t="str">
        <f>IF('환경 24주'!E18:E19="","",'환경 24주'!E18:E19)</f>
        <v/>
      </c>
      <c r="F18" s="185"/>
      <c r="G18" s="175" t="str">
        <f>IF('환경 24주'!H18="","",IF('환경 24주'!H18="불량","부적합",IF('환경 24주'!H18="주의","주의","적합")))</f>
        <v/>
      </c>
      <c r="H18" s="179"/>
    </row>
    <row r="19" spans="1:8" ht="18.75" customHeight="1" x14ac:dyDescent="0.3">
      <c r="A19" s="186"/>
      <c r="B19" s="187"/>
      <c r="C19" s="180" t="str">
        <f>IF('환경 24주'!D19="불량","부적합",IF('환경 24주'!D19="주의","주의","적합"))</f>
        <v>적합</v>
      </c>
      <c r="D19" s="183"/>
      <c r="E19" s="189"/>
      <c r="F19" s="187"/>
      <c r="G19" s="180" t="str">
        <f>IF('환경 24주'!H19="불량","부적합",IF('환경 24주'!H19="주의","주의","적합"))</f>
        <v>적합</v>
      </c>
      <c r="H19" s="181"/>
    </row>
    <row r="20" spans="1:8" ht="18.75" customHeight="1" x14ac:dyDescent="0.3">
      <c r="A20" s="184" t="str">
        <f>IF('환경 24주'!A20:A21="","",'환경 24주'!A20:A21)</f>
        <v/>
      </c>
      <c r="B20" s="185"/>
      <c r="C20" s="175" t="str">
        <f>IF('환경 24주'!D20="","",IF('환경 24주'!D20="불량","부적합",IF('환경 24주'!D20="주의","주의","적합")))</f>
        <v/>
      </c>
      <c r="D20" s="176"/>
      <c r="E20" s="188" t="str">
        <f>IF('환경 24주'!E20:E21="","",'환경 24주'!E20:E21)</f>
        <v/>
      </c>
      <c r="F20" s="185"/>
      <c r="G20" s="175" t="str">
        <f>IF('환경 24주'!H20="","",IF('환경 24주'!H20="불량","부적합",IF('환경 24주'!H20="주의","주의","적합")))</f>
        <v/>
      </c>
      <c r="H20" s="179"/>
    </row>
    <row r="21" spans="1:8" ht="18.75" customHeight="1" x14ac:dyDescent="0.3">
      <c r="A21" s="186"/>
      <c r="B21" s="187"/>
      <c r="C21" s="180" t="str">
        <f>IF('환경 24주'!D21="불량","부적합",IF('환경 24주'!D21="주의","주의","적합"))</f>
        <v>적합</v>
      </c>
      <c r="D21" s="183"/>
      <c r="E21" s="189"/>
      <c r="F21" s="187"/>
      <c r="G21" s="180" t="str">
        <f>IF('환경 24주'!H21="불량","부적합",IF('환경 24주'!H21="주의","주의","적합"))</f>
        <v>적합</v>
      </c>
      <c r="H21" s="181"/>
    </row>
    <row r="22" spans="1:8" ht="18.75" customHeight="1" x14ac:dyDescent="0.3">
      <c r="A22" s="184" t="str">
        <f>IF('환경 24주'!A22:A23="","",'환경 24주'!A22:A23)</f>
        <v/>
      </c>
      <c r="B22" s="185"/>
      <c r="C22" s="175" t="str">
        <f>IF('환경 24주'!D22="","",IF('환경 24주'!D22="불량","부적합",IF('환경 24주'!D22="주의","주의","적합")))</f>
        <v/>
      </c>
      <c r="D22" s="176"/>
      <c r="E22" s="188" t="str">
        <f>IF('환경 24주'!E22:E23="","",'환경 24주'!E22:E23)</f>
        <v/>
      </c>
      <c r="F22" s="185"/>
      <c r="G22" s="175" t="str">
        <f>IF('환경 24주'!H22="","",IF('환경 24주'!H22="불량","부적합",IF('환경 24주'!H22="주의","주의","적합")))</f>
        <v/>
      </c>
      <c r="H22" s="179"/>
    </row>
    <row r="23" spans="1:8" ht="18.75" customHeight="1" x14ac:dyDescent="0.3">
      <c r="A23" s="186"/>
      <c r="B23" s="187"/>
      <c r="C23" s="180" t="str">
        <f>IF('환경 24주'!D23="불량","부적합",IF('환경 24주'!D23="주의","주의","적합"))</f>
        <v>적합</v>
      </c>
      <c r="D23" s="183"/>
      <c r="E23" s="189"/>
      <c r="F23" s="187"/>
      <c r="G23" s="180" t="str">
        <f>IF('환경 24주'!H23="불량","부적합",IF('환경 24주'!H23="주의","주의","적합"))</f>
        <v>적합</v>
      </c>
      <c r="H23" s="181"/>
    </row>
    <row r="24" spans="1:8" ht="18.75" customHeight="1" x14ac:dyDescent="0.3">
      <c r="A24" s="184" t="str">
        <f>IF('환경 24주'!A24:A25="","",'환경 24주'!A24:A25)</f>
        <v/>
      </c>
      <c r="B24" s="185"/>
      <c r="C24" s="175" t="str">
        <f>IF('환경 24주'!D24="","",IF('환경 24주'!D24="불량","부적합",IF('환경 24주'!D24="주의","주의","적합")))</f>
        <v/>
      </c>
      <c r="D24" s="176"/>
      <c r="E24" s="188" t="str">
        <f>IF('환경 24주'!E24:E25="","",'환경 24주'!E24:E25)</f>
        <v/>
      </c>
      <c r="F24" s="185"/>
      <c r="G24" s="175" t="str">
        <f>IF('환경 24주'!H24="","",IF('환경 24주'!H24="불량","부적합",IF('환경 24주'!H24="주의","주의","적합")))</f>
        <v/>
      </c>
      <c r="H24" s="179"/>
    </row>
    <row r="25" spans="1:8" ht="18.75" customHeight="1" x14ac:dyDescent="0.3">
      <c r="A25" s="186"/>
      <c r="B25" s="187"/>
      <c r="C25" s="180" t="str">
        <f>IF('환경 24주'!D25="불량","부적합",IF('환경 24주'!D25="주의","주의","적합"))</f>
        <v>적합</v>
      </c>
      <c r="D25" s="183"/>
      <c r="E25" s="189"/>
      <c r="F25" s="187"/>
      <c r="G25" s="180" t="str">
        <f>IF('환경 24주'!H25="불량","부적합",IF('환경 24주'!H25="주의","주의","적합"))</f>
        <v>적합</v>
      </c>
      <c r="H25" s="181"/>
    </row>
    <row r="26" spans="1:8" ht="18.75" customHeight="1" x14ac:dyDescent="0.3">
      <c r="A26" s="184" t="str">
        <f>IF('환경 24주'!A26:A27="","",'환경 24주'!A26:A27)</f>
        <v/>
      </c>
      <c r="B26" s="185"/>
      <c r="C26" s="175" t="str">
        <f>IF('환경 24주'!D26="","",IF('환경 24주'!D26="불량","부적합",IF('환경 24주'!D26="주의","주의","적합")))</f>
        <v/>
      </c>
      <c r="D26" s="176"/>
      <c r="E26" s="188" t="str">
        <f>IF('환경 24주'!E26:E27="","",'환경 24주'!E26:E27)</f>
        <v/>
      </c>
      <c r="F26" s="185"/>
      <c r="G26" s="175" t="str">
        <f>IF('환경 24주'!H26="","",IF('환경 24주'!H26="불량","부적합",IF('환경 24주'!H26="주의","주의","적합")))</f>
        <v/>
      </c>
      <c r="H26" s="179"/>
    </row>
    <row r="27" spans="1:8" ht="18.75" customHeight="1" thickBot="1" x14ac:dyDescent="0.35">
      <c r="A27" s="190"/>
      <c r="B27" s="191"/>
      <c r="C27" s="177" t="str">
        <f>IF('환경 24주'!D27="불량","부적합",IF('환경 24주'!D27="주의","주의","적합"))</f>
        <v>적합</v>
      </c>
      <c r="D27" s="178"/>
      <c r="E27" s="192"/>
      <c r="F27" s="191"/>
      <c r="G27" s="177" t="str">
        <f>IF('환경 24주'!H27="불량","부적합",IF('환경 24주'!H27="주의","주의","적합"))</f>
        <v>적합</v>
      </c>
      <c r="H27" s="18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41" t="s">
        <v>20</v>
      </c>
      <c r="D31" s="141"/>
      <c r="E31" s="141" t="s">
        <v>38</v>
      </c>
      <c r="F31" s="141"/>
      <c r="G31" s="141" t="s">
        <v>21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42" t="s">
        <v>15</v>
      </c>
      <c r="B33" s="102"/>
      <c r="C33" s="142" t="s">
        <v>23</v>
      </c>
      <c r="D33" s="142"/>
      <c r="E33" s="135" t="s">
        <v>40</v>
      </c>
      <c r="F33" s="135"/>
      <c r="G33" s="102" t="s">
        <v>42</v>
      </c>
      <c r="H33" s="102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24주'!A36</f>
        <v>- 검사결과 전 구역 음성으로 적합함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8" t="s">
        <v>9</v>
      </c>
      <c r="B42" s="98"/>
      <c r="C42" s="98"/>
      <c r="D42" s="98"/>
      <c r="E42" s="98"/>
      <c r="F42" s="98"/>
      <c r="G42" s="98"/>
      <c r="H42" s="98"/>
    </row>
    <row r="43" spans="1:8" ht="17.25" x14ac:dyDescent="0.3">
      <c r="A43" s="99" t="s">
        <v>10</v>
      </c>
      <c r="B43" s="99"/>
      <c r="C43" s="99"/>
      <c r="D43" s="99"/>
      <c r="E43" s="99"/>
      <c r="F43" s="99"/>
      <c r="G43" s="99"/>
      <c r="H43" s="99"/>
    </row>
  </sheetData>
  <mergeCells count="59">
    <mergeCell ref="A1:H1"/>
    <mergeCell ref="G3:H3"/>
    <mergeCell ref="D4:E4"/>
    <mergeCell ref="D5:E5"/>
    <mergeCell ref="G4:H4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31" priority="2" operator="containsText" text="부적합">
      <formula>NOT(ISERROR(SEARCH("부적합",C8)))</formula>
    </cfRule>
  </conditionalFormatting>
  <conditionalFormatting sqref="C8 E8 C10:E27 G8 G10:H27">
    <cfRule type="containsText" dxfId="3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D4" sqref="D4:E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43" t="s">
        <v>31</v>
      </c>
      <c r="B1" s="107"/>
      <c r="C1" s="107"/>
      <c r="D1" s="107"/>
      <c r="E1" s="107"/>
      <c r="F1" s="107"/>
      <c r="G1" s="107"/>
      <c r="H1" s="107"/>
    </row>
    <row r="3" spans="1:8" x14ac:dyDescent="0.3">
      <c r="F3" s="76" t="s">
        <v>11</v>
      </c>
      <c r="G3" s="132" t="s">
        <v>90</v>
      </c>
      <c r="H3" s="133"/>
    </row>
    <row r="4" spans="1:8" x14ac:dyDescent="0.3">
      <c r="A4" s="75" t="s">
        <v>4</v>
      </c>
      <c r="B4" s="74" t="s">
        <v>73</v>
      </c>
      <c r="C4" s="75" t="s">
        <v>12</v>
      </c>
      <c r="D4" s="110" t="s">
        <v>92</v>
      </c>
      <c r="E4" s="110"/>
      <c r="F4" s="65" t="s">
        <v>71</v>
      </c>
      <c r="G4" s="170" t="s">
        <v>91</v>
      </c>
      <c r="H4" s="171"/>
    </row>
    <row r="5" spans="1:8" x14ac:dyDescent="0.3">
      <c r="A5" s="75" t="s">
        <v>36</v>
      </c>
      <c r="B5" s="74">
        <v>8381</v>
      </c>
      <c r="C5" s="75" t="s">
        <v>72</v>
      </c>
      <c r="D5" s="111" t="s">
        <v>89</v>
      </c>
      <c r="E5" s="111"/>
      <c r="F5" s="75" t="s">
        <v>13</v>
      </c>
      <c r="G5" s="111" t="s">
        <v>82</v>
      </c>
      <c r="H5" s="111"/>
    </row>
    <row r="6" spans="1:8" ht="15.75" thickBot="1" x14ac:dyDescent="0.35"/>
    <row r="7" spans="1:8" ht="16.5" customHeight="1" x14ac:dyDescent="0.3">
      <c r="A7" s="172" t="s">
        <v>28</v>
      </c>
      <c r="B7" s="173"/>
      <c r="C7" s="77" t="s">
        <v>15</v>
      </c>
      <c r="D7" s="53" t="s">
        <v>3</v>
      </c>
      <c r="E7" s="174" t="s">
        <v>28</v>
      </c>
      <c r="F7" s="173"/>
      <c r="G7" s="77" t="s">
        <v>15</v>
      </c>
      <c r="H7" s="7" t="s">
        <v>3</v>
      </c>
    </row>
    <row r="8" spans="1:8" ht="18.75" customHeight="1" x14ac:dyDescent="0.3">
      <c r="A8" s="155">
        <v>110</v>
      </c>
      <c r="B8" s="156"/>
      <c r="C8" s="151" t="s">
        <v>83</v>
      </c>
      <c r="D8" s="153" t="str">
        <f>IF(C8="","",IF(C8="음성","양호",IF(ISERROR(FIND(".",C8)),"불량","주의")))</f>
        <v>양호</v>
      </c>
      <c r="E8" s="159">
        <v>120</v>
      </c>
      <c r="F8" s="156"/>
      <c r="G8" s="151" t="s">
        <v>83</v>
      </c>
      <c r="H8" s="146" t="str">
        <f>IF(G8="","",IF(G8="음성","양호",IF(ISERROR(FIND(".",G8)),"불량","주의")))</f>
        <v>양호</v>
      </c>
    </row>
    <row r="9" spans="1:8" ht="18.75" customHeight="1" x14ac:dyDescent="0.3">
      <c r="A9" s="157"/>
      <c r="B9" s="158"/>
      <c r="C9" s="152"/>
      <c r="D9" s="154"/>
      <c r="E9" s="160"/>
      <c r="F9" s="158"/>
      <c r="G9" s="152"/>
      <c r="H9" s="150"/>
    </row>
    <row r="10" spans="1:8" ht="18.75" customHeight="1" x14ac:dyDescent="0.3">
      <c r="A10" s="155">
        <v>211</v>
      </c>
      <c r="B10" s="156"/>
      <c r="C10" s="151" t="s">
        <v>83</v>
      </c>
      <c r="D10" s="153" t="str">
        <f t="shared" ref="D10" si="0">IF(C10="","",IF(C10="음성","양호",IF(ISERROR(FIND(".",C10)),"불량","주의")))</f>
        <v>양호</v>
      </c>
      <c r="E10" s="159">
        <v>212</v>
      </c>
      <c r="F10" s="156"/>
      <c r="G10" s="151" t="s">
        <v>83</v>
      </c>
      <c r="H10" s="14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57"/>
      <c r="B11" s="158"/>
      <c r="C11" s="152"/>
      <c r="D11" s="154"/>
      <c r="E11" s="160"/>
      <c r="F11" s="158"/>
      <c r="G11" s="152"/>
      <c r="H11" s="150"/>
    </row>
    <row r="12" spans="1:8" ht="18.75" customHeight="1" x14ac:dyDescent="0.3">
      <c r="A12" s="155">
        <v>220</v>
      </c>
      <c r="B12" s="156" t="s">
        <v>34</v>
      </c>
      <c r="C12" s="151" t="s">
        <v>83</v>
      </c>
      <c r="D12" s="153" t="str">
        <f t="shared" ref="D12" si="2">IF(C12="","",IF(C12="음성","양호",IF(ISERROR(FIND(".",C12)),"불량","주의")))</f>
        <v>양호</v>
      </c>
      <c r="E12" s="159">
        <v>310</v>
      </c>
      <c r="F12" s="156" t="s">
        <v>34</v>
      </c>
      <c r="G12" s="151" t="s">
        <v>83</v>
      </c>
      <c r="H12" s="146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57"/>
      <c r="B13" s="158" t="s">
        <v>35</v>
      </c>
      <c r="C13" s="152"/>
      <c r="D13" s="154"/>
      <c r="E13" s="160"/>
      <c r="F13" s="158" t="s">
        <v>35</v>
      </c>
      <c r="G13" s="152"/>
      <c r="H13" s="150"/>
    </row>
    <row r="14" spans="1:8" ht="18.75" customHeight="1" x14ac:dyDescent="0.3">
      <c r="A14" s="155"/>
      <c r="B14" s="156" t="s">
        <v>34</v>
      </c>
      <c r="C14" s="151"/>
      <c r="D14" s="153" t="str">
        <f t="shared" ref="D14" si="4">IF(C14="","",IF(C14="음성","양호",IF(ISERROR(FIND(".",C14)),"불량","주의")))</f>
        <v/>
      </c>
      <c r="E14" s="159"/>
      <c r="F14" s="156" t="s">
        <v>34</v>
      </c>
      <c r="G14" s="148"/>
      <c r="H14" s="146" t="str">
        <f t="shared" ref="H14" si="5">IF(G14="","",IF(G14="음성","양호",IF(ISERROR(FIND(".",G14)),"불량","주의")))</f>
        <v/>
      </c>
    </row>
    <row r="15" spans="1:8" ht="18.75" customHeight="1" x14ac:dyDescent="0.3">
      <c r="A15" s="157"/>
      <c r="B15" s="158" t="s">
        <v>35</v>
      </c>
      <c r="C15" s="152"/>
      <c r="D15" s="154"/>
      <c r="E15" s="160"/>
      <c r="F15" s="158" t="s">
        <v>35</v>
      </c>
      <c r="G15" s="149"/>
      <c r="H15" s="150"/>
    </row>
    <row r="16" spans="1:8" ht="18.75" customHeight="1" x14ac:dyDescent="0.3">
      <c r="A16" s="155"/>
      <c r="B16" s="156" t="s">
        <v>34</v>
      </c>
      <c r="C16" s="151"/>
      <c r="D16" s="153" t="str">
        <f t="shared" ref="D16" si="6">IF(C16="","",IF(C16="음성","양호",IF(ISERROR(FIND(".",C16)),"불량","주의")))</f>
        <v/>
      </c>
      <c r="E16" s="159"/>
      <c r="F16" s="156" t="s">
        <v>34</v>
      </c>
      <c r="G16" s="148"/>
      <c r="H16" s="146" t="str">
        <f t="shared" ref="H16" si="7">IF(G16="","",IF(G16="음성","양호",IF(ISERROR(FIND(".",G16)),"불량","주의")))</f>
        <v/>
      </c>
    </row>
    <row r="17" spans="1:8" ht="18.75" customHeight="1" x14ac:dyDescent="0.3">
      <c r="A17" s="157"/>
      <c r="B17" s="158" t="s">
        <v>35</v>
      </c>
      <c r="C17" s="152"/>
      <c r="D17" s="154"/>
      <c r="E17" s="160"/>
      <c r="F17" s="158" t="s">
        <v>35</v>
      </c>
      <c r="G17" s="149"/>
      <c r="H17" s="150"/>
    </row>
    <row r="18" spans="1:8" ht="18.75" customHeight="1" x14ac:dyDescent="0.3">
      <c r="A18" s="155"/>
      <c r="B18" s="156" t="s">
        <v>34</v>
      </c>
      <c r="C18" s="151"/>
      <c r="D18" s="153" t="str">
        <f t="shared" ref="D18" si="8">IF(C18="","",IF(C18="음성","양호",IF(ISERROR(FIND(".",C18)),"불량","주의")))</f>
        <v/>
      </c>
      <c r="E18" s="159"/>
      <c r="F18" s="156" t="s">
        <v>34</v>
      </c>
      <c r="G18" s="148"/>
      <c r="H18" s="146" t="str">
        <f t="shared" ref="H18" si="9">IF(G18="","",IF(G18="음성","양호",IF(ISERROR(FIND(".",G18)),"불량","주의")))</f>
        <v/>
      </c>
    </row>
    <row r="19" spans="1:8" ht="18.75" customHeight="1" x14ac:dyDescent="0.3">
      <c r="A19" s="157"/>
      <c r="B19" s="158" t="s">
        <v>35</v>
      </c>
      <c r="C19" s="152"/>
      <c r="D19" s="154"/>
      <c r="E19" s="160"/>
      <c r="F19" s="158" t="s">
        <v>35</v>
      </c>
      <c r="G19" s="149"/>
      <c r="H19" s="150"/>
    </row>
    <row r="20" spans="1:8" ht="18.75" customHeight="1" x14ac:dyDescent="0.3">
      <c r="A20" s="155"/>
      <c r="B20" s="156" t="s">
        <v>34</v>
      </c>
      <c r="C20" s="151"/>
      <c r="D20" s="153" t="str">
        <f t="shared" ref="D20" si="10">IF(C20="","",IF(C20="음성","양호",IF(ISERROR(FIND(".",C20)),"불량","주의")))</f>
        <v/>
      </c>
      <c r="E20" s="159"/>
      <c r="F20" s="156" t="s">
        <v>34</v>
      </c>
      <c r="G20" s="148"/>
      <c r="H20" s="146" t="str">
        <f t="shared" ref="H20" si="11">IF(G20="","",IF(G20="음성","양호",IF(ISERROR(FIND(".",G20)),"불량","주의")))</f>
        <v/>
      </c>
    </row>
    <row r="21" spans="1:8" ht="18.75" customHeight="1" x14ac:dyDescent="0.3">
      <c r="A21" s="157"/>
      <c r="B21" s="158" t="s">
        <v>35</v>
      </c>
      <c r="C21" s="152"/>
      <c r="D21" s="154"/>
      <c r="E21" s="160"/>
      <c r="F21" s="158" t="s">
        <v>35</v>
      </c>
      <c r="G21" s="149"/>
      <c r="H21" s="150"/>
    </row>
    <row r="22" spans="1:8" ht="18.75" customHeight="1" x14ac:dyDescent="0.3">
      <c r="A22" s="155"/>
      <c r="B22" s="156" t="s">
        <v>34</v>
      </c>
      <c r="C22" s="151"/>
      <c r="D22" s="153" t="str">
        <f t="shared" ref="D22" si="12">IF(C22="","",IF(C22="음성","양호",IF(ISERROR(FIND(".",C22)),"불량","주의")))</f>
        <v/>
      </c>
      <c r="E22" s="159"/>
      <c r="F22" s="156" t="s">
        <v>34</v>
      </c>
      <c r="G22" s="148"/>
      <c r="H22" s="146" t="str">
        <f t="shared" ref="H22" si="13">IF(G22="","",IF(G22="음성","양호",IF(ISERROR(FIND(".",G22)),"불량","주의")))</f>
        <v/>
      </c>
    </row>
    <row r="23" spans="1:8" ht="18.75" customHeight="1" x14ac:dyDescent="0.3">
      <c r="A23" s="157"/>
      <c r="B23" s="158" t="s">
        <v>35</v>
      </c>
      <c r="C23" s="152"/>
      <c r="D23" s="154"/>
      <c r="E23" s="160"/>
      <c r="F23" s="158" t="s">
        <v>35</v>
      </c>
      <c r="G23" s="149"/>
      <c r="H23" s="150"/>
    </row>
    <row r="24" spans="1:8" ht="18.75" customHeight="1" x14ac:dyDescent="0.3">
      <c r="A24" s="155"/>
      <c r="B24" s="156" t="s">
        <v>34</v>
      </c>
      <c r="C24" s="151"/>
      <c r="D24" s="153" t="str">
        <f t="shared" ref="D24" si="14">IF(C24="","",IF(C24="음성","양호",IF(ISERROR(FIND(".",C24)),"불량","주의")))</f>
        <v/>
      </c>
      <c r="E24" s="159"/>
      <c r="F24" s="156" t="s">
        <v>34</v>
      </c>
      <c r="G24" s="148"/>
      <c r="H24" s="146" t="str">
        <f t="shared" ref="H24" si="15">IF(G24="","",IF(G24="음성","양호",IF(ISERROR(FIND(".",G24)),"불량","주의")))</f>
        <v/>
      </c>
    </row>
    <row r="25" spans="1:8" ht="18.75" customHeight="1" x14ac:dyDescent="0.3">
      <c r="A25" s="157"/>
      <c r="B25" s="158" t="s">
        <v>35</v>
      </c>
      <c r="C25" s="152"/>
      <c r="D25" s="154"/>
      <c r="E25" s="160"/>
      <c r="F25" s="158" t="s">
        <v>35</v>
      </c>
      <c r="G25" s="149"/>
      <c r="H25" s="150"/>
    </row>
    <row r="26" spans="1:8" ht="18.75" customHeight="1" thickBot="1" x14ac:dyDescent="0.35">
      <c r="A26" s="161"/>
      <c r="B26" s="162" t="s">
        <v>34</v>
      </c>
      <c r="C26" s="167"/>
      <c r="D26" s="153" t="str">
        <f t="shared" ref="D26" si="16">IF(C26="","",IF(C26="음성","양호",IF(ISERROR(FIND(".",C26)),"불량","주의")))</f>
        <v/>
      </c>
      <c r="E26" s="165"/>
      <c r="F26" s="162" t="s">
        <v>34</v>
      </c>
      <c r="G26" s="144"/>
      <c r="H26" s="14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63"/>
      <c r="B27" s="164" t="s">
        <v>35</v>
      </c>
      <c r="C27" s="168"/>
      <c r="D27" s="169"/>
      <c r="E27" s="166"/>
      <c r="F27" s="164" t="s">
        <v>35</v>
      </c>
      <c r="G27" s="145"/>
      <c r="H27" s="147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41" t="s">
        <v>7</v>
      </c>
      <c r="D31" s="141"/>
      <c r="E31" s="141" t="s">
        <v>38</v>
      </c>
      <c r="F31" s="141"/>
      <c r="G31" s="141" t="s">
        <v>8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42" t="s">
        <v>15</v>
      </c>
      <c r="B33" s="102"/>
      <c r="C33" s="142" t="s">
        <v>23</v>
      </c>
      <c r="D33" s="142"/>
      <c r="E33" s="135" t="s">
        <v>40</v>
      </c>
      <c r="F33" s="135"/>
      <c r="G33" s="102" t="s">
        <v>42</v>
      </c>
      <c r="H33" s="102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84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8" t="s">
        <v>9</v>
      </c>
      <c r="B43" s="98"/>
      <c r="C43" s="98"/>
      <c r="D43" s="98"/>
      <c r="E43" s="98"/>
      <c r="F43" s="98"/>
      <c r="G43" s="98"/>
      <c r="H43" s="98"/>
    </row>
    <row r="44" spans="1:8" ht="17.25" x14ac:dyDescent="0.3">
      <c r="A44" s="99" t="s">
        <v>10</v>
      </c>
      <c r="B44" s="99"/>
      <c r="C44" s="99"/>
      <c r="D44" s="99"/>
      <c r="E44" s="99"/>
      <c r="F44" s="99"/>
      <c r="G44" s="99"/>
      <c r="H44" s="99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29" priority="3" operator="containsText" text="불량">
      <formula>NOT(ISERROR(SEARCH("불량",D8)))</formula>
    </cfRule>
  </conditionalFormatting>
  <conditionalFormatting sqref="C8 C10:C27 G10:G27 G8">
    <cfRule type="containsText" dxfId="28" priority="2" operator="containsText" text="양성">
      <formula>NOT(ISERROR(SEARCH("양성",C8)))</formula>
    </cfRule>
  </conditionalFormatting>
  <conditionalFormatting sqref="D8 D22 D10 D14 D18 D12 D16 D20 D24 D26 H8 H10:H27">
    <cfRule type="containsText" dxfId="27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20</vt:i4>
      </vt:variant>
    </vt:vector>
  </HeadingPairs>
  <TitlesOfParts>
    <vt:vector size="20" baseType="lpstr">
      <vt:lpstr>세척 후</vt:lpstr>
      <vt:lpstr>세척후_농장</vt:lpstr>
      <vt:lpstr>반입 초생추</vt:lpstr>
      <vt:lpstr>반입초생추_농장</vt:lpstr>
      <vt:lpstr>환경 20주</vt:lpstr>
      <vt:lpstr>환경 20주_농장</vt:lpstr>
      <vt:lpstr>환경 24주</vt:lpstr>
      <vt:lpstr>환경 24주_농장</vt:lpstr>
      <vt:lpstr>환경 28주</vt:lpstr>
      <vt:lpstr>환경 28주_농장</vt:lpstr>
      <vt:lpstr>환경 34주</vt:lpstr>
      <vt:lpstr>환경 34주_농장</vt:lpstr>
      <vt:lpstr>환경 42주</vt:lpstr>
      <vt:lpstr>환경 42주_농장</vt:lpstr>
      <vt:lpstr>환경 48주</vt:lpstr>
      <vt:lpstr>환경 48주_농장</vt:lpstr>
      <vt:lpstr>환경 54주</vt:lpstr>
      <vt:lpstr>환경 54주_농장</vt:lpstr>
      <vt:lpstr>환경 64주</vt:lpstr>
      <vt:lpstr>환경 64주_농장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2019-12-23T03:36:50Z</cp:lastPrinted>
  <dcterms:created xsi:type="dcterms:W3CDTF">2017-08-30T04:14:19Z</dcterms:created>
  <dcterms:modified xsi:type="dcterms:W3CDTF">2019-12-23T03:36:53Z</dcterms:modified>
</cp:coreProperties>
</file>