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환경\수정\"/>
    </mc:Choice>
  </mc:AlternateContent>
  <bookViews>
    <workbookView xWindow="0" yWindow="0" windowWidth="28800" windowHeight="12285" activeTab="4"/>
  </bookViews>
  <sheets>
    <sheet name="세척 후" sheetId="10" r:id="rId1"/>
    <sheet name="세척후_농장" sheetId="11" r:id="rId2"/>
    <sheet name="환경 24주" sheetId="14" r:id="rId3"/>
    <sheet name="환경 24주_농장" sheetId="15" r:id="rId4"/>
    <sheet name="환경 28주" sheetId="16" r:id="rId5"/>
    <sheet name="환경 28주_농장" sheetId="17" r:id="rId6"/>
    <sheet name="반입 초생추" sheetId="3" state="hidden" r:id="rId7"/>
    <sheet name="반입초생추_농장" sheetId="4" state="hidden" r:id="rId8"/>
    <sheet name="사료" sheetId="12" state="hidden" r:id="rId9"/>
    <sheet name="사료_농장" sheetId="13" state="hidden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7" l="1"/>
  <c r="G27" i="17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A12" i="17"/>
  <c r="G11" i="17"/>
  <c r="C11" i="17"/>
  <c r="E10" i="17"/>
  <c r="A10" i="17"/>
  <c r="G9" i="17"/>
  <c r="C9" i="17"/>
  <c r="E8" i="17"/>
  <c r="A8" i="17"/>
  <c r="G5" i="17"/>
  <c r="D5" i="17"/>
  <c r="B5" i="17"/>
  <c r="G4" i="17"/>
  <c r="D4" i="17"/>
  <c r="B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A36" i="15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D5" i="15"/>
  <c r="B5" i="15"/>
  <c r="G4" i="15"/>
  <c r="D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D4" i="4" l="1"/>
  <c r="D3" i="4"/>
  <c r="B3" i="4"/>
  <c r="D4" i="11"/>
  <c r="D3" i="11"/>
  <c r="B3" i="11"/>
  <c r="A36" i="13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B8" i="4"/>
  <c r="B9" i="4"/>
  <c r="B10" i="4"/>
  <c r="B11" i="4"/>
  <c r="B12" i="4"/>
  <c r="B13" i="4"/>
  <c r="B14" i="4"/>
  <c r="B15" i="4"/>
  <c r="B16" i="4"/>
  <c r="B7" i="4"/>
  <c r="A8" i="4"/>
  <c r="A9" i="4"/>
  <c r="A10" i="4"/>
  <c r="A11" i="4"/>
  <c r="A12" i="4"/>
  <c r="A13" i="4"/>
  <c r="A14" i="4"/>
  <c r="A15" i="4"/>
  <c r="A16" i="4"/>
  <c r="A7" i="4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A40" i="1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B22" i="11"/>
  <c r="H21" i="10"/>
  <c r="H20" i="10"/>
  <c r="H19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H7" i="10"/>
  <c r="D7" i="10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  <c r="B10" i="1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  <c r="A25" i="4" l="1"/>
  <c r="G4" i="4"/>
  <c r="G3" i="4"/>
</calcChain>
</file>

<file path=xl/sharedStrings.xml><?xml version="1.0" encoding="utf-8"?>
<sst xmlns="http://schemas.openxmlformats.org/spreadsheetml/2006/main" count="415" uniqueCount="114">
  <si>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</si>
  <si>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</si>
  <si>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</si>
  <si>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</si>
  <si>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</si>
  <si>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</si>
  <si>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</si>
  <si>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</si>
  <si>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</si>
  <si>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</si>
  <si>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</si>
  <si>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</si>
  <si>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</si>
  <si>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</si>
  <si>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</si>
  <si>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</si>
  <si>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</si>
  <si>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</si>
  <si>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</si>
  <si>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</si>
  <si>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</si>
  <si>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</si>
  <si>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</si>
  <si>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</si>
  <si>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</si>
  <si>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</si>
  <si>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</si>
  <si>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</si>
  <si>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</si>
  <si>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</si>
  <si>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</si>
  <si>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</si>
  <si>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</si>
  <si>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</si>
  <si>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</si>
  <si>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</si>
  <si>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</si>
  <si>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</si>
  <si>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</si>
  <si>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</si>
  <si>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</si>
  <si>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</si>
  <si>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</si>
  <si>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</si>
  <si>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</si>
  <si>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</si>
  <si>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</si>
  <si>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</si>
  <si>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</si>
  <si>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</si>
  <si>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</si>
  <si>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</si>
  <si>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</si>
  <si>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</si>
  <si>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</si>
  <si>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</si>
  <si>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</si>
  <si>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</si>
  <si>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</si>
  <si>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</si>
  <si>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</si>
  <si>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</si>
  <si>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</si>
  <si>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</si>
  <si>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</si>
  <si>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</si>
  <si>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</si>
  <si>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</si>
  <si>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</si>
  <si>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</si>
  <si>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</si>
  <si>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</si>
  <si>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</si>
  <si>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</si>
  <si>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</si>
  <si>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</si>
  <si>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</si>
  <si>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</si>
  <si>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</si>
  <si>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</si>
  <si>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</si>
  <si>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</si>
  <si>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</si>
  <si>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</si>
  <si>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</si>
  <si>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</si>
  <si>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</si>
  <si>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</si>
  <si>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</si>
  <si>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</si>
  <si>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</si>
  <si>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무주농장</t>
    <phoneticPr fontId="3" type="noConversion"/>
  </si>
  <si>
    <t>2020.01.03</t>
    <phoneticPr fontId="3" type="noConversion"/>
  </si>
  <si>
    <t>2020.01.05</t>
    <phoneticPr fontId="3" type="noConversion"/>
  </si>
  <si>
    <t>박창욱</t>
    <phoneticPr fontId="3" type="noConversion"/>
  </si>
  <si>
    <t>TNTC</t>
    <phoneticPr fontId="3" type="noConversion"/>
  </si>
  <si>
    <r>
      <rPr>
        <sz val="10"/>
        <color theme="1"/>
        <rFont val="바탕"/>
        <family val="1"/>
        <charset val="129"/>
      </rPr>
      <t>계사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벽</t>
    </r>
    <phoneticPr fontId="3" type="noConversion"/>
  </si>
  <si>
    <t>TNTC</t>
    <phoneticPr fontId="3" type="noConversion"/>
  </si>
  <si>
    <t>TNTC</t>
    <phoneticPr fontId="3" type="noConversion"/>
  </si>
  <si>
    <t>19-0004</t>
    <phoneticPr fontId="3" type="noConversion"/>
  </si>
  <si>
    <r>
      <t>- 110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(</t>
    </r>
    <r>
      <rPr>
        <sz val="10"/>
        <color theme="1"/>
        <rFont val="바탕"/>
        <family val="1"/>
        <charset val="129"/>
      </rPr>
      <t>급이기</t>
    </r>
    <r>
      <rPr>
        <sz val="10"/>
        <color theme="1"/>
        <rFont val="Times New Roman"/>
        <family val="1"/>
      </rPr>
      <t>), 212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(</t>
    </r>
    <r>
      <rPr>
        <sz val="10"/>
        <color theme="1"/>
        <rFont val="바탕"/>
        <family val="1"/>
        <charset val="129"/>
      </rPr>
      <t>바닥</t>
    </r>
    <r>
      <rPr>
        <sz val="10"/>
        <color theme="1"/>
        <rFont val="Times New Roman"/>
        <family val="1"/>
      </rPr>
      <t>), 220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(</t>
    </r>
    <r>
      <rPr>
        <sz val="10"/>
        <color theme="1"/>
        <rFont val="바탕"/>
        <family val="1"/>
        <charset val="129"/>
      </rPr>
      <t>바닥</t>
    </r>
    <r>
      <rPr>
        <sz val="10"/>
        <color theme="1"/>
        <rFont val="Times New Roman"/>
        <family val="1"/>
      </rPr>
      <t>)</t>
    </r>
    <r>
      <rPr>
        <sz val="10"/>
        <color theme="1"/>
        <rFont val="바탕"/>
        <family val="1"/>
        <charset val="129"/>
      </rPr>
      <t>에서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불량으로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확인됨</t>
    </r>
    <phoneticPr fontId="3" type="noConversion"/>
  </si>
  <si>
    <t>무주농장</t>
    <phoneticPr fontId="3" type="noConversion"/>
  </si>
  <si>
    <t>검사완료일</t>
    <phoneticPr fontId="3" type="noConversion"/>
  </si>
  <si>
    <t>24주령</t>
    <phoneticPr fontId="3" type="noConversion"/>
  </si>
  <si>
    <t>윤병구</t>
    <phoneticPr fontId="3" type="noConversion"/>
  </si>
  <si>
    <t>음성</t>
    <phoneticPr fontId="3" type="noConversion"/>
  </si>
  <si>
    <t>벽 (시설)</t>
    <phoneticPr fontId="3" type="noConversion"/>
  </si>
  <si>
    <t>바닥 (깔짚)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</si>
  <si>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적합함</t>
    </r>
    <phoneticPr fontId="3" type="noConversion"/>
  </si>
  <si>
    <t>20-0376</t>
    <phoneticPr fontId="3" type="noConversion"/>
  </si>
  <si>
    <t>28주령</t>
    <phoneticPr fontId="3" type="noConversion"/>
  </si>
  <si>
    <t>20-0674</t>
    <phoneticPr fontId="3" type="noConversion"/>
  </si>
  <si>
    <t>s.spp</t>
    <phoneticPr fontId="3" type="noConversion"/>
  </si>
  <si>
    <t>s.spp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</si>
</sst>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_؀"/>
    <numFmt numFmtId="177" formatCode="yyyy\.mm\.dd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177" fontId="6" fillId="0" borderId="0" xfId="0" applyNumberFormat="1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40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H48"/>
  <sheetViews>
    <sheetView zoomScaleNormal="100" workbookViewId="0">
      <selection activeCell="A46" sqref="A46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78" t="s">
        <v>36</v>
      </c>
      <c r="B1" s="78"/>
      <c r="C1" s="78"/>
      <c r="D1" s="78"/>
      <c r="E1" s="78"/>
      <c r="F1" s="78"/>
      <c r="G1" s="78"/>
      <c r="H1" s="78"/>
    </row>
    <row r="3" spans="1:8" ht="16.5" customHeight="1" x14ac:dyDescent="0.3">
      <c r="A3" s="86" t="s">
        <v>38</v>
      </c>
      <c r="B3" s="82" t="s">
        <v>91</v>
      </c>
      <c r="C3" s="4" t="s">
        <v>39</v>
      </c>
      <c r="D3" s="81" t="s">
        <v>92</v>
      </c>
      <c r="E3" s="81"/>
      <c r="F3" s="55" t="s">
        <v>37</v>
      </c>
      <c r="G3" s="79" t="s">
        <v>99</v>
      </c>
      <c r="H3" s="80"/>
    </row>
    <row r="4" spans="1:8" x14ac:dyDescent="0.3">
      <c r="A4" s="86"/>
      <c r="B4" s="83"/>
      <c r="C4" s="4" t="s">
        <v>90</v>
      </c>
      <c r="D4" s="81" t="s">
        <v>93</v>
      </c>
      <c r="E4" s="81"/>
      <c r="F4" s="4" t="s">
        <v>40</v>
      </c>
      <c r="G4" s="82" t="s">
        <v>94</v>
      </c>
      <c r="H4" s="83"/>
    </row>
    <row r="5" spans="1:8" ht="15.75" thickBot="1" x14ac:dyDescent="0.35">
      <c r="D5" s="67"/>
      <c r="E5" s="67"/>
    </row>
    <row r="6" spans="1:8" x14ac:dyDescent="0.3">
      <c r="A6" s="5" t="s">
        <v>0</v>
      </c>
      <c r="B6" s="6" t="s">
        <v>1</v>
      </c>
      <c r="C6" s="6" t="s">
        <v>2</v>
      </c>
      <c r="D6" s="52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84">
        <v>110</v>
      </c>
      <c r="B7" s="50" t="s">
        <v>41</v>
      </c>
      <c r="C7" s="62">
        <v>358.5</v>
      </c>
      <c r="D7" s="54" t="str">
        <f>IF(C7="","",IF(C7&gt;1000,"불량",IF(C7&gt;400,"양호","우수")))</f>
        <v>우수</v>
      </c>
      <c r="E7" s="85">
        <v>120</v>
      </c>
      <c r="F7" s="49" t="s">
        <v>96</v>
      </c>
      <c r="G7" s="63">
        <v>254.5</v>
      </c>
      <c r="H7" s="57" t="str">
        <f>IF(G7="","",IF(G7&gt;1000,"불량",IF(G7&gt;400,"양호","우수")))</f>
        <v>우수</v>
      </c>
    </row>
    <row r="8" spans="1:8" x14ac:dyDescent="0.3">
      <c r="A8" s="84"/>
      <c r="B8" s="50" t="s">
        <v>43</v>
      </c>
      <c r="C8" s="62">
        <v>432</v>
      </c>
      <c r="D8" s="54" t="str">
        <f t="shared" ref="D8:D36" si="0">IF(C8="","",IF(C8&gt;1000,"불량",IF(C8&gt;400,"양호","우수")))</f>
        <v>양호</v>
      </c>
      <c r="E8" s="85"/>
      <c r="F8" s="49" t="s">
        <v>44</v>
      </c>
      <c r="G8" s="63">
        <v>379.5</v>
      </c>
      <c r="H8" s="57" t="str">
        <f t="shared" ref="H8:H36" si="1">IF(G8="","",IF(G8&gt;1000,"불량",IF(G8&gt;400,"양호","우수")))</f>
        <v>우수</v>
      </c>
    </row>
    <row r="9" spans="1:8" x14ac:dyDescent="0.3">
      <c r="A9" s="84"/>
      <c r="B9" s="50" t="s">
        <v>45</v>
      </c>
      <c r="C9" s="62" t="s">
        <v>95</v>
      </c>
      <c r="D9" s="54" t="str">
        <f t="shared" si="0"/>
        <v>불량</v>
      </c>
      <c r="E9" s="85"/>
      <c r="F9" s="49" t="s">
        <v>46</v>
      </c>
      <c r="G9" s="63">
        <v>827.5</v>
      </c>
      <c r="H9" s="57" t="str">
        <f t="shared" si="1"/>
        <v>양호</v>
      </c>
    </row>
    <row r="10" spans="1:8" x14ac:dyDescent="0.3">
      <c r="A10" s="84">
        <v>211</v>
      </c>
      <c r="B10" s="49" t="s">
        <v>42</v>
      </c>
      <c r="C10" s="62">
        <v>246.5</v>
      </c>
      <c r="D10" s="54" t="str">
        <f t="shared" si="0"/>
        <v>우수</v>
      </c>
      <c r="E10" s="85">
        <v>212</v>
      </c>
      <c r="F10" s="49" t="s">
        <v>42</v>
      </c>
      <c r="G10" s="63">
        <v>187.5</v>
      </c>
      <c r="H10" s="57" t="str">
        <f t="shared" si="1"/>
        <v>우수</v>
      </c>
    </row>
    <row r="11" spans="1:8" x14ac:dyDescent="0.3">
      <c r="A11" s="84"/>
      <c r="B11" s="49" t="s">
        <v>44</v>
      </c>
      <c r="C11" s="62">
        <v>321</v>
      </c>
      <c r="D11" s="54" t="str">
        <f t="shared" si="0"/>
        <v>우수</v>
      </c>
      <c r="E11" s="85"/>
      <c r="F11" s="49" t="s">
        <v>44</v>
      </c>
      <c r="G11" s="63" t="s">
        <v>97</v>
      </c>
      <c r="H11" s="57" t="str">
        <f t="shared" si="1"/>
        <v>불량</v>
      </c>
    </row>
    <row r="12" spans="1:8" x14ac:dyDescent="0.3">
      <c r="A12" s="84"/>
      <c r="B12" s="49" t="s">
        <v>46</v>
      </c>
      <c r="C12" s="62">
        <v>212.5</v>
      </c>
      <c r="D12" s="54" t="str">
        <f t="shared" si="0"/>
        <v>우수</v>
      </c>
      <c r="E12" s="85"/>
      <c r="F12" s="49" t="s">
        <v>46</v>
      </c>
      <c r="G12" s="63">
        <v>282</v>
      </c>
      <c r="H12" s="57" t="str">
        <f t="shared" si="1"/>
        <v>우수</v>
      </c>
    </row>
    <row r="13" spans="1:8" x14ac:dyDescent="0.3">
      <c r="A13" s="84">
        <v>220</v>
      </c>
      <c r="B13" s="49" t="s">
        <v>42</v>
      </c>
      <c r="C13" s="62">
        <v>113</v>
      </c>
      <c r="D13" s="54" t="str">
        <f t="shared" si="0"/>
        <v>우수</v>
      </c>
      <c r="E13" s="85">
        <v>310</v>
      </c>
      <c r="F13" s="49" t="s">
        <v>42</v>
      </c>
      <c r="G13" s="63">
        <v>519</v>
      </c>
      <c r="H13" s="57" t="str">
        <f t="shared" si="1"/>
        <v>양호</v>
      </c>
    </row>
    <row r="14" spans="1:8" x14ac:dyDescent="0.3">
      <c r="A14" s="84"/>
      <c r="B14" s="49" t="s">
        <v>44</v>
      </c>
      <c r="C14" s="62" t="s">
        <v>98</v>
      </c>
      <c r="D14" s="54" t="str">
        <f t="shared" si="0"/>
        <v>불량</v>
      </c>
      <c r="E14" s="85"/>
      <c r="F14" s="49" t="s">
        <v>44</v>
      </c>
      <c r="G14" s="63">
        <v>785.5</v>
      </c>
      <c r="H14" s="57" t="str">
        <f t="shared" si="1"/>
        <v>양호</v>
      </c>
    </row>
    <row r="15" spans="1:8" x14ac:dyDescent="0.3">
      <c r="A15" s="84"/>
      <c r="B15" s="49" t="s">
        <v>46</v>
      </c>
      <c r="C15" s="62">
        <v>782</v>
      </c>
      <c r="D15" s="54" t="str">
        <f t="shared" si="0"/>
        <v>양호</v>
      </c>
      <c r="E15" s="85"/>
      <c r="F15" s="49" t="s">
        <v>46</v>
      </c>
      <c r="G15" s="63">
        <v>175.5</v>
      </c>
      <c r="H15" s="57" t="str">
        <f t="shared" si="1"/>
        <v>우수</v>
      </c>
    </row>
    <row r="16" spans="1:8" x14ac:dyDescent="0.3">
      <c r="A16" s="84"/>
      <c r="B16" s="49" t="s">
        <v>42</v>
      </c>
      <c r="C16" s="62"/>
      <c r="D16" s="54"/>
      <c r="E16" s="85"/>
      <c r="F16" s="49" t="s">
        <v>42</v>
      </c>
      <c r="G16" s="63"/>
      <c r="H16" s="57"/>
    </row>
    <row r="17" spans="1:8" x14ac:dyDescent="0.3">
      <c r="A17" s="84"/>
      <c r="B17" s="49" t="s">
        <v>44</v>
      </c>
      <c r="C17" s="62"/>
      <c r="D17" s="54"/>
      <c r="E17" s="85"/>
      <c r="F17" s="49" t="s">
        <v>44</v>
      </c>
      <c r="G17" s="63"/>
      <c r="H17" s="57"/>
    </row>
    <row r="18" spans="1:8" x14ac:dyDescent="0.3">
      <c r="A18" s="84"/>
      <c r="B18" s="49" t="s">
        <v>46</v>
      </c>
      <c r="C18" s="62"/>
      <c r="D18" s="54"/>
      <c r="E18" s="85"/>
      <c r="F18" s="49" t="s">
        <v>46</v>
      </c>
      <c r="G18" s="63"/>
      <c r="H18" s="57"/>
    </row>
    <row r="19" spans="1:8" x14ac:dyDescent="0.3">
      <c r="A19" s="84"/>
      <c r="B19" s="49" t="s">
        <v>42</v>
      </c>
      <c r="C19" s="62"/>
      <c r="D19" s="54"/>
      <c r="E19" s="85"/>
      <c r="F19" s="49" t="s">
        <v>42</v>
      </c>
      <c r="G19" s="63"/>
      <c r="H19" s="57" t="str">
        <f t="shared" si="1"/>
        <v/>
      </c>
    </row>
    <row r="20" spans="1:8" x14ac:dyDescent="0.3">
      <c r="A20" s="84"/>
      <c r="B20" s="49" t="s">
        <v>44</v>
      </c>
      <c r="C20" s="62"/>
      <c r="D20" s="54"/>
      <c r="E20" s="85"/>
      <c r="F20" s="49" t="s">
        <v>44</v>
      </c>
      <c r="G20" s="63"/>
      <c r="H20" s="57" t="str">
        <f t="shared" si="1"/>
        <v/>
      </c>
    </row>
    <row r="21" spans="1:8" x14ac:dyDescent="0.3">
      <c r="A21" s="84"/>
      <c r="B21" s="49" t="s">
        <v>46</v>
      </c>
      <c r="C21" s="62"/>
      <c r="D21" s="54"/>
      <c r="E21" s="85"/>
      <c r="F21" s="49" t="s">
        <v>46</v>
      </c>
      <c r="G21" s="63"/>
      <c r="H21" s="57" t="str">
        <f t="shared" si="1"/>
        <v/>
      </c>
    </row>
    <row r="22" spans="1:8" x14ac:dyDescent="0.3">
      <c r="A22" s="84"/>
      <c r="B22" s="49" t="s">
        <v>42</v>
      </c>
      <c r="C22" s="62"/>
      <c r="D22" s="54"/>
      <c r="E22" s="85"/>
      <c r="F22" s="49" t="s">
        <v>42</v>
      </c>
      <c r="G22" s="63"/>
      <c r="H22" s="57" t="str">
        <f t="shared" si="1"/>
        <v/>
      </c>
    </row>
    <row r="23" spans="1:8" x14ac:dyDescent="0.3">
      <c r="A23" s="84"/>
      <c r="B23" s="49" t="s">
        <v>44</v>
      </c>
      <c r="C23" s="62"/>
      <c r="D23" s="54" t="str">
        <f t="shared" si="0"/>
        <v/>
      </c>
      <c r="E23" s="85"/>
      <c r="F23" s="49" t="s">
        <v>44</v>
      </c>
      <c r="G23" s="63"/>
      <c r="H23" s="57" t="str">
        <f t="shared" si="1"/>
        <v/>
      </c>
    </row>
    <row r="24" spans="1:8" x14ac:dyDescent="0.3">
      <c r="A24" s="84"/>
      <c r="B24" s="49" t="s">
        <v>46</v>
      </c>
      <c r="C24" s="62"/>
      <c r="D24" s="54" t="str">
        <f t="shared" si="0"/>
        <v/>
      </c>
      <c r="E24" s="85"/>
      <c r="F24" s="49" t="s">
        <v>46</v>
      </c>
      <c r="G24" s="63"/>
      <c r="H24" s="57" t="str">
        <f t="shared" si="1"/>
        <v/>
      </c>
    </row>
    <row r="25" spans="1:8" x14ac:dyDescent="0.3">
      <c r="A25" s="84"/>
      <c r="B25" s="49" t="s">
        <v>42</v>
      </c>
      <c r="C25" s="62"/>
      <c r="D25" s="54" t="str">
        <f t="shared" si="0"/>
        <v/>
      </c>
      <c r="E25" s="85"/>
      <c r="F25" s="49" t="s">
        <v>42</v>
      </c>
      <c r="G25" s="63"/>
      <c r="H25" s="57" t="str">
        <f t="shared" si="1"/>
        <v/>
      </c>
    </row>
    <row r="26" spans="1:8" x14ac:dyDescent="0.3">
      <c r="A26" s="84"/>
      <c r="B26" s="49" t="s">
        <v>44</v>
      </c>
      <c r="C26" s="62"/>
      <c r="D26" s="54" t="str">
        <f t="shared" si="0"/>
        <v/>
      </c>
      <c r="E26" s="85"/>
      <c r="F26" s="49" t="s">
        <v>44</v>
      </c>
      <c r="G26" s="63"/>
      <c r="H26" s="57" t="str">
        <f t="shared" si="1"/>
        <v/>
      </c>
    </row>
    <row r="27" spans="1:8" x14ac:dyDescent="0.3">
      <c r="A27" s="84"/>
      <c r="B27" s="49" t="s">
        <v>46</v>
      </c>
      <c r="C27" s="62"/>
      <c r="D27" s="54" t="str">
        <f t="shared" si="0"/>
        <v/>
      </c>
      <c r="E27" s="85"/>
      <c r="F27" s="49" t="s">
        <v>46</v>
      </c>
      <c r="G27" s="63"/>
      <c r="H27" s="57" t="str">
        <f t="shared" si="1"/>
        <v/>
      </c>
    </row>
    <row r="28" spans="1:8" x14ac:dyDescent="0.3">
      <c r="A28" s="84"/>
      <c r="B28" s="49" t="s">
        <v>42</v>
      </c>
      <c r="C28" s="62"/>
      <c r="D28" s="54" t="str">
        <f t="shared" si="0"/>
        <v/>
      </c>
      <c r="E28" s="85"/>
      <c r="F28" s="49" t="s">
        <v>42</v>
      </c>
      <c r="G28" s="63"/>
      <c r="H28" s="57" t="str">
        <f t="shared" si="1"/>
        <v/>
      </c>
    </row>
    <row r="29" spans="1:8" x14ac:dyDescent="0.3">
      <c r="A29" s="84"/>
      <c r="B29" s="49" t="s">
        <v>44</v>
      </c>
      <c r="C29" s="62"/>
      <c r="D29" s="54" t="str">
        <f t="shared" si="0"/>
        <v/>
      </c>
      <c r="E29" s="85"/>
      <c r="F29" s="49" t="s">
        <v>44</v>
      </c>
      <c r="G29" s="63"/>
      <c r="H29" s="57" t="str">
        <f t="shared" si="1"/>
        <v/>
      </c>
    </row>
    <row r="30" spans="1:8" x14ac:dyDescent="0.3">
      <c r="A30" s="84"/>
      <c r="B30" s="49" t="s">
        <v>46</v>
      </c>
      <c r="C30" s="62"/>
      <c r="D30" s="54" t="str">
        <f t="shared" si="0"/>
        <v/>
      </c>
      <c r="E30" s="85"/>
      <c r="F30" s="49" t="s">
        <v>46</v>
      </c>
      <c r="G30" s="63"/>
      <c r="H30" s="57" t="str">
        <f t="shared" si="1"/>
        <v/>
      </c>
    </row>
    <row r="31" spans="1:8" x14ac:dyDescent="0.3">
      <c r="A31" s="84"/>
      <c r="B31" s="49" t="s">
        <v>42</v>
      </c>
      <c r="C31" s="62"/>
      <c r="D31" s="54" t="str">
        <f t="shared" si="0"/>
        <v/>
      </c>
      <c r="E31" s="85"/>
      <c r="F31" s="49" t="s">
        <v>42</v>
      </c>
      <c r="G31" s="63"/>
      <c r="H31" s="57" t="str">
        <f t="shared" si="1"/>
        <v/>
      </c>
    </row>
    <row r="32" spans="1:8" x14ac:dyDescent="0.3">
      <c r="A32" s="84"/>
      <c r="B32" s="49" t="s">
        <v>44</v>
      </c>
      <c r="C32" s="62"/>
      <c r="D32" s="54" t="str">
        <f t="shared" si="0"/>
        <v/>
      </c>
      <c r="E32" s="85"/>
      <c r="F32" s="49" t="s">
        <v>44</v>
      </c>
      <c r="G32" s="63"/>
      <c r="H32" s="57" t="str">
        <f t="shared" si="1"/>
        <v/>
      </c>
    </row>
    <row r="33" spans="1:8" x14ac:dyDescent="0.3">
      <c r="A33" s="84"/>
      <c r="B33" s="49" t="s">
        <v>46</v>
      </c>
      <c r="C33" s="62"/>
      <c r="D33" s="54" t="str">
        <f t="shared" si="0"/>
        <v/>
      </c>
      <c r="E33" s="85"/>
      <c r="F33" s="49" t="s">
        <v>46</v>
      </c>
      <c r="G33" s="63"/>
      <c r="H33" s="57" t="str">
        <f t="shared" si="1"/>
        <v/>
      </c>
    </row>
    <row r="34" spans="1:8" x14ac:dyDescent="0.3">
      <c r="A34" s="84"/>
      <c r="B34" s="49" t="s">
        <v>42</v>
      </c>
      <c r="C34" s="62"/>
      <c r="D34" s="54" t="str">
        <f t="shared" si="0"/>
        <v/>
      </c>
      <c r="E34" s="85"/>
      <c r="F34" s="49" t="s">
        <v>42</v>
      </c>
      <c r="G34" s="63"/>
      <c r="H34" s="57" t="str">
        <f t="shared" si="1"/>
        <v/>
      </c>
    </row>
    <row r="35" spans="1:8" x14ac:dyDescent="0.3">
      <c r="A35" s="84"/>
      <c r="B35" s="49" t="s">
        <v>44</v>
      </c>
      <c r="C35" s="62"/>
      <c r="D35" s="54" t="str">
        <f t="shared" si="0"/>
        <v/>
      </c>
      <c r="E35" s="85"/>
      <c r="F35" s="49" t="s">
        <v>44</v>
      </c>
      <c r="G35" s="63"/>
      <c r="H35" s="57" t="str">
        <f t="shared" si="1"/>
        <v/>
      </c>
    </row>
    <row r="36" spans="1:8" ht="15.75" thickBot="1" x14ac:dyDescent="0.35">
      <c r="A36" s="87"/>
      <c r="B36" s="51" t="s">
        <v>46</v>
      </c>
      <c r="C36" s="64"/>
      <c r="D36" s="56" t="str">
        <f t="shared" si="0"/>
        <v/>
      </c>
      <c r="E36" s="88"/>
      <c r="F36" s="51" t="s">
        <v>46</v>
      </c>
      <c r="G36" s="65"/>
      <c r="H36" s="58" t="str">
        <f t="shared" si="1"/>
        <v/>
      </c>
    </row>
    <row r="37" spans="1:8" x14ac:dyDescent="0.3">
      <c r="A37" s="3" t="s">
        <v>47</v>
      </c>
    </row>
    <row r="39" spans="1:8" x14ac:dyDescent="0.3">
      <c r="A39" s="1" t="s">
        <v>48</v>
      </c>
    </row>
    <row r="40" spans="1:8" x14ac:dyDescent="0.3">
      <c r="A40" s="15"/>
      <c r="B40" s="16" t="s">
        <v>49</v>
      </c>
      <c r="C40" s="91" t="s">
        <v>50</v>
      </c>
      <c r="D40" s="91"/>
      <c r="E40" s="91" t="s">
        <v>51</v>
      </c>
      <c r="F40" s="91"/>
      <c r="G40" s="91" t="s">
        <v>52</v>
      </c>
      <c r="H40" s="91"/>
    </row>
    <row r="41" spans="1:8" x14ac:dyDescent="0.3">
      <c r="A41" s="17" t="s">
        <v>53</v>
      </c>
      <c r="B41" s="8"/>
      <c r="C41" s="92"/>
      <c r="D41" s="92"/>
      <c r="E41" s="92"/>
      <c r="F41" s="92"/>
      <c r="G41" s="92"/>
      <c r="H41" s="92"/>
    </row>
    <row r="42" spans="1:8" ht="17.25" customHeight="1" x14ac:dyDescent="0.3">
      <c r="A42" s="93" t="s">
        <v>54</v>
      </c>
      <c r="B42" s="93"/>
      <c r="C42" s="93" t="s">
        <v>55</v>
      </c>
      <c r="D42" s="93"/>
      <c r="E42" s="93" t="s">
        <v>56</v>
      </c>
      <c r="F42" s="93"/>
      <c r="G42" s="93" t="s">
        <v>57</v>
      </c>
      <c r="H42" s="93"/>
    </row>
    <row r="44" spans="1:8" x14ac:dyDescent="0.3">
      <c r="A44" s="18" t="s">
        <v>58</v>
      </c>
      <c r="B44" s="9"/>
      <c r="C44" s="9"/>
      <c r="D44" s="9"/>
      <c r="E44" s="9"/>
      <c r="F44" s="9"/>
      <c r="G44" s="9"/>
      <c r="H44" s="10"/>
    </row>
    <row r="45" spans="1:8" x14ac:dyDescent="0.3">
      <c r="A45" s="19" t="s">
        <v>100</v>
      </c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89" t="s">
        <v>8</v>
      </c>
      <c r="B47" s="89"/>
      <c r="C47" s="89"/>
      <c r="D47" s="89"/>
      <c r="E47" s="89"/>
      <c r="F47" s="89"/>
      <c r="G47" s="89"/>
      <c r="H47" s="89"/>
    </row>
    <row r="48" spans="1:8" ht="17.25" x14ac:dyDescent="0.3">
      <c r="A48" s="90" t="s">
        <v>9</v>
      </c>
      <c r="B48" s="90"/>
      <c r="C48" s="90"/>
      <c r="D48" s="90"/>
      <c r="E48" s="90"/>
      <c r="F48" s="90"/>
      <c r="G48" s="90"/>
      <c r="H48" s="90"/>
    </row>
  </sheetData>
  <mergeCells count="36"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  <mergeCell ref="A28:A30"/>
    <mergeCell ref="E28:E30"/>
    <mergeCell ref="A31:A33"/>
    <mergeCell ref="E31:E33"/>
    <mergeCell ref="A34:A36"/>
    <mergeCell ref="E34:E36"/>
    <mergeCell ref="A19:A21"/>
    <mergeCell ref="E19:E21"/>
    <mergeCell ref="A22:A24"/>
    <mergeCell ref="E22:E24"/>
    <mergeCell ref="A25:A27"/>
    <mergeCell ref="E25:E27"/>
    <mergeCell ref="A10:A12"/>
    <mergeCell ref="E10:E12"/>
    <mergeCell ref="A13:A15"/>
    <mergeCell ref="E13:E15"/>
    <mergeCell ref="A16:A18"/>
    <mergeCell ref="E16:E18"/>
    <mergeCell ref="A1:H1"/>
    <mergeCell ref="G3:H3"/>
    <mergeCell ref="D4:E4"/>
    <mergeCell ref="G4:H4"/>
    <mergeCell ref="A7:A9"/>
    <mergeCell ref="E7:E9"/>
    <mergeCell ref="A3:A4"/>
    <mergeCell ref="B3:B4"/>
    <mergeCell ref="D3:E3"/>
  </mergeCells>
  <phoneticPr fontId="3" type="noConversion"/>
  <conditionalFormatting sqref="D7:D36 H7:H36">
    <cfRule type="containsText" dxfId="39" priority="2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50" t="s">
        <v>86</v>
      </c>
      <c r="B1" s="78"/>
      <c r="C1" s="78"/>
      <c r="D1" s="78"/>
      <c r="E1" s="78"/>
      <c r="F1" s="78"/>
      <c r="G1" s="78"/>
      <c r="H1" s="78"/>
    </row>
    <row r="3" spans="1:8" x14ac:dyDescent="0.3">
      <c r="F3" s="60" t="s">
        <v>87</v>
      </c>
      <c r="G3" s="94">
        <f>사료!G3:H3</f>
        <v>0</v>
      </c>
      <c r="H3" s="95"/>
    </row>
    <row r="4" spans="1:8" x14ac:dyDescent="0.3">
      <c r="A4" s="4" t="s">
        <v>64</v>
      </c>
      <c r="B4" s="60">
        <f>사료!B4</f>
        <v>0</v>
      </c>
      <c r="C4" s="4" t="s">
        <v>11</v>
      </c>
      <c r="D4" s="196">
        <f>사료!D4:E4</f>
        <v>0</v>
      </c>
      <c r="E4" s="196"/>
      <c r="F4" s="190" t="s">
        <v>12</v>
      </c>
      <c r="G4" s="197">
        <f>사료!G4:H4</f>
        <v>0</v>
      </c>
      <c r="H4" s="198"/>
    </row>
    <row r="5" spans="1:8" x14ac:dyDescent="0.3">
      <c r="A5" s="4" t="s">
        <v>30</v>
      </c>
      <c r="B5" s="60">
        <f>사료!B5</f>
        <v>0</v>
      </c>
      <c r="C5" s="4" t="s">
        <v>31</v>
      </c>
      <c r="D5" s="97">
        <f>사료!D5:E5</f>
        <v>0</v>
      </c>
      <c r="E5" s="97"/>
      <c r="F5" s="191"/>
      <c r="G5" s="199"/>
      <c r="H5" s="200"/>
    </row>
    <row r="6" spans="1:8" ht="15.75" thickBot="1" x14ac:dyDescent="0.35"/>
    <row r="7" spans="1:8" ht="16.5" customHeight="1" x14ac:dyDescent="0.3">
      <c r="A7" s="26" t="s">
        <v>27</v>
      </c>
      <c r="B7" s="61" t="s">
        <v>88</v>
      </c>
      <c r="C7" s="171" t="s">
        <v>5</v>
      </c>
      <c r="D7" s="99"/>
      <c r="E7" s="36" t="s">
        <v>27</v>
      </c>
      <c r="F7" s="6" t="s">
        <v>89</v>
      </c>
      <c r="G7" s="171" t="s">
        <v>5</v>
      </c>
      <c r="H7" s="172"/>
    </row>
    <row r="8" spans="1:8" ht="18.75" customHeight="1" x14ac:dyDescent="0.3">
      <c r="A8" s="111">
        <f>IF(사료!A8:A9=0,"",사료!A8:A9)</f>
        <v>110</v>
      </c>
      <c r="B8" s="180" t="str">
        <f>IF(사료!D8="","",사료!B8)</f>
        <v/>
      </c>
      <c r="C8" s="157" t="str">
        <f>IF(사료!D8="","",IF(사료!D8="불량","부적합",IF(사료!D8="주의","주의","적합")))</f>
        <v/>
      </c>
      <c r="D8" s="158"/>
      <c r="E8" s="106">
        <f>IF(사료!E8:E9=0,"",사료!E8:E9)</f>
        <v>120</v>
      </c>
      <c r="F8" s="180" t="str">
        <f>IF(사료!H8="","",사료!F8)</f>
        <v/>
      </c>
      <c r="G8" s="157" t="str">
        <f>IF(사료!H8="","",IF(사료!H8="불량","부적합",IF(사료!H8="주의","주의","적합")))</f>
        <v/>
      </c>
      <c r="H8" s="163"/>
    </row>
    <row r="9" spans="1:8" ht="18.75" customHeight="1" x14ac:dyDescent="0.3">
      <c r="A9" s="113"/>
      <c r="B9" s="186"/>
      <c r="C9" s="167"/>
      <c r="D9" s="168"/>
      <c r="E9" s="108"/>
      <c r="F9" s="186"/>
      <c r="G9" s="167"/>
      <c r="H9" s="170"/>
    </row>
    <row r="10" spans="1:8" ht="18.75" customHeight="1" x14ac:dyDescent="0.3">
      <c r="A10" s="111" t="str">
        <f>IF(사료!A10:A11=0,"",사료!A10:A11)</f>
        <v/>
      </c>
      <c r="B10" s="180" t="str">
        <f>IF(사료!D10="","",사료!B10)</f>
        <v/>
      </c>
      <c r="C10" s="157" t="str">
        <f>IF(사료!D10="","",IF(사료!D10="불량","부적합",IF(사료!D10="주의","주의","적합")))</f>
        <v/>
      </c>
      <c r="D10" s="158"/>
      <c r="E10" s="106" t="str">
        <f>IF(사료!E10:E11=0,"",사료!E10:E11)</f>
        <v/>
      </c>
      <c r="F10" s="180" t="str">
        <f>IF(사료!H10="","",사료!F10)</f>
        <v/>
      </c>
      <c r="G10" s="157" t="str">
        <f>IF(사료!H10="","",IF(사료!H10="불량","부적합",IF(사료!H10="주의","주의","적합")))</f>
        <v/>
      </c>
      <c r="H10" s="163"/>
    </row>
    <row r="11" spans="1:8" ht="18.75" customHeight="1" x14ac:dyDescent="0.3">
      <c r="A11" s="113"/>
      <c r="B11" s="186"/>
      <c r="C11" s="167"/>
      <c r="D11" s="168"/>
      <c r="E11" s="108"/>
      <c r="F11" s="186"/>
      <c r="G11" s="167"/>
      <c r="H11" s="170"/>
    </row>
    <row r="12" spans="1:8" ht="18.75" customHeight="1" x14ac:dyDescent="0.3">
      <c r="A12" s="111" t="str">
        <f>IF(사료!A12:A13=0,"",사료!A12:A13)</f>
        <v/>
      </c>
      <c r="B12" s="180" t="str">
        <f>IF(사료!D12="","",사료!B12)</f>
        <v/>
      </c>
      <c r="C12" s="157" t="str">
        <f>IF(사료!D12="","",IF(사료!D12="불량","부적합",IF(사료!D12="주의","주의","적합")))</f>
        <v/>
      </c>
      <c r="D12" s="158"/>
      <c r="E12" s="106" t="str">
        <f>IF(사료!E12:E13=0,"",사료!E12:E13)</f>
        <v/>
      </c>
      <c r="F12" s="180" t="str">
        <f>IF(사료!H12="","",사료!F12)</f>
        <v/>
      </c>
      <c r="G12" s="157" t="str">
        <f>IF(사료!H12="","",IF(사료!H12="불량","부적합",IF(사료!H12="주의","주의","적합")))</f>
        <v/>
      </c>
      <c r="H12" s="163"/>
    </row>
    <row r="13" spans="1:8" ht="18.75" customHeight="1" x14ac:dyDescent="0.3">
      <c r="A13" s="113"/>
      <c r="B13" s="186"/>
      <c r="C13" s="167"/>
      <c r="D13" s="168"/>
      <c r="E13" s="108"/>
      <c r="F13" s="186"/>
      <c r="G13" s="167"/>
      <c r="H13" s="170"/>
    </row>
    <row r="14" spans="1:8" ht="18.75" customHeight="1" x14ac:dyDescent="0.3">
      <c r="A14" s="111" t="str">
        <f>IF(사료!A14:A15=0,"",사료!A14:A15)</f>
        <v/>
      </c>
      <c r="B14" s="180" t="str">
        <f>IF(사료!D14="","",사료!B14)</f>
        <v/>
      </c>
      <c r="C14" s="157" t="str">
        <f>IF(사료!D14="","",IF(사료!D14="불량","부적합",IF(사료!D14="주의","주의","적합")))</f>
        <v/>
      </c>
      <c r="D14" s="158"/>
      <c r="E14" s="106" t="str">
        <f>IF(사료!E14:E15=0,"",사료!E14:E15)</f>
        <v/>
      </c>
      <c r="F14" s="180" t="str">
        <f>IF(사료!H14="","",사료!F14)</f>
        <v/>
      </c>
      <c r="G14" s="157" t="str">
        <f>IF(사료!H14="","",IF(사료!H14="불량","부적합",IF(사료!H14="주의","주의","적합")))</f>
        <v/>
      </c>
      <c r="H14" s="163"/>
    </row>
    <row r="15" spans="1:8" ht="18.75" customHeight="1" x14ac:dyDescent="0.3">
      <c r="A15" s="113"/>
      <c r="B15" s="186"/>
      <c r="C15" s="167"/>
      <c r="D15" s="168"/>
      <c r="E15" s="108"/>
      <c r="F15" s="186"/>
      <c r="G15" s="167"/>
      <c r="H15" s="170"/>
    </row>
    <row r="16" spans="1:8" ht="18.75" customHeight="1" x14ac:dyDescent="0.3">
      <c r="A16" s="111" t="str">
        <f>IF(사료!A16:A17=0,"",사료!A16:A17)</f>
        <v/>
      </c>
      <c r="B16" s="180" t="str">
        <f>IF(사료!D16="","",사료!B16)</f>
        <v/>
      </c>
      <c r="C16" s="157" t="str">
        <f>IF(사료!D16="","",IF(사료!D16="불량","부적합",IF(사료!D16="주의","주의","적합")))</f>
        <v/>
      </c>
      <c r="D16" s="158"/>
      <c r="E16" s="106" t="str">
        <f>IF(사료!E16:E17=0,"",사료!E16:E17)</f>
        <v/>
      </c>
      <c r="F16" s="180" t="str">
        <f>IF(사료!H16="","",사료!F16)</f>
        <v/>
      </c>
      <c r="G16" s="157" t="str">
        <f>IF(사료!H16="","",IF(사료!H16="불량","부적합",IF(사료!H16="주의","주의","적합")))</f>
        <v/>
      </c>
      <c r="H16" s="163"/>
    </row>
    <row r="17" spans="1:8" ht="18.75" customHeight="1" x14ac:dyDescent="0.3">
      <c r="A17" s="113"/>
      <c r="B17" s="186"/>
      <c r="C17" s="167"/>
      <c r="D17" s="168"/>
      <c r="E17" s="108"/>
      <c r="F17" s="186"/>
      <c r="G17" s="167"/>
      <c r="H17" s="170"/>
    </row>
    <row r="18" spans="1:8" ht="18.75" customHeight="1" x14ac:dyDescent="0.3">
      <c r="A18" s="111" t="str">
        <f>IF(사료!A18:A19=0,"",사료!A18:A19)</f>
        <v/>
      </c>
      <c r="B18" s="180" t="str">
        <f>IF(사료!D18="","",사료!B18)</f>
        <v/>
      </c>
      <c r="C18" s="157" t="str">
        <f>IF(사료!D18="","",IF(사료!D18="불량","부적합",IF(사료!D18="주의","주의","적합")))</f>
        <v/>
      </c>
      <c r="D18" s="158"/>
      <c r="E18" s="106" t="str">
        <f>IF(사료!E18:E19=0,"",사료!E18:E19)</f>
        <v/>
      </c>
      <c r="F18" s="180" t="str">
        <f>IF(사료!H18="","",사료!F18)</f>
        <v/>
      </c>
      <c r="G18" s="157" t="str">
        <f>IF(사료!H18="","",IF(사료!H18="불량","부적합",IF(사료!H18="주의","주의","적합")))</f>
        <v/>
      </c>
      <c r="H18" s="163"/>
    </row>
    <row r="19" spans="1:8" ht="18.75" customHeight="1" x14ac:dyDescent="0.3">
      <c r="A19" s="113"/>
      <c r="B19" s="186"/>
      <c r="C19" s="167"/>
      <c r="D19" s="168"/>
      <c r="E19" s="108"/>
      <c r="F19" s="186"/>
      <c r="G19" s="167"/>
      <c r="H19" s="170"/>
    </row>
    <row r="20" spans="1:8" ht="18.75" customHeight="1" x14ac:dyDescent="0.3">
      <c r="A20" s="111" t="str">
        <f>IF(사료!A20:A21=0,"",사료!A20:A21)</f>
        <v/>
      </c>
      <c r="B20" s="180" t="str">
        <f>IF(사료!D20="","",사료!B20)</f>
        <v/>
      </c>
      <c r="C20" s="157" t="str">
        <f>IF(사료!D20="","",IF(사료!D20="불량","부적합",IF(사료!D20="주의","주의","적합")))</f>
        <v/>
      </c>
      <c r="D20" s="158"/>
      <c r="E20" s="106" t="str">
        <f>IF(사료!E20:E21=0,"",사료!E20:E21)</f>
        <v/>
      </c>
      <c r="F20" s="180" t="str">
        <f>IF(사료!H20="","",사료!F20)</f>
        <v/>
      </c>
      <c r="G20" s="157" t="str">
        <f>IF(사료!H20="","",IF(사료!H20="불량","부적합",IF(사료!H20="주의","주의","적합")))</f>
        <v/>
      </c>
      <c r="H20" s="163"/>
    </row>
    <row r="21" spans="1:8" ht="18.75" customHeight="1" x14ac:dyDescent="0.3">
      <c r="A21" s="113"/>
      <c r="B21" s="186"/>
      <c r="C21" s="167"/>
      <c r="D21" s="168"/>
      <c r="E21" s="108"/>
      <c r="F21" s="186"/>
      <c r="G21" s="167"/>
      <c r="H21" s="170"/>
    </row>
    <row r="22" spans="1:8" ht="18.75" customHeight="1" x14ac:dyDescent="0.3">
      <c r="A22" s="111" t="str">
        <f>IF(사료!A22:A23=0,"",사료!A22:A23)</f>
        <v/>
      </c>
      <c r="B22" s="180" t="str">
        <f>IF(사료!D22="","",사료!B22)</f>
        <v/>
      </c>
      <c r="C22" s="157" t="str">
        <f>IF(사료!D22="","",IF(사료!D22="불량","부적합",IF(사료!D22="주의","주의","적합")))</f>
        <v/>
      </c>
      <c r="D22" s="158"/>
      <c r="E22" s="106" t="str">
        <f>IF(사료!E22:E23=0,"",사료!E22:E23)</f>
        <v/>
      </c>
      <c r="F22" s="180" t="str">
        <f>IF(사료!H22="","",사료!F22)</f>
        <v/>
      </c>
      <c r="G22" s="157" t="str">
        <f>IF(사료!H22="","",IF(사료!H22="불량","부적합",IF(사료!H22="주의","주의","적합")))</f>
        <v/>
      </c>
      <c r="H22" s="163"/>
    </row>
    <row r="23" spans="1:8" ht="18.75" customHeight="1" x14ac:dyDescent="0.3">
      <c r="A23" s="113"/>
      <c r="B23" s="186"/>
      <c r="C23" s="167"/>
      <c r="D23" s="168"/>
      <c r="E23" s="108"/>
      <c r="F23" s="186"/>
      <c r="G23" s="167"/>
      <c r="H23" s="170"/>
    </row>
    <row r="24" spans="1:8" ht="18.75" customHeight="1" x14ac:dyDescent="0.3">
      <c r="A24" s="111" t="str">
        <f>IF(사료!A24:A25=0,"",사료!A24:A25)</f>
        <v/>
      </c>
      <c r="B24" s="180" t="str">
        <f>IF(사료!D24="","",사료!B24)</f>
        <v/>
      </c>
      <c r="C24" s="157" t="str">
        <f>IF(사료!D24="","",IF(사료!D24="불량","부적합",IF(사료!D24="주의","주의","적합")))</f>
        <v/>
      </c>
      <c r="D24" s="158"/>
      <c r="E24" s="106" t="str">
        <f>IF(사료!E24:E25=0,"",사료!E24:E25)</f>
        <v/>
      </c>
      <c r="F24" s="180" t="str">
        <f>IF(사료!H24="","",사료!F24)</f>
        <v/>
      </c>
      <c r="G24" s="157" t="str">
        <f>IF(사료!H24="","",IF(사료!H24="불량","부적합",IF(사료!H24="주의","주의","적합")))</f>
        <v/>
      </c>
      <c r="H24" s="163"/>
    </row>
    <row r="25" spans="1:8" ht="18.75" customHeight="1" x14ac:dyDescent="0.3">
      <c r="A25" s="113"/>
      <c r="B25" s="186"/>
      <c r="C25" s="167"/>
      <c r="D25" s="168"/>
      <c r="E25" s="108"/>
      <c r="F25" s="186"/>
      <c r="G25" s="167"/>
      <c r="H25" s="170"/>
    </row>
    <row r="26" spans="1:8" ht="18.75" customHeight="1" x14ac:dyDescent="0.3">
      <c r="A26" s="111" t="str">
        <f>IF(사료!A26:A27=0,"",사료!A26:A27)</f>
        <v/>
      </c>
      <c r="B26" s="180" t="str">
        <f>IF(사료!D26="","",사료!B26)</f>
        <v/>
      </c>
      <c r="C26" s="157" t="str">
        <f>IF(사료!D26="","",IF(사료!D26="불량","부적합",IF(사료!D26="주의","주의","적합")))</f>
        <v/>
      </c>
      <c r="D26" s="158"/>
      <c r="E26" s="106" t="str">
        <f>IF(사료!E26:E27=0,"",사료!E26:E27)</f>
        <v/>
      </c>
      <c r="F26" s="180" t="str">
        <f>IF(사료!H26="","",사료!F26)</f>
        <v/>
      </c>
      <c r="G26" s="157" t="str">
        <f>IF(사료!H26="","",IF(사료!H26="불량","부적합",IF(사료!H26="주의","주의","적합")))</f>
        <v/>
      </c>
      <c r="H26" s="163"/>
    </row>
    <row r="27" spans="1:8" ht="18.75" customHeight="1" thickBot="1" x14ac:dyDescent="0.35">
      <c r="A27" s="114"/>
      <c r="B27" s="181"/>
      <c r="C27" s="159"/>
      <c r="D27" s="160"/>
      <c r="E27" s="115"/>
      <c r="F27" s="181"/>
      <c r="G27" s="159"/>
      <c r="H27" s="164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16</v>
      </c>
    </row>
    <row r="31" spans="1:8" ht="16.5" customHeight="1" x14ac:dyDescent="0.3">
      <c r="A31" s="15"/>
      <c r="B31" s="16" t="s">
        <v>5</v>
      </c>
      <c r="C31" s="119" t="s">
        <v>19</v>
      </c>
      <c r="D31" s="119"/>
      <c r="E31" s="119" t="s">
        <v>32</v>
      </c>
      <c r="F31" s="119"/>
      <c r="G31" s="119" t="s">
        <v>20</v>
      </c>
      <c r="H31" s="119"/>
    </row>
    <row r="32" spans="1:8" x14ac:dyDescent="0.3">
      <c r="A32" s="17" t="s">
        <v>4</v>
      </c>
      <c r="B32" s="8"/>
      <c r="C32" s="119"/>
      <c r="D32" s="119"/>
      <c r="E32" s="119"/>
      <c r="F32" s="119"/>
      <c r="G32" s="119"/>
      <c r="H32" s="119"/>
    </row>
    <row r="33" spans="1:8" ht="17.25" customHeight="1" x14ac:dyDescent="0.3">
      <c r="A33" s="120" t="s">
        <v>14</v>
      </c>
      <c r="B33" s="93"/>
      <c r="C33" s="120" t="s">
        <v>22</v>
      </c>
      <c r="D33" s="120"/>
      <c r="E33" s="97" t="s">
        <v>33</v>
      </c>
      <c r="F33" s="97"/>
      <c r="G33" s="93" t="s">
        <v>34</v>
      </c>
      <c r="H33" s="93"/>
    </row>
    <row r="35" spans="1:8" x14ac:dyDescent="0.3">
      <c r="A35" s="18" t="s">
        <v>23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9" t="s">
        <v>8</v>
      </c>
      <c r="B42" s="89"/>
      <c r="C42" s="89"/>
      <c r="D42" s="89"/>
      <c r="E42" s="89"/>
      <c r="F42" s="89"/>
      <c r="G42" s="89"/>
      <c r="H42" s="89"/>
    </row>
    <row r="43" spans="1:8" ht="17.25" x14ac:dyDescent="0.3">
      <c r="A43" s="90" t="s">
        <v>9</v>
      </c>
      <c r="B43" s="90"/>
      <c r="C43" s="90"/>
      <c r="D43" s="90"/>
      <c r="E43" s="90"/>
      <c r="F43" s="90"/>
      <c r="G43" s="90"/>
      <c r="H43" s="90"/>
    </row>
  </sheetData>
  <mergeCells count="77">
    <mergeCell ref="A1:H1"/>
    <mergeCell ref="G3:H3"/>
    <mergeCell ref="D4:E4"/>
    <mergeCell ref="F4:F5"/>
    <mergeCell ref="G4:H5"/>
    <mergeCell ref="D5:E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8"/>
  <sheetViews>
    <sheetView zoomScaleNormal="100" workbookViewId="0">
      <selection activeCell="C7" sqref="C7:D7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78" t="s">
        <v>35</v>
      </c>
      <c r="B1" s="78"/>
      <c r="C1" s="78"/>
      <c r="D1" s="78"/>
      <c r="E1" s="78"/>
      <c r="F1" s="78"/>
      <c r="G1" s="78"/>
      <c r="H1" s="78"/>
    </row>
    <row r="3" spans="1:8" x14ac:dyDescent="0.3">
      <c r="A3" s="86" t="s">
        <v>38</v>
      </c>
      <c r="B3" s="102" t="str">
        <f>'세척 후'!B3:B4</f>
        <v>무주농장</v>
      </c>
      <c r="C3" s="4" t="s">
        <v>39</v>
      </c>
      <c r="D3" s="96" t="str">
        <f>'세척 후'!D3:E3</f>
        <v>2020.01.03</v>
      </c>
      <c r="E3" s="96"/>
      <c r="F3" s="55" t="s">
        <v>37</v>
      </c>
      <c r="G3" s="94" t="str">
        <f>'세척 후'!G3:H3</f>
        <v>19-0004</v>
      </c>
      <c r="H3" s="95"/>
    </row>
    <row r="4" spans="1:8" x14ac:dyDescent="0.3">
      <c r="A4" s="86"/>
      <c r="B4" s="102"/>
      <c r="C4" s="4" t="s">
        <v>90</v>
      </c>
      <c r="D4" s="96" t="str">
        <f>'세척 후'!D4:E4</f>
        <v>2020.01.05</v>
      </c>
      <c r="E4" s="96"/>
      <c r="F4" s="4" t="s">
        <v>59</v>
      </c>
      <c r="G4" s="97" t="str">
        <f>'세척 후'!G4:H4</f>
        <v>박창욱</v>
      </c>
      <c r="H4" s="98"/>
    </row>
    <row r="5" spans="1:8" ht="15.75" thickBot="1" x14ac:dyDescent="0.35">
      <c r="D5" s="67"/>
      <c r="E5" s="67"/>
    </row>
    <row r="6" spans="1:8" ht="16.5" customHeight="1" x14ac:dyDescent="0.3">
      <c r="A6" s="5" t="s">
        <v>0</v>
      </c>
      <c r="B6" s="6" t="s">
        <v>1</v>
      </c>
      <c r="C6" s="99" t="s">
        <v>60</v>
      </c>
      <c r="D6" s="100"/>
      <c r="E6" s="34" t="s">
        <v>0</v>
      </c>
      <c r="F6" s="6" t="s">
        <v>1</v>
      </c>
      <c r="G6" s="99" t="s">
        <v>61</v>
      </c>
      <c r="H6" s="101"/>
    </row>
    <row r="7" spans="1:8" ht="16.5" customHeight="1" x14ac:dyDescent="0.3">
      <c r="A7" s="103">
        <f>IF('세척 후'!A7:A9="","",'세척 후'!A7:A9)</f>
        <v>110</v>
      </c>
      <c r="B7" s="49" t="str">
        <f>IF('세척 후'!D7="","",'세척 후'!B7)</f>
        <v>계사 벽</v>
      </c>
      <c r="C7" s="104" t="str">
        <f>IF('세척 후'!D7="","",IF('세척 후'!D7="불량","불량","적합"))</f>
        <v>적합</v>
      </c>
      <c r="D7" s="105"/>
      <c r="E7" s="106">
        <f>IF('세척 후'!E7:E9="","",'세척 후'!E7:E9)</f>
        <v>120</v>
      </c>
      <c r="F7" s="49" t="str">
        <f>IF('세척 후'!H7="","",'세척 후'!F7)</f>
        <v>계사 벽</v>
      </c>
      <c r="G7" s="104" t="str">
        <f>IF('세척 후'!H7="","",IF('세척 후'!H7="불량","불량","적합"))</f>
        <v>적합</v>
      </c>
      <c r="H7" s="109"/>
    </row>
    <row r="8" spans="1:8" x14ac:dyDescent="0.3">
      <c r="A8" s="103"/>
      <c r="B8" s="49" t="str">
        <f>IF('세척 후'!D8="","",'세척 후'!B8)</f>
        <v>계사 바닥</v>
      </c>
      <c r="C8" s="104" t="str">
        <f>IF('세척 후'!D8="","",IF('세척 후'!D8="불량","불량","적합"))</f>
        <v>적합</v>
      </c>
      <c r="D8" s="110"/>
      <c r="E8" s="107"/>
      <c r="F8" s="49" t="str">
        <f>IF('세척 후'!H8="","",'세척 후'!F8)</f>
        <v>계사 바닥</v>
      </c>
      <c r="G8" s="104" t="str">
        <f>IF('세척 후'!H8="","",IF('세척 후'!H8="불량","불량","적합"))</f>
        <v>적합</v>
      </c>
      <c r="H8" s="109"/>
    </row>
    <row r="9" spans="1:8" x14ac:dyDescent="0.3">
      <c r="A9" s="103"/>
      <c r="B9" s="49" t="str">
        <f>IF('세척 후'!D9="","",'세척 후'!B9)</f>
        <v>급이기</v>
      </c>
      <c r="C9" s="104" t="str">
        <f>IF('세척 후'!D9="","",IF('세척 후'!D9="불량","불량","적합"))</f>
        <v>불량</v>
      </c>
      <c r="D9" s="110"/>
      <c r="E9" s="108"/>
      <c r="F9" s="49" t="str">
        <f>IF('세척 후'!H9="","",'세척 후'!F9)</f>
        <v>급이기</v>
      </c>
      <c r="G9" s="104" t="str">
        <f>IF('세척 후'!H9="","",IF('세척 후'!H9="불량","불량","적합"))</f>
        <v>적합</v>
      </c>
      <c r="H9" s="109"/>
    </row>
    <row r="10" spans="1:8" x14ac:dyDescent="0.3">
      <c r="A10" s="111">
        <f>IF('세척 후'!A10:A12="","",'세척 후'!A10:A12)</f>
        <v>211</v>
      </c>
      <c r="B10" s="49" t="str">
        <f>IF('세척 후'!D10="","",'세척 후'!B10)</f>
        <v>계사 벽</v>
      </c>
      <c r="C10" s="104" t="str">
        <f>IF('세척 후'!D10="","",IF('세척 후'!D10="불량","불량","적합"))</f>
        <v>적합</v>
      </c>
      <c r="D10" s="110"/>
      <c r="E10" s="106">
        <f>IF('세척 후'!E10:E12="","",'세척 후'!E10:E12)</f>
        <v>212</v>
      </c>
      <c r="F10" s="49" t="str">
        <f>IF('세척 후'!H10="","",'세척 후'!F10)</f>
        <v>계사 벽</v>
      </c>
      <c r="G10" s="104" t="str">
        <f>IF('세척 후'!H10="","",IF('세척 후'!H10="불량","불량","적합"))</f>
        <v>적합</v>
      </c>
      <c r="H10" s="109"/>
    </row>
    <row r="11" spans="1:8" x14ac:dyDescent="0.3">
      <c r="A11" s="112"/>
      <c r="B11" s="49" t="str">
        <f>IF('세척 후'!D11="","",'세척 후'!B11)</f>
        <v>계사 바닥</v>
      </c>
      <c r="C11" s="104" t="str">
        <f>IF('세척 후'!D11="","",IF('세척 후'!D11="불량","불량","적합"))</f>
        <v>적합</v>
      </c>
      <c r="D11" s="110"/>
      <c r="E11" s="107"/>
      <c r="F11" s="49" t="str">
        <f>IF('세척 후'!H11="","",'세척 후'!F11)</f>
        <v>계사 바닥</v>
      </c>
      <c r="G11" s="104" t="str">
        <f>IF('세척 후'!H11="","",IF('세척 후'!H11="불량","불량","적합"))</f>
        <v>불량</v>
      </c>
      <c r="H11" s="109"/>
    </row>
    <row r="12" spans="1:8" x14ac:dyDescent="0.3">
      <c r="A12" s="113"/>
      <c r="B12" s="49" t="str">
        <f>IF('세척 후'!D12="","",'세척 후'!B12)</f>
        <v>급이기</v>
      </c>
      <c r="C12" s="104" t="str">
        <f>IF('세척 후'!D12="","",IF('세척 후'!D12="불량","불량","적합"))</f>
        <v>적합</v>
      </c>
      <c r="D12" s="110"/>
      <c r="E12" s="108"/>
      <c r="F12" s="49" t="str">
        <f>IF('세척 후'!H12="","",'세척 후'!F12)</f>
        <v>급이기</v>
      </c>
      <c r="G12" s="104" t="str">
        <f>IF('세척 후'!H12="","",IF('세척 후'!H12="불량","불량","적합"))</f>
        <v>적합</v>
      </c>
      <c r="H12" s="109"/>
    </row>
    <row r="13" spans="1:8" x14ac:dyDescent="0.3">
      <c r="A13" s="111">
        <f>IF('세척 후'!A13:A15="","",'세척 후'!A13:A15)</f>
        <v>220</v>
      </c>
      <c r="B13" s="49" t="str">
        <f>IF('세척 후'!D13="","",'세척 후'!B13)</f>
        <v>계사 벽</v>
      </c>
      <c r="C13" s="104" t="str">
        <f>IF('세척 후'!D13="","",IF('세척 후'!D13="불량","불량","적합"))</f>
        <v>적합</v>
      </c>
      <c r="D13" s="110"/>
      <c r="E13" s="106">
        <f>IF('세척 후'!E13:E15="","",'세척 후'!E13:E15)</f>
        <v>310</v>
      </c>
      <c r="F13" s="49" t="str">
        <f>IF('세척 후'!H13="","",'세척 후'!F13)</f>
        <v>계사 벽</v>
      </c>
      <c r="G13" s="104" t="str">
        <f>IF('세척 후'!H13="","",IF('세척 후'!H13="불량","불량","적합"))</f>
        <v>적합</v>
      </c>
      <c r="H13" s="109"/>
    </row>
    <row r="14" spans="1:8" x14ac:dyDescent="0.3">
      <c r="A14" s="112"/>
      <c r="B14" s="49" t="str">
        <f>IF('세척 후'!D14="","",'세척 후'!B14)</f>
        <v>계사 바닥</v>
      </c>
      <c r="C14" s="104" t="str">
        <f>IF('세척 후'!D14="","",IF('세척 후'!D14="불량","불량","적합"))</f>
        <v>불량</v>
      </c>
      <c r="D14" s="110"/>
      <c r="E14" s="107"/>
      <c r="F14" s="49" t="str">
        <f>IF('세척 후'!H14="","",'세척 후'!F14)</f>
        <v>계사 바닥</v>
      </c>
      <c r="G14" s="104" t="str">
        <f>IF('세척 후'!H14="","",IF('세척 후'!H14="불량","불량","적합"))</f>
        <v>적합</v>
      </c>
      <c r="H14" s="109"/>
    </row>
    <row r="15" spans="1:8" x14ac:dyDescent="0.3">
      <c r="A15" s="113"/>
      <c r="B15" s="49" t="str">
        <f>IF('세척 후'!D15="","",'세척 후'!B15)</f>
        <v>급이기</v>
      </c>
      <c r="C15" s="104" t="str">
        <f>IF('세척 후'!D15="","",IF('세척 후'!D15="불량","불량","적합"))</f>
        <v>적합</v>
      </c>
      <c r="D15" s="110"/>
      <c r="E15" s="108"/>
      <c r="F15" s="49" t="str">
        <f>IF('세척 후'!H15="","",'세척 후'!F15)</f>
        <v>급이기</v>
      </c>
      <c r="G15" s="104" t="str">
        <f>IF('세척 후'!H15="","",IF('세척 후'!H15="불량","불량","적합"))</f>
        <v>적합</v>
      </c>
      <c r="H15" s="109"/>
    </row>
    <row r="16" spans="1:8" x14ac:dyDescent="0.3">
      <c r="A16" s="111" t="str">
        <f>IF('세척 후'!A16:A18="","",'세척 후'!A16:A18)</f>
        <v/>
      </c>
      <c r="B16" s="49" t="str">
        <f>IF('세척 후'!D16="","",'세척 후'!B16)</f>
        <v/>
      </c>
      <c r="C16" s="104" t="str">
        <f>IF('세척 후'!D16="","",IF('세척 후'!D16="불량","불량","적합"))</f>
        <v/>
      </c>
      <c r="D16" s="110"/>
      <c r="E16" s="106" t="str">
        <f>IF('세척 후'!E16:E18="","",'세척 후'!E16:E18)</f>
        <v/>
      </c>
      <c r="F16" s="49" t="str">
        <f>IF('세척 후'!H16="","",'세척 후'!F16)</f>
        <v/>
      </c>
      <c r="G16" s="104" t="str">
        <f>IF('세척 후'!H16="","",IF('세척 후'!H16="불량","불량","적합"))</f>
        <v/>
      </c>
      <c r="H16" s="109"/>
    </row>
    <row r="17" spans="1:8" x14ac:dyDescent="0.3">
      <c r="A17" s="112"/>
      <c r="B17" s="49" t="str">
        <f>IF('세척 후'!D17="","",'세척 후'!B17)</f>
        <v/>
      </c>
      <c r="C17" s="104" t="str">
        <f>IF('세척 후'!D17="","",IF('세척 후'!D17="불량","불량","적합"))</f>
        <v/>
      </c>
      <c r="D17" s="110"/>
      <c r="E17" s="107"/>
      <c r="F17" s="49" t="str">
        <f>IF('세척 후'!H17="","",'세척 후'!F17)</f>
        <v/>
      </c>
      <c r="G17" s="104" t="str">
        <f>IF('세척 후'!H17="","",IF('세척 후'!H17="불량","불량","적합"))</f>
        <v/>
      </c>
      <c r="H17" s="109"/>
    </row>
    <row r="18" spans="1:8" x14ac:dyDescent="0.3">
      <c r="A18" s="113"/>
      <c r="B18" s="49" t="str">
        <f>IF('세척 후'!D18="","",'세척 후'!B18)</f>
        <v/>
      </c>
      <c r="C18" s="104" t="str">
        <f>IF('세척 후'!D18="","",IF('세척 후'!D18="불량","불량","적합"))</f>
        <v/>
      </c>
      <c r="D18" s="110"/>
      <c r="E18" s="108"/>
      <c r="F18" s="49" t="str">
        <f>IF('세척 후'!H18="","",'세척 후'!F18)</f>
        <v/>
      </c>
      <c r="G18" s="104" t="str">
        <f>IF('세척 후'!H18="","",IF('세척 후'!H18="불량","불량","적합"))</f>
        <v/>
      </c>
      <c r="H18" s="109"/>
    </row>
    <row r="19" spans="1:8" x14ac:dyDescent="0.3">
      <c r="A19" s="111" t="str">
        <f>IF('세척 후'!A19:A21="","",'세척 후'!A19:A21)</f>
        <v/>
      </c>
      <c r="B19" s="49" t="str">
        <f>IF('세척 후'!D19="","",'세척 후'!B19)</f>
        <v/>
      </c>
      <c r="C19" s="104" t="str">
        <f>IF('세척 후'!D19="","",IF('세척 후'!D19="불량","불량","적합"))</f>
        <v/>
      </c>
      <c r="D19" s="110"/>
      <c r="E19" s="106" t="str">
        <f>IF('세척 후'!E19:E21="","",'세척 후'!E19:E21)</f>
        <v/>
      </c>
      <c r="F19" s="49" t="str">
        <f>IF('세척 후'!H19="","",'세척 후'!F19)</f>
        <v/>
      </c>
      <c r="G19" s="104" t="str">
        <f>IF('세척 후'!H19="","",IF('세척 후'!H19="불량","불량","적합"))</f>
        <v/>
      </c>
      <c r="H19" s="109"/>
    </row>
    <row r="20" spans="1:8" x14ac:dyDescent="0.3">
      <c r="A20" s="112"/>
      <c r="B20" s="49" t="str">
        <f>IF('세척 후'!D20="","",'세척 후'!B20)</f>
        <v/>
      </c>
      <c r="C20" s="104" t="str">
        <f>IF('세척 후'!D20="","",IF('세척 후'!D20="불량","불량","적합"))</f>
        <v/>
      </c>
      <c r="D20" s="110"/>
      <c r="E20" s="107"/>
      <c r="F20" s="49" t="str">
        <f>IF('세척 후'!H20="","",'세척 후'!F20)</f>
        <v/>
      </c>
      <c r="G20" s="104" t="str">
        <f>IF('세척 후'!H20="","",IF('세척 후'!H20="불량","불량","적합"))</f>
        <v/>
      </c>
      <c r="H20" s="109"/>
    </row>
    <row r="21" spans="1:8" x14ac:dyDescent="0.3">
      <c r="A21" s="113"/>
      <c r="B21" s="49" t="str">
        <f>IF('세척 후'!D21="","",'세척 후'!B21)</f>
        <v/>
      </c>
      <c r="C21" s="104" t="str">
        <f>IF('세척 후'!D21="","",IF('세척 후'!D21="불량","불량","적합"))</f>
        <v/>
      </c>
      <c r="D21" s="110"/>
      <c r="E21" s="108"/>
      <c r="F21" s="49" t="str">
        <f>IF('세척 후'!H21="","",'세척 후'!F21)</f>
        <v/>
      </c>
      <c r="G21" s="104" t="str">
        <f>IF('세척 후'!H21="","",IF('세척 후'!H21="불량","불량","적합"))</f>
        <v/>
      </c>
      <c r="H21" s="109"/>
    </row>
    <row r="22" spans="1:8" x14ac:dyDescent="0.3">
      <c r="A22" s="111" t="str">
        <f>IF('세척 후'!A22:A24="","",'세척 후'!A22:A24)</f>
        <v/>
      </c>
      <c r="B22" s="49" t="str">
        <f>IF('세척 후'!D22="","",'세척 후'!B22)</f>
        <v/>
      </c>
      <c r="C22" s="104" t="str">
        <f>IF('세척 후'!D22="","",IF('세척 후'!D22="불량","불량","적합"))</f>
        <v/>
      </c>
      <c r="D22" s="110"/>
      <c r="E22" s="106" t="str">
        <f>IF('세척 후'!E22:E24="","",'세척 후'!E22:E24)</f>
        <v/>
      </c>
      <c r="F22" s="49" t="str">
        <f>IF('세척 후'!H22="","",'세척 후'!F22)</f>
        <v/>
      </c>
      <c r="G22" s="104" t="str">
        <f>IF('세척 후'!H22="","",IF('세척 후'!H22="불량","불량","적합"))</f>
        <v/>
      </c>
      <c r="H22" s="109"/>
    </row>
    <row r="23" spans="1:8" x14ac:dyDescent="0.3">
      <c r="A23" s="112"/>
      <c r="B23" s="49" t="str">
        <f>IF('세척 후'!D23="","",'세척 후'!B23)</f>
        <v/>
      </c>
      <c r="C23" s="104" t="str">
        <f>IF('세척 후'!D23="","",IF('세척 후'!D23="불량","불량","적합"))</f>
        <v/>
      </c>
      <c r="D23" s="110"/>
      <c r="E23" s="107"/>
      <c r="F23" s="49" t="str">
        <f>IF('세척 후'!H23="","",'세척 후'!F23)</f>
        <v/>
      </c>
      <c r="G23" s="104" t="str">
        <f>IF('세척 후'!H23="","",IF('세척 후'!H23="불량","불량","적합"))</f>
        <v/>
      </c>
      <c r="H23" s="109"/>
    </row>
    <row r="24" spans="1:8" x14ac:dyDescent="0.3">
      <c r="A24" s="113"/>
      <c r="B24" s="49" t="str">
        <f>IF('세척 후'!D24="","",'세척 후'!B24)</f>
        <v/>
      </c>
      <c r="C24" s="104" t="str">
        <f>IF('세척 후'!D24="","",IF('세척 후'!D24="불량","불량","적합"))</f>
        <v/>
      </c>
      <c r="D24" s="110"/>
      <c r="E24" s="108"/>
      <c r="F24" s="49" t="str">
        <f>IF('세척 후'!H24="","",'세척 후'!F24)</f>
        <v/>
      </c>
      <c r="G24" s="104" t="str">
        <f>IF('세척 후'!H24="","",IF('세척 후'!H24="불량","불량","적합"))</f>
        <v/>
      </c>
      <c r="H24" s="109"/>
    </row>
    <row r="25" spans="1:8" x14ac:dyDescent="0.3">
      <c r="A25" s="111" t="str">
        <f>IF('세척 후'!A25:A27="","",'세척 후'!A25:A27)</f>
        <v/>
      </c>
      <c r="B25" s="49" t="str">
        <f>IF('세척 후'!D25="","",'세척 후'!B25)</f>
        <v/>
      </c>
      <c r="C25" s="104" t="str">
        <f>IF('세척 후'!D25="","",IF('세척 후'!D25="불량","불량","적합"))</f>
        <v/>
      </c>
      <c r="D25" s="110"/>
      <c r="E25" s="106" t="str">
        <f>IF('세척 후'!E25:E27="","",'세척 후'!E25:E27)</f>
        <v/>
      </c>
      <c r="F25" s="49" t="str">
        <f>IF('세척 후'!H25="","",'세척 후'!F25)</f>
        <v/>
      </c>
      <c r="G25" s="104" t="str">
        <f>IF('세척 후'!H25="","",IF('세척 후'!H25="불량","불량","적합"))</f>
        <v/>
      </c>
      <c r="H25" s="109"/>
    </row>
    <row r="26" spans="1:8" x14ac:dyDescent="0.3">
      <c r="A26" s="112"/>
      <c r="B26" s="49" t="str">
        <f>IF('세척 후'!D26="","",'세척 후'!B26)</f>
        <v/>
      </c>
      <c r="C26" s="104" t="str">
        <f>IF('세척 후'!D26="","",IF('세척 후'!D26="불량","불량","적합"))</f>
        <v/>
      </c>
      <c r="D26" s="110"/>
      <c r="E26" s="107"/>
      <c r="F26" s="49" t="str">
        <f>IF('세척 후'!H26="","",'세척 후'!F26)</f>
        <v/>
      </c>
      <c r="G26" s="104" t="str">
        <f>IF('세척 후'!H26="","",IF('세척 후'!H26="불량","불량","적합"))</f>
        <v/>
      </c>
      <c r="H26" s="109"/>
    </row>
    <row r="27" spans="1:8" x14ac:dyDescent="0.3">
      <c r="A27" s="113"/>
      <c r="B27" s="49" t="str">
        <f>IF('세척 후'!D27="","",'세척 후'!B27)</f>
        <v/>
      </c>
      <c r="C27" s="104" t="str">
        <f>IF('세척 후'!D27="","",IF('세척 후'!D27="불량","불량","적합"))</f>
        <v/>
      </c>
      <c r="D27" s="110"/>
      <c r="E27" s="108"/>
      <c r="F27" s="49" t="str">
        <f>IF('세척 후'!H27="","",'세척 후'!F27)</f>
        <v/>
      </c>
      <c r="G27" s="104" t="str">
        <f>IF('세척 후'!H27="","",IF('세척 후'!H27="불량","불량","적합"))</f>
        <v/>
      </c>
      <c r="H27" s="109"/>
    </row>
    <row r="28" spans="1:8" x14ac:dyDescent="0.3">
      <c r="A28" s="111" t="str">
        <f>IF('세척 후'!A28:A30="","",'세척 후'!A28:A30)</f>
        <v/>
      </c>
      <c r="B28" s="49" t="str">
        <f>IF('세척 후'!D28="","",'세척 후'!B28)</f>
        <v/>
      </c>
      <c r="C28" s="104" t="str">
        <f>IF('세척 후'!D28="","",IF('세척 후'!D28="불량","불량","적합"))</f>
        <v/>
      </c>
      <c r="D28" s="110"/>
      <c r="E28" s="106" t="str">
        <f>IF('세척 후'!E28:E30="","",'세척 후'!E28:E30)</f>
        <v/>
      </c>
      <c r="F28" s="49" t="str">
        <f>IF('세척 후'!H28="","",'세척 후'!F28)</f>
        <v/>
      </c>
      <c r="G28" s="104" t="str">
        <f>IF('세척 후'!H28="","",IF('세척 후'!H28="불량","불량","적합"))</f>
        <v/>
      </c>
      <c r="H28" s="109"/>
    </row>
    <row r="29" spans="1:8" x14ac:dyDescent="0.3">
      <c r="A29" s="112"/>
      <c r="B29" s="49" t="str">
        <f>IF('세척 후'!D29="","",'세척 후'!B29)</f>
        <v/>
      </c>
      <c r="C29" s="104" t="str">
        <f>IF('세척 후'!D29="","",IF('세척 후'!D29="불량","불량","적합"))</f>
        <v/>
      </c>
      <c r="D29" s="110"/>
      <c r="E29" s="107"/>
      <c r="F29" s="49" t="str">
        <f>IF('세척 후'!H29="","",'세척 후'!F29)</f>
        <v/>
      </c>
      <c r="G29" s="104" t="str">
        <f>IF('세척 후'!H29="","",IF('세척 후'!H29="불량","불량","적합"))</f>
        <v/>
      </c>
      <c r="H29" s="109"/>
    </row>
    <row r="30" spans="1:8" x14ac:dyDescent="0.3">
      <c r="A30" s="113"/>
      <c r="B30" s="49" t="str">
        <f>IF('세척 후'!D30="","",'세척 후'!B30)</f>
        <v/>
      </c>
      <c r="C30" s="104" t="str">
        <f>IF('세척 후'!D30="","",IF('세척 후'!D30="불량","불량","적합"))</f>
        <v/>
      </c>
      <c r="D30" s="110"/>
      <c r="E30" s="108"/>
      <c r="F30" s="49" t="str">
        <f>IF('세척 후'!H30="","",'세척 후'!F30)</f>
        <v/>
      </c>
      <c r="G30" s="104" t="str">
        <f>IF('세척 후'!H30="","",IF('세척 후'!H30="불량","불량","적합"))</f>
        <v/>
      </c>
      <c r="H30" s="109"/>
    </row>
    <row r="31" spans="1:8" x14ac:dyDescent="0.3">
      <c r="A31" s="111" t="str">
        <f>IF('세척 후'!A31:A33="","",'세척 후'!A31:A33)</f>
        <v/>
      </c>
      <c r="B31" s="49" t="str">
        <f>IF('세척 후'!D31="","",'세척 후'!B31)</f>
        <v/>
      </c>
      <c r="C31" s="104" t="str">
        <f>IF('세척 후'!D31="","",IF('세척 후'!D31="불량","불량","적합"))</f>
        <v/>
      </c>
      <c r="D31" s="110"/>
      <c r="E31" s="106" t="str">
        <f>IF('세척 후'!E31:E33="","",'세척 후'!E31:E33)</f>
        <v/>
      </c>
      <c r="F31" s="49" t="str">
        <f>IF('세척 후'!H31="","",'세척 후'!F31)</f>
        <v/>
      </c>
      <c r="G31" s="104" t="str">
        <f>IF('세척 후'!H31="","",IF('세척 후'!H31="불량","불량","적합"))</f>
        <v/>
      </c>
      <c r="H31" s="109"/>
    </row>
    <row r="32" spans="1:8" x14ac:dyDescent="0.3">
      <c r="A32" s="112"/>
      <c r="B32" s="49" t="str">
        <f>IF('세척 후'!D32="","",'세척 후'!B32)</f>
        <v/>
      </c>
      <c r="C32" s="104" t="str">
        <f>IF('세척 후'!D32="","",IF('세척 후'!D32="불량","불량","적합"))</f>
        <v/>
      </c>
      <c r="D32" s="110"/>
      <c r="E32" s="107"/>
      <c r="F32" s="49" t="str">
        <f>IF('세척 후'!H32="","",'세척 후'!F32)</f>
        <v/>
      </c>
      <c r="G32" s="104" t="str">
        <f>IF('세척 후'!H32="","",IF('세척 후'!H32="불량","불량","적합"))</f>
        <v/>
      </c>
      <c r="H32" s="109"/>
    </row>
    <row r="33" spans="1:8" x14ac:dyDescent="0.3">
      <c r="A33" s="113"/>
      <c r="B33" s="49" t="str">
        <f>IF('세척 후'!D33="","",'세척 후'!B33)</f>
        <v/>
      </c>
      <c r="C33" s="104" t="str">
        <f>IF('세척 후'!D33="","",IF('세척 후'!D33="불량","불량","적합"))</f>
        <v/>
      </c>
      <c r="D33" s="110"/>
      <c r="E33" s="108"/>
      <c r="F33" s="49" t="str">
        <f>IF('세척 후'!H33="","",'세척 후'!F33)</f>
        <v/>
      </c>
      <c r="G33" s="104" t="str">
        <f>IF('세척 후'!H33="","",IF('세척 후'!H33="불량","불량","적합"))</f>
        <v/>
      </c>
      <c r="H33" s="109"/>
    </row>
    <row r="34" spans="1:8" x14ac:dyDescent="0.3">
      <c r="A34" s="111" t="str">
        <f>IF('세척 후'!A34:A36="","",'세척 후'!A34:A36)</f>
        <v/>
      </c>
      <c r="B34" s="49" t="str">
        <f>IF('세척 후'!D34="","",'세척 후'!B34)</f>
        <v/>
      </c>
      <c r="C34" s="104" t="str">
        <f>IF('세척 후'!D34="","",IF('세척 후'!D34="불량","불량","적합"))</f>
        <v/>
      </c>
      <c r="D34" s="110"/>
      <c r="E34" s="106" t="str">
        <f>IF('세척 후'!E34:E36="","",'세척 후'!E34:E36)</f>
        <v/>
      </c>
      <c r="F34" s="49" t="str">
        <f>IF('세척 후'!H34="","",'세척 후'!F34)</f>
        <v/>
      </c>
      <c r="G34" s="104" t="str">
        <f>IF('세척 후'!H34="","",IF('세척 후'!H34="불량","불량","적합"))</f>
        <v/>
      </c>
      <c r="H34" s="109"/>
    </row>
    <row r="35" spans="1:8" x14ac:dyDescent="0.3">
      <c r="A35" s="112"/>
      <c r="B35" s="49" t="str">
        <f>IF('세척 후'!D35="","",'세척 후'!B35)</f>
        <v/>
      </c>
      <c r="C35" s="104" t="str">
        <f>IF('세척 후'!D35="","",IF('세척 후'!D35="불량","불량","적합"))</f>
        <v/>
      </c>
      <c r="D35" s="110"/>
      <c r="E35" s="107"/>
      <c r="F35" s="49" t="str">
        <f>IF('세척 후'!H35="","",'세척 후'!F35)</f>
        <v/>
      </c>
      <c r="G35" s="104" t="str">
        <f>IF('세척 후'!H35="","",IF('세척 후'!H35="불량","불량","적합"))</f>
        <v/>
      </c>
      <c r="H35" s="109"/>
    </row>
    <row r="36" spans="1:8" ht="17.25" customHeight="1" thickBot="1" x14ac:dyDescent="0.35">
      <c r="A36" s="114"/>
      <c r="B36" s="51" t="str">
        <f>IF('세척 후'!D36="","",'세척 후'!B36)</f>
        <v/>
      </c>
      <c r="C36" s="116" t="str">
        <f>IF('세척 후'!D36="","",IF('세척 후'!D36="불량","불량","적합"))</f>
        <v/>
      </c>
      <c r="D36" s="117"/>
      <c r="E36" s="115"/>
      <c r="F36" s="51" t="str">
        <f>IF('세척 후'!H36="","",'세척 후'!F36)</f>
        <v/>
      </c>
      <c r="G36" s="116" t="str">
        <f>IF('세척 후'!H36="","",IF('세척 후'!H36="불량","불량","적합"))</f>
        <v/>
      </c>
      <c r="H36" s="118"/>
    </row>
    <row r="37" spans="1:8" x14ac:dyDescent="0.3">
      <c r="A37" s="3" t="s">
        <v>47</v>
      </c>
    </row>
    <row r="39" spans="1:8" x14ac:dyDescent="0.3">
      <c r="A39" s="18" t="s">
        <v>62</v>
      </c>
      <c r="B39" s="9"/>
      <c r="C39" s="9"/>
      <c r="D39" s="9"/>
      <c r="E39" s="9"/>
      <c r="F39" s="9"/>
      <c r="G39" s="9"/>
      <c r="H39" s="10"/>
    </row>
    <row r="40" spans="1:8" x14ac:dyDescent="0.3">
      <c r="A40" s="19" t="str">
        <f>'세척 후'!A45</f>
        <v>- 110동(급이기), 212동(바닥), 220동(바닥)에서 위생검사 불량으로 확인됨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/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89" t="s">
        <v>8</v>
      </c>
      <c r="B47" s="89"/>
      <c r="C47" s="89"/>
      <c r="D47" s="89"/>
      <c r="E47" s="89"/>
      <c r="F47" s="89"/>
      <c r="G47" s="89"/>
      <c r="H47" s="89"/>
    </row>
    <row r="48" spans="1:8" ht="17.25" x14ac:dyDescent="0.3">
      <c r="A48" s="90" t="s">
        <v>9</v>
      </c>
      <c r="B48" s="90"/>
      <c r="C48" s="90"/>
      <c r="D48" s="90"/>
      <c r="E48" s="90"/>
      <c r="F48" s="90"/>
      <c r="G48" s="90"/>
      <c r="H48" s="90"/>
    </row>
  </sheetData>
  <mergeCells count="91"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  <mergeCell ref="A31:A33"/>
    <mergeCell ref="C31:D31"/>
    <mergeCell ref="E31:E33"/>
    <mergeCell ref="G31:H31"/>
    <mergeCell ref="C32:D32"/>
    <mergeCell ref="G32:H32"/>
    <mergeCell ref="C33:D33"/>
    <mergeCell ref="G33:H33"/>
    <mergeCell ref="A28:A30"/>
    <mergeCell ref="C28:D28"/>
    <mergeCell ref="E28:E30"/>
    <mergeCell ref="G28:H28"/>
    <mergeCell ref="C29:D29"/>
    <mergeCell ref="G29:H29"/>
    <mergeCell ref="C30:D30"/>
    <mergeCell ref="G30:H30"/>
    <mergeCell ref="A25:A27"/>
    <mergeCell ref="C25:D25"/>
    <mergeCell ref="E25:E27"/>
    <mergeCell ref="G25:H25"/>
    <mergeCell ref="C26:D26"/>
    <mergeCell ref="G26:H26"/>
    <mergeCell ref="C27:D27"/>
    <mergeCell ref="G27:H27"/>
    <mergeCell ref="A22:A24"/>
    <mergeCell ref="C22:D22"/>
    <mergeCell ref="E22:E24"/>
    <mergeCell ref="G22:H22"/>
    <mergeCell ref="C23:D23"/>
    <mergeCell ref="G23:H23"/>
    <mergeCell ref="C24:D24"/>
    <mergeCell ref="G24:H24"/>
    <mergeCell ref="A19:A21"/>
    <mergeCell ref="C19:D19"/>
    <mergeCell ref="E19:E21"/>
    <mergeCell ref="G19:H19"/>
    <mergeCell ref="C20:D20"/>
    <mergeCell ref="G20:H20"/>
    <mergeCell ref="C21:D21"/>
    <mergeCell ref="G21:H21"/>
    <mergeCell ref="A16:A18"/>
    <mergeCell ref="C16:D16"/>
    <mergeCell ref="E16:E18"/>
    <mergeCell ref="G16:H16"/>
    <mergeCell ref="C17:D17"/>
    <mergeCell ref="G17:H17"/>
    <mergeCell ref="C18:D18"/>
    <mergeCell ref="G18:H18"/>
    <mergeCell ref="A13:A15"/>
    <mergeCell ref="C13:D13"/>
    <mergeCell ref="E13:E15"/>
    <mergeCell ref="G13:H13"/>
    <mergeCell ref="C14:D14"/>
    <mergeCell ref="G14:H14"/>
    <mergeCell ref="C15:D15"/>
    <mergeCell ref="G15:H15"/>
    <mergeCell ref="A10:A12"/>
    <mergeCell ref="C10:D10"/>
    <mergeCell ref="E10:E12"/>
    <mergeCell ref="G10:H10"/>
    <mergeCell ref="C11:D11"/>
    <mergeCell ref="G11:H11"/>
    <mergeCell ref="C12:D12"/>
    <mergeCell ref="G12:H12"/>
    <mergeCell ref="A7:A9"/>
    <mergeCell ref="C7:D7"/>
    <mergeCell ref="E7:E9"/>
    <mergeCell ref="G7:H7"/>
    <mergeCell ref="C8:D8"/>
    <mergeCell ref="G8:H8"/>
    <mergeCell ref="C9:D9"/>
    <mergeCell ref="G9:H9"/>
    <mergeCell ref="A1:H1"/>
    <mergeCell ref="G3:H3"/>
    <mergeCell ref="D4:E4"/>
    <mergeCell ref="G4:H4"/>
    <mergeCell ref="C6:D6"/>
    <mergeCell ref="G6:H6"/>
    <mergeCell ref="A3:A4"/>
    <mergeCell ref="B3:B4"/>
    <mergeCell ref="D3:E3"/>
  </mergeCells>
  <phoneticPr fontId="3" type="noConversion"/>
  <conditionalFormatting sqref="C7:C36 D7">
    <cfRule type="containsText" dxfId="38" priority="2" operator="containsText" text="불량">
      <formula>NOT(ISERROR(SEARCH("불량",C7)))</formula>
    </cfRule>
  </conditionalFormatting>
  <conditionalFormatting sqref="G7:G36">
    <cfRule type="containsText" dxfId="37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A8" sqref="A8:B9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50" t="s">
        <v>63</v>
      </c>
      <c r="B1" s="78"/>
      <c r="C1" s="78"/>
      <c r="D1" s="78"/>
      <c r="E1" s="78"/>
      <c r="F1" s="78"/>
      <c r="G1" s="78"/>
      <c r="H1" s="78"/>
    </row>
    <row r="3" spans="1:8" x14ac:dyDescent="0.3">
      <c r="F3" s="70" t="s">
        <v>10</v>
      </c>
      <c r="G3" s="94" t="s">
        <v>109</v>
      </c>
      <c r="H3" s="95"/>
    </row>
    <row r="4" spans="1:8" x14ac:dyDescent="0.3">
      <c r="A4" s="69" t="s">
        <v>38</v>
      </c>
      <c r="B4" s="68" t="s">
        <v>101</v>
      </c>
      <c r="C4" s="69" t="s">
        <v>11</v>
      </c>
      <c r="D4" s="81">
        <v>43867</v>
      </c>
      <c r="E4" s="81"/>
      <c r="F4" s="71" t="s">
        <v>102</v>
      </c>
      <c r="G4" s="151">
        <v>43874</v>
      </c>
      <c r="H4" s="152"/>
    </row>
    <row r="5" spans="1:8" x14ac:dyDescent="0.3">
      <c r="A5" s="69" t="s">
        <v>30</v>
      </c>
      <c r="B5" s="68">
        <v>9346</v>
      </c>
      <c r="C5" s="69" t="s">
        <v>31</v>
      </c>
      <c r="D5" s="82" t="s">
        <v>103</v>
      </c>
      <c r="E5" s="82"/>
      <c r="F5" s="69" t="s">
        <v>12</v>
      </c>
      <c r="G5" s="82" t="s">
        <v>104</v>
      </c>
      <c r="H5" s="82"/>
    </row>
    <row r="6" spans="1:8" ht="15.75" thickBot="1" x14ac:dyDescent="0.35"/>
    <row r="7" spans="1:8" ht="16.5" customHeight="1" x14ac:dyDescent="0.3">
      <c r="A7" s="147" t="s">
        <v>27</v>
      </c>
      <c r="B7" s="148"/>
      <c r="C7" s="72" t="s">
        <v>14</v>
      </c>
      <c r="D7" s="52" t="s">
        <v>3</v>
      </c>
      <c r="E7" s="149" t="s">
        <v>27</v>
      </c>
      <c r="F7" s="148"/>
      <c r="G7" s="72" t="s">
        <v>14</v>
      </c>
      <c r="H7" s="7" t="s">
        <v>3</v>
      </c>
    </row>
    <row r="8" spans="1:8" ht="18.75" customHeight="1" x14ac:dyDescent="0.3">
      <c r="A8" s="123">
        <v>110</v>
      </c>
      <c r="B8" s="124"/>
      <c r="C8" s="127" t="s">
        <v>105</v>
      </c>
      <c r="D8" s="129" t="str">
        <f>IF(C8="","",IF(C8="음성","양호",IF(ISERROR(FIND(".",C8)),"불량","주의")))</f>
        <v>양호</v>
      </c>
      <c r="E8" s="131">
        <v>120</v>
      </c>
      <c r="F8" s="124"/>
      <c r="G8" s="127" t="s">
        <v>105</v>
      </c>
      <c r="H8" s="121" t="str">
        <f>IF(G8="","",IF(G8="음성","양호",IF(ISERROR(FIND(".",G8)),"불량","주의")))</f>
        <v>양호</v>
      </c>
    </row>
    <row r="9" spans="1:8" ht="18.75" customHeight="1" x14ac:dyDescent="0.3">
      <c r="A9" s="125"/>
      <c r="B9" s="126"/>
      <c r="C9" s="128"/>
      <c r="D9" s="130"/>
      <c r="E9" s="132"/>
      <c r="F9" s="126"/>
      <c r="G9" s="128"/>
      <c r="H9" s="135"/>
    </row>
    <row r="10" spans="1:8" ht="18.75" customHeight="1" x14ac:dyDescent="0.3">
      <c r="A10" s="123">
        <v>211</v>
      </c>
      <c r="B10" s="124"/>
      <c r="C10" s="127" t="s">
        <v>105</v>
      </c>
      <c r="D10" s="129" t="str">
        <f t="shared" ref="D10" si="0">IF(C10="","",IF(C10="음성","양호",IF(ISERROR(FIND(".",C10)),"불량","주의")))</f>
        <v>양호</v>
      </c>
      <c r="E10" s="131">
        <v>212</v>
      </c>
      <c r="F10" s="124"/>
      <c r="G10" s="127" t="s">
        <v>105</v>
      </c>
      <c r="H10" s="121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25"/>
      <c r="B11" s="126"/>
      <c r="C11" s="128"/>
      <c r="D11" s="130"/>
      <c r="E11" s="132"/>
      <c r="F11" s="126"/>
      <c r="G11" s="128"/>
      <c r="H11" s="135"/>
    </row>
    <row r="12" spans="1:8" ht="18.75" customHeight="1" x14ac:dyDescent="0.3">
      <c r="A12" s="123">
        <v>220</v>
      </c>
      <c r="B12" s="124" t="s">
        <v>106</v>
      </c>
      <c r="C12" s="127" t="s">
        <v>105</v>
      </c>
      <c r="D12" s="129" t="str">
        <f t="shared" ref="D12" si="2">IF(C12="","",IF(C12="음성","양호",IF(ISERROR(FIND(".",C12)),"불량","주의")))</f>
        <v>양호</v>
      </c>
      <c r="E12" s="131">
        <v>310</v>
      </c>
      <c r="F12" s="124" t="s">
        <v>106</v>
      </c>
      <c r="G12" s="127" t="s">
        <v>105</v>
      </c>
      <c r="H12" s="121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25"/>
      <c r="B13" s="126" t="s">
        <v>107</v>
      </c>
      <c r="C13" s="128"/>
      <c r="D13" s="130"/>
      <c r="E13" s="132"/>
      <c r="F13" s="126" t="s">
        <v>107</v>
      </c>
      <c r="G13" s="128"/>
      <c r="H13" s="135"/>
    </row>
    <row r="14" spans="1:8" ht="18.75" customHeight="1" x14ac:dyDescent="0.3">
      <c r="A14" s="123"/>
      <c r="B14" s="124" t="s">
        <v>106</v>
      </c>
      <c r="C14" s="127"/>
      <c r="D14" s="129" t="str">
        <f t="shared" ref="D14" si="4">IF(C14="","",IF(C14="음성","양호",IF(ISERROR(FIND(".",C14)),"불량","주의")))</f>
        <v/>
      </c>
      <c r="E14" s="131"/>
      <c r="F14" s="124" t="s">
        <v>106</v>
      </c>
      <c r="G14" s="133"/>
      <c r="H14" s="121" t="str">
        <f t="shared" ref="H14" si="5">IF(G14="","",IF(G14="음성","양호",IF(ISERROR(FIND(".",G14)),"불량","주의")))</f>
        <v/>
      </c>
    </row>
    <row r="15" spans="1:8" ht="18.75" customHeight="1" x14ac:dyDescent="0.3">
      <c r="A15" s="125"/>
      <c r="B15" s="126" t="s">
        <v>107</v>
      </c>
      <c r="C15" s="128"/>
      <c r="D15" s="130"/>
      <c r="E15" s="132"/>
      <c r="F15" s="126" t="s">
        <v>107</v>
      </c>
      <c r="G15" s="134"/>
      <c r="H15" s="135"/>
    </row>
    <row r="16" spans="1:8" ht="18.75" customHeight="1" x14ac:dyDescent="0.3">
      <c r="A16" s="123"/>
      <c r="B16" s="124" t="s">
        <v>106</v>
      </c>
      <c r="C16" s="127"/>
      <c r="D16" s="129" t="str">
        <f t="shared" ref="D16" si="6">IF(C16="","",IF(C16="음성","양호",IF(ISERROR(FIND(".",C16)),"불량","주의")))</f>
        <v/>
      </c>
      <c r="E16" s="131"/>
      <c r="F16" s="124" t="s">
        <v>106</v>
      </c>
      <c r="G16" s="133"/>
      <c r="H16" s="121" t="str">
        <f t="shared" ref="H16" si="7">IF(G16="","",IF(G16="음성","양호",IF(ISERROR(FIND(".",G16)),"불량","주의")))</f>
        <v/>
      </c>
    </row>
    <row r="17" spans="1:8" ht="18.75" customHeight="1" x14ac:dyDescent="0.3">
      <c r="A17" s="125"/>
      <c r="B17" s="126" t="s">
        <v>107</v>
      </c>
      <c r="C17" s="128"/>
      <c r="D17" s="130"/>
      <c r="E17" s="132"/>
      <c r="F17" s="126" t="s">
        <v>107</v>
      </c>
      <c r="G17" s="134"/>
      <c r="H17" s="135"/>
    </row>
    <row r="18" spans="1:8" ht="18.75" customHeight="1" x14ac:dyDescent="0.3">
      <c r="A18" s="123"/>
      <c r="B18" s="124" t="s">
        <v>106</v>
      </c>
      <c r="C18" s="127"/>
      <c r="D18" s="129" t="str">
        <f t="shared" ref="D18" si="8">IF(C18="","",IF(C18="음성","양호",IF(ISERROR(FIND(".",C18)),"불량","주의")))</f>
        <v/>
      </c>
      <c r="E18" s="131"/>
      <c r="F18" s="124" t="s">
        <v>106</v>
      </c>
      <c r="G18" s="133"/>
      <c r="H18" s="121" t="str">
        <f t="shared" ref="H18" si="9">IF(G18="","",IF(G18="음성","양호",IF(ISERROR(FIND(".",G18)),"불량","주의")))</f>
        <v/>
      </c>
    </row>
    <row r="19" spans="1:8" ht="18.75" customHeight="1" x14ac:dyDescent="0.3">
      <c r="A19" s="125"/>
      <c r="B19" s="126" t="s">
        <v>107</v>
      </c>
      <c r="C19" s="128"/>
      <c r="D19" s="130"/>
      <c r="E19" s="132"/>
      <c r="F19" s="126" t="s">
        <v>107</v>
      </c>
      <c r="G19" s="134"/>
      <c r="H19" s="135"/>
    </row>
    <row r="20" spans="1:8" ht="18.75" customHeight="1" x14ac:dyDescent="0.3">
      <c r="A20" s="123"/>
      <c r="B20" s="124" t="s">
        <v>106</v>
      </c>
      <c r="C20" s="127"/>
      <c r="D20" s="129" t="str">
        <f t="shared" ref="D20" si="10">IF(C20="","",IF(C20="음성","양호",IF(ISERROR(FIND(".",C20)),"불량","주의")))</f>
        <v/>
      </c>
      <c r="E20" s="131"/>
      <c r="F20" s="124" t="s">
        <v>106</v>
      </c>
      <c r="G20" s="133"/>
      <c r="H20" s="121" t="str">
        <f t="shared" ref="H20" si="11">IF(G20="","",IF(G20="음성","양호",IF(ISERROR(FIND(".",G20)),"불량","주의")))</f>
        <v/>
      </c>
    </row>
    <row r="21" spans="1:8" ht="18.75" customHeight="1" x14ac:dyDescent="0.3">
      <c r="A21" s="125"/>
      <c r="B21" s="126" t="s">
        <v>107</v>
      </c>
      <c r="C21" s="128"/>
      <c r="D21" s="130"/>
      <c r="E21" s="132"/>
      <c r="F21" s="126" t="s">
        <v>107</v>
      </c>
      <c r="G21" s="134"/>
      <c r="H21" s="135"/>
    </row>
    <row r="22" spans="1:8" ht="18.75" customHeight="1" x14ac:dyDescent="0.3">
      <c r="A22" s="123"/>
      <c r="B22" s="124" t="s">
        <v>106</v>
      </c>
      <c r="C22" s="127"/>
      <c r="D22" s="129" t="str">
        <f t="shared" ref="D22" si="12">IF(C22="","",IF(C22="음성","양호",IF(ISERROR(FIND(".",C22)),"불량","주의")))</f>
        <v/>
      </c>
      <c r="E22" s="131"/>
      <c r="F22" s="124" t="s">
        <v>106</v>
      </c>
      <c r="G22" s="133"/>
      <c r="H22" s="121" t="str">
        <f t="shared" ref="H22" si="13">IF(G22="","",IF(G22="음성","양호",IF(ISERROR(FIND(".",G22)),"불량","주의")))</f>
        <v/>
      </c>
    </row>
    <row r="23" spans="1:8" ht="18.75" customHeight="1" x14ac:dyDescent="0.3">
      <c r="A23" s="125"/>
      <c r="B23" s="126" t="s">
        <v>107</v>
      </c>
      <c r="C23" s="128"/>
      <c r="D23" s="130"/>
      <c r="E23" s="132"/>
      <c r="F23" s="126" t="s">
        <v>107</v>
      </c>
      <c r="G23" s="134"/>
      <c r="H23" s="135"/>
    </row>
    <row r="24" spans="1:8" ht="18.75" customHeight="1" x14ac:dyDescent="0.3">
      <c r="A24" s="123"/>
      <c r="B24" s="124" t="s">
        <v>106</v>
      </c>
      <c r="C24" s="127"/>
      <c r="D24" s="129" t="str">
        <f t="shared" ref="D24" si="14">IF(C24="","",IF(C24="음성","양호",IF(ISERROR(FIND(".",C24)),"불량","주의")))</f>
        <v/>
      </c>
      <c r="E24" s="131"/>
      <c r="F24" s="124" t="s">
        <v>106</v>
      </c>
      <c r="G24" s="133"/>
      <c r="H24" s="121" t="str">
        <f t="shared" ref="H24" si="15">IF(G24="","",IF(G24="음성","양호",IF(ISERROR(FIND(".",G24)),"불량","주의")))</f>
        <v/>
      </c>
    </row>
    <row r="25" spans="1:8" ht="18.75" customHeight="1" x14ac:dyDescent="0.3">
      <c r="A25" s="125"/>
      <c r="B25" s="126" t="s">
        <v>107</v>
      </c>
      <c r="C25" s="128"/>
      <c r="D25" s="130"/>
      <c r="E25" s="132"/>
      <c r="F25" s="126" t="s">
        <v>107</v>
      </c>
      <c r="G25" s="134"/>
      <c r="H25" s="135"/>
    </row>
    <row r="26" spans="1:8" ht="18.75" customHeight="1" thickBot="1" x14ac:dyDescent="0.35">
      <c r="A26" s="136"/>
      <c r="B26" s="137" t="s">
        <v>106</v>
      </c>
      <c r="C26" s="140"/>
      <c r="D26" s="129" t="str">
        <f t="shared" ref="D26" si="16">IF(C26="","",IF(C26="음성","양호",IF(ISERROR(FIND(".",C26)),"불량","주의")))</f>
        <v/>
      </c>
      <c r="E26" s="143"/>
      <c r="F26" s="137" t="s">
        <v>106</v>
      </c>
      <c r="G26" s="145"/>
      <c r="H26" s="121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38"/>
      <c r="B27" s="139" t="s">
        <v>107</v>
      </c>
      <c r="C27" s="141"/>
      <c r="D27" s="142"/>
      <c r="E27" s="144"/>
      <c r="F27" s="139" t="s">
        <v>107</v>
      </c>
      <c r="G27" s="146"/>
      <c r="H27" s="122"/>
    </row>
    <row r="28" spans="1:8" x14ac:dyDescent="0.3">
      <c r="A28" s="3"/>
    </row>
    <row r="30" spans="1:8" x14ac:dyDescent="0.3">
      <c r="A30" s="1" t="s">
        <v>16</v>
      </c>
    </row>
    <row r="31" spans="1:8" x14ac:dyDescent="0.3">
      <c r="A31" s="15"/>
      <c r="B31" s="16" t="s">
        <v>5</v>
      </c>
      <c r="C31" s="119" t="s">
        <v>6</v>
      </c>
      <c r="D31" s="119"/>
      <c r="E31" s="119" t="s">
        <v>32</v>
      </c>
      <c r="F31" s="119"/>
      <c r="G31" s="119" t="s">
        <v>7</v>
      </c>
      <c r="H31" s="119"/>
    </row>
    <row r="32" spans="1:8" x14ac:dyDescent="0.3">
      <c r="A32" s="17" t="s">
        <v>4</v>
      </c>
      <c r="B32" s="8"/>
      <c r="C32" s="119"/>
      <c r="D32" s="119"/>
      <c r="E32" s="119"/>
      <c r="F32" s="119"/>
      <c r="G32" s="119"/>
      <c r="H32" s="119"/>
    </row>
    <row r="33" spans="1:8" ht="17.25" customHeight="1" x14ac:dyDescent="0.3">
      <c r="A33" s="120" t="s">
        <v>14</v>
      </c>
      <c r="B33" s="93"/>
      <c r="C33" s="120" t="s">
        <v>22</v>
      </c>
      <c r="D33" s="120"/>
      <c r="E33" s="97" t="s">
        <v>33</v>
      </c>
      <c r="F33" s="97"/>
      <c r="G33" s="93" t="s">
        <v>34</v>
      </c>
      <c r="H33" s="93"/>
    </row>
    <row r="35" spans="1:8" x14ac:dyDescent="0.3">
      <c r="A35" s="18" t="s">
        <v>23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108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9" t="s">
        <v>8</v>
      </c>
      <c r="B43" s="89"/>
      <c r="C43" s="89"/>
      <c r="D43" s="89"/>
      <c r="E43" s="89"/>
      <c r="F43" s="89"/>
      <c r="G43" s="89"/>
      <c r="H43" s="89"/>
    </row>
    <row r="44" spans="1:8" ht="17.25" x14ac:dyDescent="0.3">
      <c r="A44" s="90" t="s">
        <v>9</v>
      </c>
      <c r="B44" s="90"/>
      <c r="C44" s="90"/>
      <c r="D44" s="90"/>
      <c r="E44" s="90"/>
      <c r="F44" s="90"/>
      <c r="G44" s="90"/>
      <c r="H44" s="90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36" priority="3" operator="containsText" text="불량">
      <formula>NOT(ISERROR(SEARCH("불량",D8)))</formula>
    </cfRule>
  </conditionalFormatting>
  <conditionalFormatting sqref="C8 C10:C27 G10:G27 G8">
    <cfRule type="containsText" dxfId="35" priority="2" operator="containsText" text="양성">
      <formula>NOT(ISERROR(SEARCH("양성",C8)))</formula>
    </cfRule>
  </conditionalFormatting>
  <conditionalFormatting sqref="D8 D22 D10 D14 D18 D12 D16 D20 D24 D26 H8 H10:H27">
    <cfRule type="containsText" dxfId="34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A8" sqref="A8:B9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50" t="s">
        <v>63</v>
      </c>
      <c r="B1" s="78"/>
      <c r="C1" s="78"/>
      <c r="D1" s="78"/>
      <c r="E1" s="78"/>
      <c r="F1" s="78"/>
      <c r="G1" s="78"/>
      <c r="H1" s="78"/>
    </row>
    <row r="3" spans="1:8" x14ac:dyDescent="0.3">
      <c r="F3" s="70" t="s">
        <v>10</v>
      </c>
      <c r="G3" s="94" t="str">
        <f>'환경 24주'!G3:H3</f>
        <v>20-0376</v>
      </c>
      <c r="H3" s="95"/>
    </row>
    <row r="4" spans="1:8" x14ac:dyDescent="0.3">
      <c r="A4" s="69" t="s">
        <v>38</v>
      </c>
      <c r="B4" s="70" t="str">
        <f>'환경 24주'!B4</f>
        <v>무주농장</v>
      </c>
      <c r="C4" s="69" t="s">
        <v>11</v>
      </c>
      <c r="D4" s="96">
        <f>'환경 24주'!D4:E4</f>
        <v>43867</v>
      </c>
      <c r="E4" s="96"/>
      <c r="F4" s="71" t="s">
        <v>102</v>
      </c>
      <c r="G4" s="173">
        <f>'환경 24주'!G4:H4</f>
        <v>43874</v>
      </c>
      <c r="H4" s="174"/>
    </row>
    <row r="5" spans="1:8" x14ac:dyDescent="0.3">
      <c r="A5" s="69" t="s">
        <v>30</v>
      </c>
      <c r="B5" s="70">
        <f>'환경 24주'!B5</f>
        <v>9346</v>
      </c>
      <c r="C5" s="69" t="s">
        <v>31</v>
      </c>
      <c r="D5" s="175" t="str">
        <f>'환경 24주'!D5:E5</f>
        <v>24주령</v>
      </c>
      <c r="E5" s="175"/>
      <c r="F5" s="69" t="s">
        <v>12</v>
      </c>
      <c r="G5" s="175" t="str">
        <f>'환경 24주'!G5:H5</f>
        <v>윤병구</v>
      </c>
      <c r="H5" s="175"/>
    </row>
    <row r="6" spans="1:8" ht="15.75" thickBot="1" x14ac:dyDescent="0.35"/>
    <row r="7" spans="1:8" ht="16.5" customHeight="1" x14ac:dyDescent="0.3">
      <c r="A7" s="147" t="s">
        <v>27</v>
      </c>
      <c r="B7" s="148"/>
      <c r="C7" s="171" t="s">
        <v>5</v>
      </c>
      <c r="D7" s="99"/>
      <c r="E7" s="149" t="s">
        <v>27</v>
      </c>
      <c r="F7" s="148"/>
      <c r="G7" s="171" t="s">
        <v>5</v>
      </c>
      <c r="H7" s="172"/>
    </row>
    <row r="8" spans="1:8" ht="18.75" customHeight="1" x14ac:dyDescent="0.3">
      <c r="A8" s="153">
        <f>IF('환경 24주'!A8:A9="","",'환경 24주'!A8:A9)</f>
        <v>110</v>
      </c>
      <c r="B8" s="154"/>
      <c r="C8" s="157" t="str">
        <f>IF('환경 24주'!D8="","",IF('환경 24주'!D8="불량","부적합",IF('환경 24주'!D8="주의","주의","적합")))</f>
        <v>적합</v>
      </c>
      <c r="D8" s="158"/>
      <c r="E8" s="161">
        <f>IF('환경 24주'!E8:E9="","",'환경 24주'!E8:E9)</f>
        <v>120</v>
      </c>
      <c r="F8" s="154"/>
      <c r="G8" s="157" t="str">
        <f>IF('환경 24주'!H8="","",IF('환경 24주'!H8="불량","부적합",IF('환경 24주'!H8="주의","주의","적합")))</f>
        <v>적합</v>
      </c>
      <c r="H8" s="163"/>
    </row>
    <row r="9" spans="1:8" ht="18.75" customHeight="1" x14ac:dyDescent="0.3">
      <c r="A9" s="165"/>
      <c r="B9" s="166"/>
      <c r="C9" s="167" t="str">
        <f>IF('환경 24주'!D9="불량","부적합",IF('환경 24주'!D9="주의","주의","적합"))</f>
        <v>적합</v>
      </c>
      <c r="D9" s="168"/>
      <c r="E9" s="169"/>
      <c r="F9" s="166"/>
      <c r="G9" s="167" t="str">
        <f>IF('환경 24주'!H9="불량","부적합",IF('환경 24주'!H9="주의","주의","적합"))</f>
        <v>적합</v>
      </c>
      <c r="H9" s="170"/>
    </row>
    <row r="10" spans="1:8" ht="18.75" customHeight="1" x14ac:dyDescent="0.3">
      <c r="A10" s="153">
        <f>IF('환경 24주'!A10:A11="","",'환경 24주'!A10:A11)</f>
        <v>211</v>
      </c>
      <c r="B10" s="154"/>
      <c r="C10" s="157" t="str">
        <f>IF('환경 24주'!D10="","",IF('환경 24주'!D10="불량","부적합",IF('환경 24주'!D10="주의","주의","적합")))</f>
        <v>적합</v>
      </c>
      <c r="D10" s="158"/>
      <c r="E10" s="161">
        <f>IF('환경 24주'!E10:E11="","",'환경 24주'!E10:E11)</f>
        <v>212</v>
      </c>
      <c r="F10" s="154"/>
      <c r="G10" s="157" t="str">
        <f>IF('환경 24주'!H10="","",IF('환경 24주'!H10="불량","부적합",IF('환경 24주'!H10="주의","주의","적합")))</f>
        <v>적합</v>
      </c>
      <c r="H10" s="163"/>
    </row>
    <row r="11" spans="1:8" ht="18.75" customHeight="1" x14ac:dyDescent="0.3">
      <c r="A11" s="165"/>
      <c r="B11" s="166"/>
      <c r="C11" s="167" t="str">
        <f>IF('환경 24주'!D11="불량","부적합",IF('환경 24주'!D11="주의","주의","적합"))</f>
        <v>적합</v>
      </c>
      <c r="D11" s="168"/>
      <c r="E11" s="169"/>
      <c r="F11" s="166"/>
      <c r="G11" s="167" t="str">
        <f>IF('환경 24주'!H11="불량","부적합",IF('환경 24주'!H11="주의","주의","적합"))</f>
        <v>적합</v>
      </c>
      <c r="H11" s="170"/>
    </row>
    <row r="12" spans="1:8" ht="18.75" customHeight="1" x14ac:dyDescent="0.3">
      <c r="A12" s="153">
        <f>IF('환경 24주'!A12:A13="","",'환경 24주'!A12:A13)</f>
        <v>220</v>
      </c>
      <c r="B12" s="154"/>
      <c r="C12" s="157" t="str">
        <f>IF('환경 24주'!D12="","",IF('환경 24주'!D12="불량","부적합",IF('환경 24주'!D12="주의","주의","적합")))</f>
        <v>적합</v>
      </c>
      <c r="D12" s="158"/>
      <c r="E12" s="161">
        <f>IF('환경 24주'!E12:E13="","",'환경 24주'!E12:E13)</f>
        <v>310</v>
      </c>
      <c r="F12" s="154"/>
      <c r="G12" s="157" t="str">
        <f>IF('환경 24주'!H12="","",IF('환경 24주'!H12="불량","부적합",IF('환경 24주'!H12="주의","주의","적합")))</f>
        <v>적합</v>
      </c>
      <c r="H12" s="163"/>
    </row>
    <row r="13" spans="1:8" ht="18.75" customHeight="1" x14ac:dyDescent="0.3">
      <c r="A13" s="165"/>
      <c r="B13" s="166"/>
      <c r="C13" s="167" t="str">
        <f>IF('환경 24주'!D13="불량","부적합",IF('환경 24주'!D13="주의","주의","적합"))</f>
        <v>적합</v>
      </c>
      <c r="D13" s="168"/>
      <c r="E13" s="169"/>
      <c r="F13" s="166"/>
      <c r="G13" s="167" t="str">
        <f>IF('환경 24주'!H13="불량","부적합",IF('환경 24주'!H13="주의","주의","적합"))</f>
        <v>적합</v>
      </c>
      <c r="H13" s="170"/>
    </row>
    <row r="14" spans="1:8" ht="18.75" customHeight="1" x14ac:dyDescent="0.3">
      <c r="A14" s="153" t="str">
        <f>IF('환경 24주'!A14:A15="","",'환경 24주'!A14:A15)</f>
        <v/>
      </c>
      <c r="B14" s="154"/>
      <c r="C14" s="157" t="str">
        <f>IF('환경 24주'!D14="","",IF('환경 24주'!D14="불량","부적합",IF('환경 24주'!D14="주의","주의","적합")))</f>
        <v/>
      </c>
      <c r="D14" s="158"/>
      <c r="E14" s="161" t="str">
        <f>IF('환경 24주'!E14:E15="","",'환경 24주'!E14:E15)</f>
        <v/>
      </c>
      <c r="F14" s="154"/>
      <c r="G14" s="157" t="str">
        <f>IF('환경 24주'!H14="","",IF('환경 24주'!H14="불량","부적합",IF('환경 24주'!H14="주의","주의","적합")))</f>
        <v/>
      </c>
      <c r="H14" s="163"/>
    </row>
    <row r="15" spans="1:8" ht="18.75" customHeight="1" x14ac:dyDescent="0.3">
      <c r="A15" s="165"/>
      <c r="B15" s="166"/>
      <c r="C15" s="167" t="str">
        <f>IF('환경 24주'!D15="불량","부적합",IF('환경 24주'!D15="주의","주의","적합"))</f>
        <v>적합</v>
      </c>
      <c r="D15" s="168"/>
      <c r="E15" s="169"/>
      <c r="F15" s="166"/>
      <c r="G15" s="167" t="str">
        <f>IF('환경 24주'!H15="불량","부적합",IF('환경 24주'!H15="주의","주의","적합"))</f>
        <v>적합</v>
      </c>
      <c r="H15" s="170"/>
    </row>
    <row r="16" spans="1:8" ht="18.75" customHeight="1" x14ac:dyDescent="0.3">
      <c r="A16" s="153" t="str">
        <f>IF('환경 24주'!A16:A17="","",'환경 24주'!A16:A17)</f>
        <v/>
      </c>
      <c r="B16" s="154"/>
      <c r="C16" s="157" t="str">
        <f>IF('환경 24주'!D16="","",IF('환경 24주'!D16="불량","부적합",IF('환경 24주'!D16="주의","주의","적합")))</f>
        <v/>
      </c>
      <c r="D16" s="158"/>
      <c r="E16" s="161" t="str">
        <f>IF('환경 24주'!E16:E17="","",'환경 24주'!E16:E17)</f>
        <v/>
      </c>
      <c r="F16" s="154"/>
      <c r="G16" s="157" t="str">
        <f>IF('환경 24주'!H16="","",IF('환경 24주'!H16="불량","부적합",IF('환경 24주'!H16="주의","주의","적합")))</f>
        <v/>
      </c>
      <c r="H16" s="163"/>
    </row>
    <row r="17" spans="1:8" ht="18.75" customHeight="1" x14ac:dyDescent="0.3">
      <c r="A17" s="165"/>
      <c r="B17" s="166"/>
      <c r="C17" s="167" t="str">
        <f>IF('환경 24주'!D17="불량","부적합",IF('환경 24주'!D17="주의","주의","적합"))</f>
        <v>적합</v>
      </c>
      <c r="D17" s="168"/>
      <c r="E17" s="169"/>
      <c r="F17" s="166"/>
      <c r="G17" s="167" t="str">
        <f>IF('환경 24주'!H17="불량","부적합",IF('환경 24주'!H17="주의","주의","적합"))</f>
        <v>적합</v>
      </c>
      <c r="H17" s="170"/>
    </row>
    <row r="18" spans="1:8" ht="18.75" customHeight="1" x14ac:dyDescent="0.3">
      <c r="A18" s="153" t="str">
        <f>IF('환경 24주'!A18:A19="","",'환경 24주'!A18:A19)</f>
        <v/>
      </c>
      <c r="B18" s="154"/>
      <c r="C18" s="157" t="str">
        <f>IF('환경 24주'!D18="","",IF('환경 24주'!D18="불량","부적합",IF('환경 24주'!D18="주의","주의","적합")))</f>
        <v/>
      </c>
      <c r="D18" s="158"/>
      <c r="E18" s="161" t="str">
        <f>IF('환경 24주'!E18:E19="","",'환경 24주'!E18:E19)</f>
        <v/>
      </c>
      <c r="F18" s="154"/>
      <c r="G18" s="157" t="str">
        <f>IF('환경 24주'!H18="","",IF('환경 24주'!H18="불량","부적합",IF('환경 24주'!H18="주의","주의","적합")))</f>
        <v/>
      </c>
      <c r="H18" s="163"/>
    </row>
    <row r="19" spans="1:8" ht="18.75" customHeight="1" x14ac:dyDescent="0.3">
      <c r="A19" s="165"/>
      <c r="B19" s="166"/>
      <c r="C19" s="167" t="str">
        <f>IF('환경 24주'!D19="불량","부적합",IF('환경 24주'!D19="주의","주의","적합"))</f>
        <v>적합</v>
      </c>
      <c r="D19" s="168"/>
      <c r="E19" s="169"/>
      <c r="F19" s="166"/>
      <c r="G19" s="167" t="str">
        <f>IF('환경 24주'!H19="불량","부적합",IF('환경 24주'!H19="주의","주의","적합"))</f>
        <v>적합</v>
      </c>
      <c r="H19" s="170"/>
    </row>
    <row r="20" spans="1:8" ht="18.75" customHeight="1" x14ac:dyDescent="0.3">
      <c r="A20" s="153" t="str">
        <f>IF('환경 24주'!A20:A21="","",'환경 24주'!A20:A21)</f>
        <v/>
      </c>
      <c r="B20" s="154"/>
      <c r="C20" s="157" t="str">
        <f>IF('환경 24주'!D20="","",IF('환경 24주'!D20="불량","부적합",IF('환경 24주'!D20="주의","주의","적합")))</f>
        <v/>
      </c>
      <c r="D20" s="158"/>
      <c r="E20" s="161" t="str">
        <f>IF('환경 24주'!E20:E21="","",'환경 24주'!E20:E21)</f>
        <v/>
      </c>
      <c r="F20" s="154"/>
      <c r="G20" s="157" t="str">
        <f>IF('환경 24주'!H20="","",IF('환경 24주'!H20="불량","부적합",IF('환경 24주'!H20="주의","주의","적합")))</f>
        <v/>
      </c>
      <c r="H20" s="163"/>
    </row>
    <row r="21" spans="1:8" ht="18.75" customHeight="1" x14ac:dyDescent="0.3">
      <c r="A21" s="165"/>
      <c r="B21" s="166"/>
      <c r="C21" s="167" t="str">
        <f>IF('환경 24주'!D21="불량","부적합",IF('환경 24주'!D21="주의","주의","적합"))</f>
        <v>적합</v>
      </c>
      <c r="D21" s="168"/>
      <c r="E21" s="169"/>
      <c r="F21" s="166"/>
      <c r="G21" s="167" t="str">
        <f>IF('환경 24주'!H21="불량","부적합",IF('환경 24주'!H21="주의","주의","적합"))</f>
        <v>적합</v>
      </c>
      <c r="H21" s="170"/>
    </row>
    <row r="22" spans="1:8" ht="18.75" customHeight="1" x14ac:dyDescent="0.3">
      <c r="A22" s="153" t="str">
        <f>IF('환경 24주'!A22:A23="","",'환경 24주'!A22:A23)</f>
        <v/>
      </c>
      <c r="B22" s="154"/>
      <c r="C22" s="157" t="str">
        <f>IF('환경 24주'!D22="","",IF('환경 24주'!D22="불량","부적합",IF('환경 24주'!D22="주의","주의","적합")))</f>
        <v/>
      </c>
      <c r="D22" s="158"/>
      <c r="E22" s="161" t="str">
        <f>IF('환경 24주'!E22:E23="","",'환경 24주'!E22:E23)</f>
        <v/>
      </c>
      <c r="F22" s="154"/>
      <c r="G22" s="157" t="str">
        <f>IF('환경 24주'!H22="","",IF('환경 24주'!H22="불량","부적합",IF('환경 24주'!H22="주의","주의","적합")))</f>
        <v/>
      </c>
      <c r="H22" s="163"/>
    </row>
    <row r="23" spans="1:8" ht="18.75" customHeight="1" x14ac:dyDescent="0.3">
      <c r="A23" s="165"/>
      <c r="B23" s="166"/>
      <c r="C23" s="167" t="str">
        <f>IF('환경 24주'!D23="불량","부적합",IF('환경 24주'!D23="주의","주의","적합"))</f>
        <v>적합</v>
      </c>
      <c r="D23" s="168"/>
      <c r="E23" s="169"/>
      <c r="F23" s="166"/>
      <c r="G23" s="167" t="str">
        <f>IF('환경 24주'!H23="불량","부적합",IF('환경 24주'!H23="주의","주의","적합"))</f>
        <v>적합</v>
      </c>
      <c r="H23" s="170"/>
    </row>
    <row r="24" spans="1:8" ht="18.75" customHeight="1" x14ac:dyDescent="0.3">
      <c r="A24" s="153" t="str">
        <f>IF('환경 24주'!A24:A25="","",'환경 24주'!A24:A25)</f>
        <v/>
      </c>
      <c r="B24" s="154"/>
      <c r="C24" s="157" t="str">
        <f>IF('환경 24주'!D24="","",IF('환경 24주'!D24="불량","부적합",IF('환경 24주'!D24="주의","주의","적합")))</f>
        <v/>
      </c>
      <c r="D24" s="158"/>
      <c r="E24" s="161" t="str">
        <f>IF('환경 24주'!E24:E25="","",'환경 24주'!E24:E25)</f>
        <v/>
      </c>
      <c r="F24" s="154"/>
      <c r="G24" s="157" t="str">
        <f>IF('환경 24주'!H24="","",IF('환경 24주'!H24="불량","부적합",IF('환경 24주'!H24="주의","주의","적합")))</f>
        <v/>
      </c>
      <c r="H24" s="163"/>
    </row>
    <row r="25" spans="1:8" ht="18.75" customHeight="1" x14ac:dyDescent="0.3">
      <c r="A25" s="165"/>
      <c r="B25" s="166"/>
      <c r="C25" s="167" t="str">
        <f>IF('환경 24주'!D25="불량","부적합",IF('환경 24주'!D25="주의","주의","적합"))</f>
        <v>적합</v>
      </c>
      <c r="D25" s="168"/>
      <c r="E25" s="169"/>
      <c r="F25" s="166"/>
      <c r="G25" s="167" t="str">
        <f>IF('환경 24주'!H25="불량","부적합",IF('환경 24주'!H25="주의","주의","적합"))</f>
        <v>적합</v>
      </c>
      <c r="H25" s="170"/>
    </row>
    <row r="26" spans="1:8" ht="18.75" customHeight="1" x14ac:dyDescent="0.3">
      <c r="A26" s="153" t="str">
        <f>IF('환경 24주'!A26:A27="","",'환경 24주'!A26:A27)</f>
        <v/>
      </c>
      <c r="B26" s="154"/>
      <c r="C26" s="157" t="str">
        <f>IF('환경 24주'!D26="","",IF('환경 24주'!D26="불량","부적합",IF('환경 24주'!D26="주의","주의","적합")))</f>
        <v/>
      </c>
      <c r="D26" s="158"/>
      <c r="E26" s="161" t="str">
        <f>IF('환경 24주'!E26:E27="","",'환경 24주'!E26:E27)</f>
        <v/>
      </c>
      <c r="F26" s="154"/>
      <c r="G26" s="157" t="str">
        <f>IF('환경 24주'!H26="","",IF('환경 24주'!H26="불량","부적합",IF('환경 24주'!H26="주의","주의","적합")))</f>
        <v/>
      </c>
      <c r="H26" s="163"/>
    </row>
    <row r="27" spans="1:8" ht="18.75" customHeight="1" thickBot="1" x14ac:dyDescent="0.35">
      <c r="A27" s="155"/>
      <c r="B27" s="156"/>
      <c r="C27" s="159" t="str">
        <f>IF('환경 24주'!D27="불량","부적합",IF('환경 24주'!D27="주의","주의","적합"))</f>
        <v>적합</v>
      </c>
      <c r="D27" s="160"/>
      <c r="E27" s="162"/>
      <c r="F27" s="156"/>
      <c r="G27" s="159" t="str">
        <f>IF('환경 24주'!H27="불량","부적합",IF('환경 24주'!H27="주의","주의","적합"))</f>
        <v>적합</v>
      </c>
      <c r="H27" s="164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16</v>
      </c>
    </row>
    <row r="31" spans="1:8" ht="16.5" customHeight="1" x14ac:dyDescent="0.3">
      <c r="A31" s="15"/>
      <c r="B31" s="16" t="s">
        <v>5</v>
      </c>
      <c r="C31" s="119" t="s">
        <v>19</v>
      </c>
      <c r="D31" s="119"/>
      <c r="E31" s="119" t="s">
        <v>32</v>
      </c>
      <c r="F31" s="119"/>
      <c r="G31" s="119" t="s">
        <v>20</v>
      </c>
      <c r="H31" s="119"/>
    </row>
    <row r="32" spans="1:8" x14ac:dyDescent="0.3">
      <c r="A32" s="17" t="s">
        <v>4</v>
      </c>
      <c r="B32" s="8"/>
      <c r="C32" s="119"/>
      <c r="D32" s="119"/>
      <c r="E32" s="119"/>
      <c r="F32" s="119"/>
      <c r="G32" s="119"/>
      <c r="H32" s="119"/>
    </row>
    <row r="33" spans="1:8" ht="17.25" customHeight="1" x14ac:dyDescent="0.3">
      <c r="A33" s="120" t="s">
        <v>14</v>
      </c>
      <c r="B33" s="93"/>
      <c r="C33" s="120" t="s">
        <v>22</v>
      </c>
      <c r="D33" s="120"/>
      <c r="E33" s="97" t="s">
        <v>33</v>
      </c>
      <c r="F33" s="97"/>
      <c r="G33" s="93" t="s">
        <v>34</v>
      </c>
      <c r="H33" s="93"/>
    </row>
    <row r="35" spans="1:8" x14ac:dyDescent="0.3">
      <c r="A35" s="18" t="s">
        <v>23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24주'!A36</f>
        <v>- 검사결과 전 구역 음성으로 적합함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9" t="s">
        <v>8</v>
      </c>
      <c r="B42" s="89"/>
      <c r="C42" s="89"/>
      <c r="D42" s="89"/>
      <c r="E42" s="89"/>
      <c r="F42" s="89"/>
      <c r="G42" s="89"/>
      <c r="H42" s="89"/>
    </row>
    <row r="43" spans="1:8" ht="17.25" x14ac:dyDescent="0.3">
      <c r="A43" s="90" t="s">
        <v>9</v>
      </c>
      <c r="B43" s="90"/>
      <c r="C43" s="90"/>
      <c r="D43" s="90"/>
      <c r="E43" s="90"/>
      <c r="F43" s="90"/>
      <c r="G43" s="90"/>
      <c r="H43" s="90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33" priority="2" operator="containsText" text="부적합">
      <formula>NOT(ISERROR(SEARCH("부적합",C8)))</formula>
    </cfRule>
  </conditionalFormatting>
  <conditionalFormatting sqref="C8 E8 C10:E27 G8 G10:H27">
    <cfRule type="containsText" dxfId="3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tabSelected="1" zoomScaleNormal="100" workbookViewId="0">
      <selection activeCell="G14" sqref="G14:G1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50" t="s">
        <v>63</v>
      </c>
      <c r="B1" s="78"/>
      <c r="C1" s="78"/>
      <c r="D1" s="78"/>
      <c r="E1" s="78"/>
      <c r="F1" s="78"/>
      <c r="G1" s="78"/>
      <c r="H1" s="78"/>
    </row>
    <row r="3" spans="1:8" x14ac:dyDescent="0.3">
      <c r="F3" s="75" t="s">
        <v>10</v>
      </c>
      <c r="G3" s="94" t="s">
        <v>111</v>
      </c>
      <c r="H3" s="95"/>
    </row>
    <row r="4" spans="1:8" x14ac:dyDescent="0.3">
      <c r="A4" s="74" t="s">
        <v>38</v>
      </c>
      <c r="B4" s="73" t="s">
        <v>101</v>
      </c>
      <c r="C4" s="74" t="s">
        <v>11</v>
      </c>
      <c r="D4" s="81">
        <v>43894</v>
      </c>
      <c r="E4" s="81"/>
      <c r="F4" s="76" t="s">
        <v>102</v>
      </c>
      <c r="G4" s="151">
        <v>43900</v>
      </c>
      <c r="H4" s="152"/>
    </row>
    <row r="5" spans="1:8" x14ac:dyDescent="0.3">
      <c r="A5" s="74" t="s">
        <v>30</v>
      </c>
      <c r="B5" s="73">
        <v>9346</v>
      </c>
      <c r="C5" s="74" t="s">
        <v>31</v>
      </c>
      <c r="D5" s="82" t="s">
        <v>110</v>
      </c>
      <c r="E5" s="82"/>
      <c r="F5" s="74" t="s">
        <v>12</v>
      </c>
      <c r="G5" s="82" t="s">
        <v>104</v>
      </c>
      <c r="H5" s="82"/>
    </row>
    <row r="6" spans="1:8" ht="15.75" thickBot="1" x14ac:dyDescent="0.35"/>
    <row r="7" spans="1:8" ht="16.5" customHeight="1" x14ac:dyDescent="0.3">
      <c r="A7" s="147" t="s">
        <v>27</v>
      </c>
      <c r="B7" s="148"/>
      <c r="C7" s="77" t="s">
        <v>14</v>
      </c>
      <c r="D7" s="52" t="s">
        <v>3</v>
      </c>
      <c r="E7" s="149" t="s">
        <v>27</v>
      </c>
      <c r="F7" s="148"/>
      <c r="G7" s="77" t="s">
        <v>14</v>
      </c>
      <c r="H7" s="7" t="s">
        <v>3</v>
      </c>
    </row>
    <row r="8" spans="1:8" ht="18.75" customHeight="1" x14ac:dyDescent="0.3">
      <c r="A8" s="123">
        <v>110</v>
      </c>
      <c r="B8" s="124"/>
      <c r="C8" s="127" t="s">
        <v>105</v>
      </c>
      <c r="D8" s="129" t="str">
        <f>IF(C8="","",IF(C8="음성","양호",IF(ISERROR(FIND(".",C8)),"불량","주의")))</f>
        <v>양호</v>
      </c>
      <c r="E8" s="131">
        <v>120</v>
      </c>
      <c r="F8" s="124"/>
      <c r="G8" s="127" t="s">
        <v>112</v>
      </c>
      <c r="H8" s="121" t="str">
        <f>IF(G8="","",IF(G8="음성","양호",IF(ISERROR(FIND(".",G8)),"불량","주의")))</f>
        <v>주의</v>
      </c>
    </row>
    <row r="9" spans="1:8" ht="18.75" customHeight="1" x14ac:dyDescent="0.3">
      <c r="A9" s="125"/>
      <c r="B9" s="126"/>
      <c r="C9" s="128"/>
      <c r="D9" s="130"/>
      <c r="E9" s="132"/>
      <c r="F9" s="126"/>
      <c r="G9" s="128"/>
      <c r="H9" s="135"/>
    </row>
    <row r="10" spans="1:8" ht="18.75" customHeight="1" x14ac:dyDescent="0.3">
      <c r="A10" s="123">
        <v>211</v>
      </c>
      <c r="B10" s="124"/>
      <c r="C10" s="127" t="s">
        <v>105</v>
      </c>
      <c r="D10" s="129" t="str">
        <f t="shared" ref="D10" si="0">IF(C10="","",IF(C10="음성","양호",IF(ISERROR(FIND(".",C10)),"불량","주의")))</f>
        <v>양호</v>
      </c>
      <c r="E10" s="131">
        <v>212</v>
      </c>
      <c r="F10" s="124"/>
      <c r="G10" s="127" t="s">
        <v>105</v>
      </c>
      <c r="H10" s="121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25"/>
      <c r="B11" s="126"/>
      <c r="C11" s="128"/>
      <c r="D11" s="130"/>
      <c r="E11" s="132"/>
      <c r="F11" s="126"/>
      <c r="G11" s="128"/>
      <c r="H11" s="135"/>
    </row>
    <row r="12" spans="1:8" ht="18.75" customHeight="1" x14ac:dyDescent="0.3">
      <c r="A12" s="123">
        <v>220</v>
      </c>
      <c r="B12" s="124" t="s">
        <v>106</v>
      </c>
      <c r="C12" s="127" t="s">
        <v>105</v>
      </c>
      <c r="D12" s="129" t="str">
        <f t="shared" ref="D12" si="2">IF(C12="","",IF(C12="음성","양호",IF(ISERROR(FIND(".",C12)),"불량","주의")))</f>
        <v>양호</v>
      </c>
      <c r="E12" s="131">
        <v>310</v>
      </c>
      <c r="F12" s="124" t="s">
        <v>106</v>
      </c>
      <c r="G12" s="127" t="s">
        <v>113</v>
      </c>
      <c r="H12" s="121" t="str">
        <f t="shared" ref="H12" si="3">IF(G12="","",IF(G12="음성","양호",IF(ISERROR(FIND(".",G12)),"불량","주의")))</f>
        <v>주의</v>
      </c>
    </row>
    <row r="13" spans="1:8" ht="18.75" customHeight="1" x14ac:dyDescent="0.3">
      <c r="A13" s="125"/>
      <c r="B13" s="126" t="s">
        <v>107</v>
      </c>
      <c r="C13" s="128"/>
      <c r="D13" s="130"/>
      <c r="E13" s="132"/>
      <c r="F13" s="126" t="s">
        <v>107</v>
      </c>
      <c r="G13" s="128"/>
      <c r="H13" s="135"/>
    </row>
    <row r="14" spans="1:8" ht="18.75" customHeight="1" x14ac:dyDescent="0.3">
      <c r="A14" s="123"/>
      <c r="B14" s="124" t="s">
        <v>106</v>
      </c>
      <c r="C14" s="127"/>
      <c r="D14" s="129" t="str">
        <f t="shared" ref="D14" si="4">IF(C14="","",IF(C14="음성","양호",IF(ISERROR(FIND(".",C14)),"불량","주의")))</f>
        <v/>
      </c>
      <c r="E14" s="131"/>
      <c r="F14" s="124" t="s">
        <v>106</v>
      </c>
      <c r="G14" s="133"/>
      <c r="H14" s="121" t="str">
        <f t="shared" ref="H14" si="5">IF(G14="","",IF(G14="음성","양호",IF(ISERROR(FIND(".",G14)),"불량","주의")))</f>
        <v/>
      </c>
    </row>
    <row r="15" spans="1:8" ht="18.75" customHeight="1" x14ac:dyDescent="0.3">
      <c r="A15" s="125"/>
      <c r="B15" s="126" t="s">
        <v>107</v>
      </c>
      <c r="C15" s="128"/>
      <c r="D15" s="130"/>
      <c r="E15" s="132"/>
      <c r="F15" s="126" t="s">
        <v>107</v>
      </c>
      <c r="G15" s="134"/>
      <c r="H15" s="135"/>
    </row>
    <row r="16" spans="1:8" ht="18.75" customHeight="1" x14ac:dyDescent="0.3">
      <c r="A16" s="123"/>
      <c r="B16" s="124" t="s">
        <v>106</v>
      </c>
      <c r="C16" s="127"/>
      <c r="D16" s="129" t="str">
        <f t="shared" ref="D16" si="6">IF(C16="","",IF(C16="음성","양호",IF(ISERROR(FIND(".",C16)),"불량","주의")))</f>
        <v/>
      </c>
      <c r="E16" s="131"/>
      <c r="F16" s="124" t="s">
        <v>106</v>
      </c>
      <c r="G16" s="133"/>
      <c r="H16" s="121" t="str">
        <f t="shared" ref="H16" si="7">IF(G16="","",IF(G16="음성","양호",IF(ISERROR(FIND(".",G16)),"불량","주의")))</f>
        <v/>
      </c>
    </row>
    <row r="17" spans="1:8" ht="18.75" customHeight="1" x14ac:dyDescent="0.3">
      <c r="A17" s="125"/>
      <c r="B17" s="126" t="s">
        <v>107</v>
      </c>
      <c r="C17" s="128"/>
      <c r="D17" s="130"/>
      <c r="E17" s="132"/>
      <c r="F17" s="126" t="s">
        <v>107</v>
      </c>
      <c r="G17" s="134"/>
      <c r="H17" s="135"/>
    </row>
    <row r="18" spans="1:8" ht="18.75" customHeight="1" x14ac:dyDescent="0.3">
      <c r="A18" s="123"/>
      <c r="B18" s="124" t="s">
        <v>106</v>
      </c>
      <c r="C18" s="127"/>
      <c r="D18" s="129" t="str">
        <f t="shared" ref="D18" si="8">IF(C18="","",IF(C18="음성","양호",IF(ISERROR(FIND(".",C18)),"불량","주의")))</f>
        <v/>
      </c>
      <c r="E18" s="131"/>
      <c r="F18" s="124" t="s">
        <v>106</v>
      </c>
      <c r="G18" s="133"/>
      <c r="H18" s="121" t="str">
        <f t="shared" ref="H18" si="9">IF(G18="","",IF(G18="음성","양호",IF(ISERROR(FIND(".",G18)),"불량","주의")))</f>
        <v/>
      </c>
    </row>
    <row r="19" spans="1:8" ht="18.75" customHeight="1" x14ac:dyDescent="0.3">
      <c r="A19" s="125"/>
      <c r="B19" s="126" t="s">
        <v>107</v>
      </c>
      <c r="C19" s="128"/>
      <c r="D19" s="130"/>
      <c r="E19" s="132"/>
      <c r="F19" s="126" t="s">
        <v>107</v>
      </c>
      <c r="G19" s="134"/>
      <c r="H19" s="135"/>
    </row>
    <row r="20" spans="1:8" ht="18.75" customHeight="1" x14ac:dyDescent="0.3">
      <c r="A20" s="123"/>
      <c r="B20" s="124" t="s">
        <v>106</v>
      </c>
      <c r="C20" s="127"/>
      <c r="D20" s="129" t="str">
        <f t="shared" ref="D20" si="10">IF(C20="","",IF(C20="음성","양호",IF(ISERROR(FIND(".",C20)),"불량","주의")))</f>
        <v/>
      </c>
      <c r="E20" s="131"/>
      <c r="F20" s="124" t="s">
        <v>106</v>
      </c>
      <c r="G20" s="133"/>
      <c r="H20" s="121" t="str">
        <f t="shared" ref="H20" si="11">IF(G20="","",IF(G20="음성","양호",IF(ISERROR(FIND(".",G20)),"불량","주의")))</f>
        <v/>
      </c>
    </row>
    <row r="21" spans="1:8" ht="18.75" customHeight="1" x14ac:dyDescent="0.3">
      <c r="A21" s="125"/>
      <c r="B21" s="126" t="s">
        <v>107</v>
      </c>
      <c r="C21" s="128"/>
      <c r="D21" s="130"/>
      <c r="E21" s="132"/>
      <c r="F21" s="126" t="s">
        <v>107</v>
      </c>
      <c r="G21" s="134"/>
      <c r="H21" s="135"/>
    </row>
    <row r="22" spans="1:8" ht="18.75" customHeight="1" x14ac:dyDescent="0.3">
      <c r="A22" s="123"/>
      <c r="B22" s="124" t="s">
        <v>106</v>
      </c>
      <c r="C22" s="127"/>
      <c r="D22" s="129" t="str">
        <f t="shared" ref="D22" si="12">IF(C22="","",IF(C22="음성","양호",IF(ISERROR(FIND(".",C22)),"불량","주의")))</f>
        <v/>
      </c>
      <c r="E22" s="131"/>
      <c r="F22" s="124" t="s">
        <v>106</v>
      </c>
      <c r="G22" s="133"/>
      <c r="H22" s="121" t="str">
        <f t="shared" ref="H22" si="13">IF(G22="","",IF(G22="음성","양호",IF(ISERROR(FIND(".",G22)),"불량","주의")))</f>
        <v/>
      </c>
    </row>
    <row r="23" spans="1:8" ht="18.75" customHeight="1" x14ac:dyDescent="0.3">
      <c r="A23" s="125"/>
      <c r="B23" s="126" t="s">
        <v>107</v>
      </c>
      <c r="C23" s="128"/>
      <c r="D23" s="130"/>
      <c r="E23" s="132"/>
      <c r="F23" s="126" t="s">
        <v>107</v>
      </c>
      <c r="G23" s="134"/>
      <c r="H23" s="135"/>
    </row>
    <row r="24" spans="1:8" ht="18.75" customHeight="1" x14ac:dyDescent="0.3">
      <c r="A24" s="123"/>
      <c r="B24" s="124" t="s">
        <v>106</v>
      </c>
      <c r="C24" s="127"/>
      <c r="D24" s="129" t="str">
        <f t="shared" ref="D24" si="14">IF(C24="","",IF(C24="음성","양호",IF(ISERROR(FIND(".",C24)),"불량","주의")))</f>
        <v/>
      </c>
      <c r="E24" s="131"/>
      <c r="F24" s="124" t="s">
        <v>106</v>
      </c>
      <c r="G24" s="133"/>
      <c r="H24" s="121" t="str">
        <f t="shared" ref="H24" si="15">IF(G24="","",IF(G24="음성","양호",IF(ISERROR(FIND(".",G24)),"불량","주의")))</f>
        <v/>
      </c>
    </row>
    <row r="25" spans="1:8" ht="18.75" customHeight="1" x14ac:dyDescent="0.3">
      <c r="A25" s="125"/>
      <c r="B25" s="126" t="s">
        <v>107</v>
      </c>
      <c r="C25" s="128"/>
      <c r="D25" s="130"/>
      <c r="E25" s="132"/>
      <c r="F25" s="126" t="s">
        <v>107</v>
      </c>
      <c r="G25" s="134"/>
      <c r="H25" s="135"/>
    </row>
    <row r="26" spans="1:8" ht="18.75" customHeight="1" thickBot="1" x14ac:dyDescent="0.35">
      <c r="A26" s="136"/>
      <c r="B26" s="137" t="s">
        <v>106</v>
      </c>
      <c r="C26" s="140"/>
      <c r="D26" s="129" t="str">
        <f t="shared" ref="D26" si="16">IF(C26="","",IF(C26="음성","양호",IF(ISERROR(FIND(".",C26)),"불량","주의")))</f>
        <v/>
      </c>
      <c r="E26" s="143"/>
      <c r="F26" s="137" t="s">
        <v>106</v>
      </c>
      <c r="G26" s="145"/>
      <c r="H26" s="121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38"/>
      <c r="B27" s="139" t="s">
        <v>107</v>
      </c>
      <c r="C27" s="141"/>
      <c r="D27" s="142"/>
      <c r="E27" s="144"/>
      <c r="F27" s="139" t="s">
        <v>107</v>
      </c>
      <c r="G27" s="146"/>
      <c r="H27" s="122"/>
    </row>
    <row r="28" spans="1:8" x14ac:dyDescent="0.3">
      <c r="A28" s="3"/>
    </row>
    <row r="30" spans="1:8" x14ac:dyDescent="0.3">
      <c r="A30" s="1" t="s">
        <v>16</v>
      </c>
    </row>
    <row r="31" spans="1:8" x14ac:dyDescent="0.3">
      <c r="A31" s="15"/>
      <c r="B31" s="16" t="s">
        <v>5</v>
      </c>
      <c r="C31" s="119" t="s">
        <v>6</v>
      </c>
      <c r="D31" s="119"/>
      <c r="E31" s="119" t="s">
        <v>32</v>
      </c>
      <c r="F31" s="119"/>
      <c r="G31" s="119" t="s">
        <v>7</v>
      </c>
      <c r="H31" s="119"/>
    </row>
    <row r="32" spans="1:8" x14ac:dyDescent="0.3">
      <c r="A32" s="17" t="s">
        <v>4</v>
      </c>
      <c r="B32" s="8"/>
      <c r="C32" s="119"/>
      <c r="D32" s="119"/>
      <c r="E32" s="119"/>
      <c r="F32" s="119"/>
      <c r="G32" s="119"/>
      <c r="H32" s="119"/>
    </row>
    <row r="33" spans="1:8" ht="17.25" customHeight="1" x14ac:dyDescent="0.3">
      <c r="A33" s="120" t="s">
        <v>14</v>
      </c>
      <c r="B33" s="93"/>
      <c r="C33" s="120" t="s">
        <v>22</v>
      </c>
      <c r="D33" s="120"/>
      <c r="E33" s="97" t="s">
        <v>33</v>
      </c>
      <c r="F33" s="97"/>
      <c r="G33" s="93" t="s">
        <v>34</v>
      </c>
      <c r="H33" s="93"/>
    </row>
    <row r="35" spans="1:8" x14ac:dyDescent="0.3">
      <c r="A35" s="18" t="s">
        <v>23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108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9" t="s">
        <v>8</v>
      </c>
      <c r="B43" s="89"/>
      <c r="C43" s="89"/>
      <c r="D43" s="89"/>
      <c r="E43" s="89"/>
      <c r="F43" s="89"/>
      <c r="G43" s="89"/>
      <c r="H43" s="89"/>
    </row>
    <row r="44" spans="1:8" ht="17.25" x14ac:dyDescent="0.3">
      <c r="A44" s="90" t="s">
        <v>9</v>
      </c>
      <c r="B44" s="90"/>
      <c r="C44" s="90"/>
      <c r="D44" s="90"/>
      <c r="E44" s="90"/>
      <c r="F44" s="90"/>
      <c r="G44" s="90"/>
      <c r="H44" s="90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31" priority="3" operator="containsText" text="불량">
      <formula>NOT(ISERROR(SEARCH("불량",D8)))</formula>
    </cfRule>
  </conditionalFormatting>
  <conditionalFormatting sqref="C8 C10:C27 G10:G27 G8">
    <cfRule type="containsText" dxfId="30" priority="2" operator="containsText" text="양성">
      <formula>NOT(ISERROR(SEARCH("양성",C8)))</formula>
    </cfRule>
  </conditionalFormatting>
  <conditionalFormatting sqref="D8 D22 D10 D14 D18 D12 D16 D20 D24 D26 H8 H10:H27">
    <cfRule type="containsText" dxfId="29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C14" sqref="C14:D1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50" t="s">
        <v>63</v>
      </c>
      <c r="B1" s="78"/>
      <c r="C1" s="78"/>
      <c r="D1" s="78"/>
      <c r="E1" s="78"/>
      <c r="F1" s="78"/>
      <c r="G1" s="78"/>
      <c r="H1" s="78"/>
    </row>
    <row r="3" spans="1:8" x14ac:dyDescent="0.3">
      <c r="F3" s="75" t="s">
        <v>10</v>
      </c>
      <c r="G3" s="94" t="str">
        <f>'환경 28주'!G3:H3</f>
        <v>20-0674</v>
      </c>
      <c r="H3" s="95"/>
    </row>
    <row r="4" spans="1:8" x14ac:dyDescent="0.3">
      <c r="A4" s="74" t="s">
        <v>38</v>
      </c>
      <c r="B4" s="75" t="str">
        <f>'환경 28주'!B4</f>
        <v>무주농장</v>
      </c>
      <c r="C4" s="74" t="s">
        <v>11</v>
      </c>
      <c r="D4" s="96">
        <f>'환경 28주'!D4:E4</f>
        <v>43894</v>
      </c>
      <c r="E4" s="96"/>
      <c r="F4" s="76" t="s">
        <v>102</v>
      </c>
      <c r="G4" s="173">
        <f>'환경 28주'!G4:H4</f>
        <v>43900</v>
      </c>
      <c r="H4" s="174"/>
    </row>
    <row r="5" spans="1:8" x14ac:dyDescent="0.3">
      <c r="A5" s="74" t="s">
        <v>30</v>
      </c>
      <c r="B5" s="75">
        <f>'환경 28주'!B5</f>
        <v>9346</v>
      </c>
      <c r="C5" s="74" t="s">
        <v>31</v>
      </c>
      <c r="D5" s="175" t="str">
        <f>'환경 28주'!D5:E5</f>
        <v>28주령</v>
      </c>
      <c r="E5" s="175"/>
      <c r="F5" s="74" t="s">
        <v>12</v>
      </c>
      <c r="G5" s="175" t="str">
        <f>'환경 28주'!G5:H5</f>
        <v>윤병구</v>
      </c>
      <c r="H5" s="175"/>
    </row>
    <row r="6" spans="1:8" ht="15.75" thickBot="1" x14ac:dyDescent="0.35"/>
    <row r="7" spans="1:8" ht="16.5" customHeight="1" x14ac:dyDescent="0.3">
      <c r="A7" s="147" t="s">
        <v>27</v>
      </c>
      <c r="B7" s="148"/>
      <c r="C7" s="171" t="s">
        <v>5</v>
      </c>
      <c r="D7" s="99"/>
      <c r="E7" s="149" t="s">
        <v>27</v>
      </c>
      <c r="F7" s="148"/>
      <c r="G7" s="171" t="s">
        <v>5</v>
      </c>
      <c r="H7" s="172"/>
    </row>
    <row r="8" spans="1:8" ht="18.75" customHeight="1" x14ac:dyDescent="0.3">
      <c r="A8" s="153">
        <f>IF('환경 28주'!A8:A9="","",'환경 28주'!A8:A9)</f>
        <v>110</v>
      </c>
      <c r="B8" s="154"/>
      <c r="C8" s="157" t="str">
        <f>IF('환경 28주'!D8="","",IF('환경 28주'!D8="불량","부적합",IF('환경 28주'!D8="주의","주의","적합")))</f>
        <v>적합</v>
      </c>
      <c r="D8" s="158"/>
      <c r="E8" s="161">
        <f>IF('환경 28주'!E8:E9="","",'환경 28주'!E8:E9)</f>
        <v>120</v>
      </c>
      <c r="F8" s="154"/>
      <c r="G8" s="157" t="str">
        <f>IF('환경 28주'!H8="","",IF('환경 28주'!H8="불량","부적합",IF('환경 28주'!H8="주의","주의","적합")))</f>
        <v>주의</v>
      </c>
      <c r="H8" s="163"/>
    </row>
    <row r="9" spans="1:8" ht="18.75" customHeight="1" x14ac:dyDescent="0.3">
      <c r="A9" s="165"/>
      <c r="B9" s="166"/>
      <c r="C9" s="167" t="str">
        <f>IF('환경 28주'!D9="불량","부적합",IF('환경 28주'!D9="주의","주의","적합"))</f>
        <v>적합</v>
      </c>
      <c r="D9" s="168"/>
      <c r="E9" s="169"/>
      <c r="F9" s="166"/>
      <c r="G9" s="167" t="str">
        <f>IF('환경 28주'!H9="불량","부적합",IF('환경 28주'!H9="주의","주의","적합"))</f>
        <v>적합</v>
      </c>
      <c r="H9" s="170"/>
    </row>
    <row r="10" spans="1:8" ht="18.75" customHeight="1" x14ac:dyDescent="0.3">
      <c r="A10" s="153">
        <f>IF('환경 28주'!A10:A11="","",'환경 28주'!A10:A11)</f>
        <v>211</v>
      </c>
      <c r="B10" s="154"/>
      <c r="C10" s="157" t="str">
        <f>IF('환경 28주'!D10="","",IF('환경 28주'!D10="불량","부적합",IF('환경 28주'!D10="주의","주의","적합")))</f>
        <v>적합</v>
      </c>
      <c r="D10" s="158"/>
      <c r="E10" s="161">
        <f>IF('환경 28주'!E10:E11="","",'환경 28주'!E10:E11)</f>
        <v>212</v>
      </c>
      <c r="F10" s="154"/>
      <c r="G10" s="157" t="str">
        <f>IF('환경 28주'!H10="","",IF('환경 28주'!H10="불량","부적합",IF('환경 28주'!H10="주의","주의","적합")))</f>
        <v>적합</v>
      </c>
      <c r="H10" s="163"/>
    </row>
    <row r="11" spans="1:8" ht="18.75" customHeight="1" x14ac:dyDescent="0.3">
      <c r="A11" s="165"/>
      <c r="B11" s="166"/>
      <c r="C11" s="167" t="str">
        <f>IF('환경 28주'!D11="불량","부적합",IF('환경 28주'!D11="주의","주의","적합"))</f>
        <v>적합</v>
      </c>
      <c r="D11" s="168"/>
      <c r="E11" s="169"/>
      <c r="F11" s="166"/>
      <c r="G11" s="167" t="str">
        <f>IF('환경 28주'!H11="불량","부적합",IF('환경 28주'!H11="주의","주의","적합"))</f>
        <v>적합</v>
      </c>
      <c r="H11" s="170"/>
    </row>
    <row r="12" spans="1:8" ht="18.75" customHeight="1" x14ac:dyDescent="0.3">
      <c r="A12" s="153">
        <f>IF('환경 28주'!A12:A13="","",'환경 28주'!A12:A13)</f>
        <v>220</v>
      </c>
      <c r="B12" s="154"/>
      <c r="C12" s="157" t="str">
        <f>IF('환경 28주'!D12="","",IF('환경 28주'!D12="불량","부적합",IF('환경 28주'!D12="주의","주의","적합")))</f>
        <v>적합</v>
      </c>
      <c r="D12" s="158"/>
      <c r="E12" s="161">
        <f>IF('환경 28주'!E12:E13="","",'환경 28주'!E12:E13)</f>
        <v>310</v>
      </c>
      <c r="F12" s="154"/>
      <c r="G12" s="157" t="str">
        <f>IF('환경 28주'!H12="","",IF('환경 28주'!H12="불량","부적합",IF('환경 28주'!H12="주의","주의","적합")))</f>
        <v>주의</v>
      </c>
      <c r="H12" s="163"/>
    </row>
    <row r="13" spans="1:8" ht="18.75" customHeight="1" x14ac:dyDescent="0.3">
      <c r="A13" s="165"/>
      <c r="B13" s="166"/>
      <c r="C13" s="167" t="str">
        <f>IF('환경 28주'!D13="불량","부적합",IF('환경 28주'!D13="주의","주의","적합"))</f>
        <v>적합</v>
      </c>
      <c r="D13" s="168"/>
      <c r="E13" s="169"/>
      <c r="F13" s="166"/>
      <c r="G13" s="167" t="str">
        <f>IF('환경 28주'!H13="불량","부적합",IF('환경 28주'!H13="주의","주의","적합"))</f>
        <v>적합</v>
      </c>
      <c r="H13" s="170"/>
    </row>
    <row r="14" spans="1:8" ht="18.75" customHeight="1" x14ac:dyDescent="0.3">
      <c r="A14" s="153" t="str">
        <f>IF('환경 28주'!A14:A15="","",'환경 28주'!A14:A15)</f>
        <v/>
      </c>
      <c r="B14" s="154"/>
      <c r="C14" s="157" t="str">
        <f>IF('환경 28주'!D14="","",IF('환경 28주'!D14="불량","부적합",IF('환경 28주'!D14="주의","주의","적합")))</f>
        <v/>
      </c>
      <c r="D14" s="158"/>
      <c r="E14" s="161" t="str">
        <f>IF('환경 28주'!E14:E15="","",'환경 28주'!E14:E15)</f>
        <v/>
      </c>
      <c r="F14" s="154"/>
      <c r="G14" s="157" t="str">
        <f>IF('환경 28주'!H14="","",IF('환경 28주'!H14="불량","부적합",IF('환경 28주'!H14="주의","주의","적합")))</f>
        <v/>
      </c>
      <c r="H14" s="163"/>
    </row>
    <row r="15" spans="1:8" ht="18.75" customHeight="1" x14ac:dyDescent="0.3">
      <c r="A15" s="165"/>
      <c r="B15" s="166"/>
      <c r="C15" s="167" t="str">
        <f>IF('환경 28주'!D15="불량","부적합",IF('환경 28주'!D15="주의","주의","적합"))</f>
        <v>적합</v>
      </c>
      <c r="D15" s="168"/>
      <c r="E15" s="169"/>
      <c r="F15" s="166"/>
      <c r="G15" s="167" t="str">
        <f>IF('환경 28주'!H15="불량","부적합",IF('환경 28주'!H15="주의","주의","적합"))</f>
        <v>적합</v>
      </c>
      <c r="H15" s="170"/>
    </row>
    <row r="16" spans="1:8" ht="18.75" customHeight="1" x14ac:dyDescent="0.3">
      <c r="A16" s="153" t="str">
        <f>IF('환경 28주'!A16:A17="","",'환경 28주'!A16:A17)</f>
        <v/>
      </c>
      <c r="B16" s="154"/>
      <c r="C16" s="157" t="str">
        <f>IF('환경 28주'!D16="","",IF('환경 28주'!D16="불량","부적합",IF('환경 28주'!D16="주의","주의","적합")))</f>
        <v/>
      </c>
      <c r="D16" s="158"/>
      <c r="E16" s="161" t="str">
        <f>IF('환경 28주'!E16:E17="","",'환경 28주'!E16:E17)</f>
        <v/>
      </c>
      <c r="F16" s="154"/>
      <c r="G16" s="157" t="str">
        <f>IF('환경 28주'!H16="","",IF('환경 28주'!H16="불량","부적합",IF('환경 28주'!H16="주의","주의","적합")))</f>
        <v/>
      </c>
      <c r="H16" s="163"/>
    </row>
    <row r="17" spans="1:8" ht="18.75" customHeight="1" x14ac:dyDescent="0.3">
      <c r="A17" s="165"/>
      <c r="B17" s="166"/>
      <c r="C17" s="167" t="str">
        <f>IF('환경 28주'!D17="불량","부적합",IF('환경 28주'!D17="주의","주의","적합"))</f>
        <v>적합</v>
      </c>
      <c r="D17" s="168"/>
      <c r="E17" s="169"/>
      <c r="F17" s="166"/>
      <c r="G17" s="167" t="str">
        <f>IF('환경 28주'!H17="불량","부적합",IF('환경 28주'!H17="주의","주의","적합"))</f>
        <v>적합</v>
      </c>
      <c r="H17" s="170"/>
    </row>
    <row r="18" spans="1:8" ht="18.75" customHeight="1" x14ac:dyDescent="0.3">
      <c r="A18" s="153" t="str">
        <f>IF('환경 28주'!A18:A19="","",'환경 28주'!A18:A19)</f>
        <v/>
      </c>
      <c r="B18" s="154"/>
      <c r="C18" s="157" t="str">
        <f>IF('환경 28주'!D18="","",IF('환경 28주'!D18="불량","부적합",IF('환경 28주'!D18="주의","주의","적합")))</f>
        <v/>
      </c>
      <c r="D18" s="158"/>
      <c r="E18" s="161" t="str">
        <f>IF('환경 28주'!E18:E19="","",'환경 28주'!E18:E19)</f>
        <v/>
      </c>
      <c r="F18" s="154"/>
      <c r="G18" s="157" t="str">
        <f>IF('환경 28주'!H18="","",IF('환경 28주'!H18="불량","부적합",IF('환경 28주'!H18="주의","주의","적합")))</f>
        <v/>
      </c>
      <c r="H18" s="163"/>
    </row>
    <row r="19" spans="1:8" ht="18.75" customHeight="1" x14ac:dyDescent="0.3">
      <c r="A19" s="165"/>
      <c r="B19" s="166"/>
      <c r="C19" s="167" t="str">
        <f>IF('환경 28주'!D19="불량","부적합",IF('환경 28주'!D19="주의","주의","적합"))</f>
        <v>적합</v>
      </c>
      <c r="D19" s="168"/>
      <c r="E19" s="169"/>
      <c r="F19" s="166"/>
      <c r="G19" s="167" t="str">
        <f>IF('환경 28주'!H19="불량","부적합",IF('환경 28주'!H19="주의","주의","적합"))</f>
        <v>적합</v>
      </c>
      <c r="H19" s="170"/>
    </row>
    <row r="20" spans="1:8" ht="18.75" customHeight="1" x14ac:dyDescent="0.3">
      <c r="A20" s="153" t="str">
        <f>IF('환경 28주'!A20:A21="","",'환경 28주'!A20:A21)</f>
        <v/>
      </c>
      <c r="B20" s="154"/>
      <c r="C20" s="157" t="str">
        <f>IF('환경 28주'!D20="","",IF('환경 28주'!D20="불량","부적합",IF('환경 28주'!D20="주의","주의","적합")))</f>
        <v/>
      </c>
      <c r="D20" s="158"/>
      <c r="E20" s="161" t="str">
        <f>IF('환경 28주'!E20:E21="","",'환경 28주'!E20:E21)</f>
        <v/>
      </c>
      <c r="F20" s="154"/>
      <c r="G20" s="157" t="str">
        <f>IF('환경 28주'!H20="","",IF('환경 28주'!H20="불량","부적합",IF('환경 28주'!H20="주의","주의","적합")))</f>
        <v/>
      </c>
      <c r="H20" s="163"/>
    </row>
    <row r="21" spans="1:8" ht="18.75" customHeight="1" x14ac:dyDescent="0.3">
      <c r="A21" s="165"/>
      <c r="B21" s="166"/>
      <c r="C21" s="167" t="str">
        <f>IF('환경 28주'!D21="불량","부적합",IF('환경 28주'!D21="주의","주의","적합"))</f>
        <v>적합</v>
      </c>
      <c r="D21" s="168"/>
      <c r="E21" s="169"/>
      <c r="F21" s="166"/>
      <c r="G21" s="167" t="str">
        <f>IF('환경 28주'!H21="불량","부적합",IF('환경 28주'!H21="주의","주의","적합"))</f>
        <v>적합</v>
      </c>
      <c r="H21" s="170"/>
    </row>
    <row r="22" spans="1:8" ht="18.75" customHeight="1" x14ac:dyDescent="0.3">
      <c r="A22" s="153" t="str">
        <f>IF('환경 28주'!A22:A23="","",'환경 28주'!A22:A23)</f>
        <v/>
      </c>
      <c r="B22" s="154"/>
      <c r="C22" s="157" t="str">
        <f>IF('환경 28주'!D22="","",IF('환경 28주'!D22="불량","부적합",IF('환경 28주'!D22="주의","주의","적합")))</f>
        <v/>
      </c>
      <c r="D22" s="158"/>
      <c r="E22" s="161" t="str">
        <f>IF('환경 28주'!E22:E23="","",'환경 28주'!E22:E23)</f>
        <v/>
      </c>
      <c r="F22" s="154"/>
      <c r="G22" s="157" t="str">
        <f>IF('환경 28주'!H22="","",IF('환경 28주'!H22="불량","부적합",IF('환경 28주'!H22="주의","주의","적합")))</f>
        <v/>
      </c>
      <c r="H22" s="163"/>
    </row>
    <row r="23" spans="1:8" ht="18.75" customHeight="1" x14ac:dyDescent="0.3">
      <c r="A23" s="165"/>
      <c r="B23" s="166"/>
      <c r="C23" s="167" t="str">
        <f>IF('환경 28주'!D23="불량","부적합",IF('환경 28주'!D23="주의","주의","적합"))</f>
        <v>적합</v>
      </c>
      <c r="D23" s="168"/>
      <c r="E23" s="169"/>
      <c r="F23" s="166"/>
      <c r="G23" s="167" t="str">
        <f>IF('환경 28주'!H23="불량","부적합",IF('환경 28주'!H23="주의","주의","적합"))</f>
        <v>적합</v>
      </c>
      <c r="H23" s="170"/>
    </row>
    <row r="24" spans="1:8" ht="18.75" customHeight="1" x14ac:dyDescent="0.3">
      <c r="A24" s="153" t="str">
        <f>IF('환경 28주'!A24:A25="","",'환경 28주'!A24:A25)</f>
        <v/>
      </c>
      <c r="B24" s="154"/>
      <c r="C24" s="157" t="str">
        <f>IF('환경 28주'!D24="","",IF('환경 28주'!D24="불량","부적합",IF('환경 28주'!D24="주의","주의","적합")))</f>
        <v/>
      </c>
      <c r="D24" s="158"/>
      <c r="E24" s="161" t="str">
        <f>IF('환경 28주'!E24:E25="","",'환경 28주'!E24:E25)</f>
        <v/>
      </c>
      <c r="F24" s="154"/>
      <c r="G24" s="157" t="str">
        <f>IF('환경 28주'!H24="","",IF('환경 28주'!H24="불량","부적합",IF('환경 28주'!H24="주의","주의","적합")))</f>
        <v/>
      </c>
      <c r="H24" s="163"/>
    </row>
    <row r="25" spans="1:8" ht="18.75" customHeight="1" x14ac:dyDescent="0.3">
      <c r="A25" s="165"/>
      <c r="B25" s="166"/>
      <c r="C25" s="167" t="str">
        <f>IF('환경 28주'!D25="불량","부적합",IF('환경 28주'!D25="주의","주의","적합"))</f>
        <v>적합</v>
      </c>
      <c r="D25" s="168"/>
      <c r="E25" s="169"/>
      <c r="F25" s="166"/>
      <c r="G25" s="167" t="str">
        <f>IF('환경 28주'!H25="불량","부적합",IF('환경 28주'!H25="주의","주의","적합"))</f>
        <v>적합</v>
      </c>
      <c r="H25" s="170"/>
    </row>
    <row r="26" spans="1:8" ht="18.75" customHeight="1" x14ac:dyDescent="0.3">
      <c r="A26" s="153" t="str">
        <f>IF('환경 28주'!A26:A27="","",'환경 28주'!A26:A27)</f>
        <v/>
      </c>
      <c r="B26" s="154"/>
      <c r="C26" s="157" t="str">
        <f>IF('환경 28주'!D26="","",IF('환경 28주'!D26="불량","부적합",IF('환경 28주'!D26="주의","주의","적합")))</f>
        <v/>
      </c>
      <c r="D26" s="158"/>
      <c r="E26" s="161" t="str">
        <f>IF('환경 28주'!E26:E27="","",'환경 28주'!E26:E27)</f>
        <v/>
      </c>
      <c r="F26" s="154"/>
      <c r="G26" s="157" t="str">
        <f>IF('환경 28주'!H26="","",IF('환경 28주'!H26="불량","부적합",IF('환경 28주'!H26="주의","주의","적합")))</f>
        <v/>
      </c>
      <c r="H26" s="163"/>
    </row>
    <row r="27" spans="1:8" ht="18.75" customHeight="1" thickBot="1" x14ac:dyDescent="0.35">
      <c r="A27" s="155"/>
      <c r="B27" s="156"/>
      <c r="C27" s="159" t="str">
        <f>IF('환경 28주'!D27="불량","부적합",IF('환경 28주'!D27="주의","주의","적합"))</f>
        <v>적합</v>
      </c>
      <c r="D27" s="160"/>
      <c r="E27" s="162"/>
      <c r="F27" s="156"/>
      <c r="G27" s="159" t="str">
        <f>IF('환경 28주'!H27="불량","부적합",IF('환경 28주'!H27="주의","주의","적합"))</f>
        <v>적합</v>
      </c>
      <c r="H27" s="164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16</v>
      </c>
    </row>
    <row r="31" spans="1:8" ht="16.5" customHeight="1" x14ac:dyDescent="0.3">
      <c r="A31" s="15"/>
      <c r="B31" s="16" t="s">
        <v>5</v>
      </c>
      <c r="C31" s="119" t="s">
        <v>19</v>
      </c>
      <c r="D31" s="119"/>
      <c r="E31" s="119" t="s">
        <v>32</v>
      </c>
      <c r="F31" s="119"/>
      <c r="G31" s="119" t="s">
        <v>20</v>
      </c>
      <c r="H31" s="119"/>
    </row>
    <row r="32" spans="1:8" x14ac:dyDescent="0.3">
      <c r="A32" s="17" t="s">
        <v>4</v>
      </c>
      <c r="B32" s="8"/>
      <c r="C32" s="119"/>
      <c r="D32" s="119"/>
      <c r="E32" s="119"/>
      <c r="F32" s="119"/>
      <c r="G32" s="119"/>
      <c r="H32" s="119"/>
    </row>
    <row r="33" spans="1:8" ht="17.25" customHeight="1" x14ac:dyDescent="0.3">
      <c r="A33" s="120" t="s">
        <v>14</v>
      </c>
      <c r="B33" s="93"/>
      <c r="C33" s="120" t="s">
        <v>22</v>
      </c>
      <c r="D33" s="120"/>
      <c r="E33" s="97" t="s">
        <v>33</v>
      </c>
      <c r="F33" s="97"/>
      <c r="G33" s="93" t="s">
        <v>34</v>
      </c>
      <c r="H33" s="93"/>
    </row>
    <row r="35" spans="1:8" x14ac:dyDescent="0.3">
      <c r="A35" s="18" t="s">
        <v>23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28주'!A36</f>
        <v>- 검사결과 전 구역 음성으로 적합함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9" t="s">
        <v>8</v>
      </c>
      <c r="B42" s="89"/>
      <c r="C42" s="89"/>
      <c r="D42" s="89"/>
      <c r="E42" s="89"/>
      <c r="F42" s="89"/>
      <c r="G42" s="89"/>
      <c r="H42" s="89"/>
    </row>
    <row r="43" spans="1:8" ht="17.25" x14ac:dyDescent="0.3">
      <c r="A43" s="90" t="s">
        <v>9</v>
      </c>
      <c r="B43" s="90"/>
      <c r="C43" s="90"/>
      <c r="D43" s="90"/>
      <c r="E43" s="90"/>
      <c r="F43" s="90"/>
      <c r="G43" s="90"/>
      <c r="H43" s="90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28" priority="2" operator="containsText" text="부적합">
      <formula>NOT(ISERROR(SEARCH("부적합",C8)))</formula>
    </cfRule>
  </conditionalFormatting>
  <conditionalFormatting sqref="C8 E8 C10:E27 G8 G10:H27">
    <cfRule type="containsText" dxfId="2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</sheetPr>
  <dimension ref="A1:H40"/>
  <sheetViews>
    <sheetView zoomScaleNormal="100" workbookViewId="0">
      <selection activeCell="L24" sqref="L24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50" t="s">
        <v>26</v>
      </c>
      <c r="B1" s="78"/>
      <c r="C1" s="78"/>
      <c r="D1" s="78"/>
      <c r="E1" s="78"/>
      <c r="F1" s="78"/>
      <c r="G1" s="78"/>
      <c r="H1" s="78"/>
    </row>
    <row r="3" spans="1:8" x14ac:dyDescent="0.3">
      <c r="A3" s="86" t="s">
        <v>38</v>
      </c>
      <c r="B3" s="176"/>
      <c r="C3" s="4" t="s">
        <v>39</v>
      </c>
      <c r="D3" s="81"/>
      <c r="E3" s="81"/>
      <c r="F3" s="23" t="s">
        <v>10</v>
      </c>
      <c r="G3" s="79"/>
      <c r="H3" s="80"/>
    </row>
    <row r="4" spans="1:8" x14ac:dyDescent="0.3">
      <c r="A4" s="86"/>
      <c r="B4" s="176"/>
      <c r="C4" s="4" t="s">
        <v>90</v>
      </c>
      <c r="D4" s="81"/>
      <c r="E4" s="81"/>
      <c r="F4" s="4" t="s">
        <v>13</v>
      </c>
      <c r="G4" s="82"/>
      <c r="H4" s="83"/>
    </row>
    <row r="5" spans="1:8" ht="15.75" thickBot="1" x14ac:dyDescent="0.35">
      <c r="D5" s="67"/>
      <c r="E5" s="67"/>
    </row>
    <row r="6" spans="1:8" x14ac:dyDescent="0.3">
      <c r="A6" s="26" t="s">
        <v>27</v>
      </c>
      <c r="B6" s="27" t="s">
        <v>28</v>
      </c>
      <c r="C6" s="27" t="s">
        <v>15</v>
      </c>
      <c r="D6" s="33" t="s">
        <v>3</v>
      </c>
      <c r="E6" s="36" t="s">
        <v>27</v>
      </c>
      <c r="F6" s="27" t="s">
        <v>28</v>
      </c>
      <c r="G6" s="27" t="s">
        <v>15</v>
      </c>
      <c r="H6" s="7" t="s">
        <v>3</v>
      </c>
    </row>
    <row r="7" spans="1:8" ht="27" customHeight="1" x14ac:dyDescent="0.3">
      <c r="A7" s="42"/>
      <c r="B7" s="28" t="s">
        <v>29</v>
      </c>
      <c r="C7" s="45"/>
      <c r="D7" s="35" t="str">
        <f>IF(C7="","",IF(C7="음성","양호",IF(ISERROR(FIND(".",C7)),"불량","주의")))</f>
        <v/>
      </c>
      <c r="E7" s="47"/>
      <c r="F7" s="37" t="s">
        <v>29</v>
      </c>
      <c r="G7" s="41"/>
      <c r="H7" s="29" t="str">
        <f>IF(G7="","",IF(G7="음성","양호",IF(ISERROR(FIND(".",G7)),"불량","주의")))</f>
        <v/>
      </c>
    </row>
    <row r="8" spans="1:8" ht="27" customHeight="1" x14ac:dyDescent="0.3">
      <c r="A8" s="43"/>
      <c r="B8" s="28"/>
      <c r="C8" s="41"/>
      <c r="D8" s="35" t="str">
        <f t="shared" ref="D8:D16" si="0">IF(C8="","",IF(C8="음성","양호",IF(ISERROR(FIND(".",C8)),"불량","주의")))</f>
        <v/>
      </c>
      <c r="E8" s="47"/>
      <c r="F8" s="37"/>
      <c r="G8" s="41"/>
      <c r="H8" s="29" t="str">
        <f t="shared" ref="H8:H16" si="1">IF(G8="","",IF(G8="음성","양호",IF(ISERROR(FIND(".",G8)),"불량","주의")))</f>
        <v/>
      </c>
    </row>
    <row r="9" spans="1:8" ht="27" customHeight="1" x14ac:dyDescent="0.3">
      <c r="A9" s="43"/>
      <c r="B9" s="25"/>
      <c r="C9" s="41"/>
      <c r="D9" s="35" t="str">
        <f t="shared" si="0"/>
        <v/>
      </c>
      <c r="E9" s="47"/>
      <c r="F9" s="25"/>
      <c r="G9" s="53"/>
      <c r="H9" s="29" t="str">
        <f t="shared" si="1"/>
        <v/>
      </c>
    </row>
    <row r="10" spans="1:8" ht="27" customHeight="1" x14ac:dyDescent="0.3">
      <c r="A10" s="43"/>
      <c r="B10" s="25"/>
      <c r="C10" s="41"/>
      <c r="D10" s="35" t="str">
        <f t="shared" si="0"/>
        <v/>
      </c>
      <c r="E10" s="47"/>
      <c r="F10" s="25"/>
      <c r="G10" s="41"/>
      <c r="H10" s="29" t="str">
        <f t="shared" si="1"/>
        <v/>
      </c>
    </row>
    <row r="11" spans="1:8" ht="27" customHeight="1" x14ac:dyDescent="0.3">
      <c r="A11" s="43"/>
      <c r="B11" s="25"/>
      <c r="C11" s="41"/>
      <c r="D11" s="35" t="str">
        <f t="shared" si="0"/>
        <v/>
      </c>
      <c r="E11" s="47"/>
      <c r="F11" s="25"/>
      <c r="G11" s="41"/>
      <c r="H11" s="29" t="str">
        <f t="shared" si="1"/>
        <v/>
      </c>
    </row>
    <row r="12" spans="1:8" ht="27" customHeight="1" x14ac:dyDescent="0.3">
      <c r="A12" s="43"/>
      <c r="B12" s="25"/>
      <c r="C12" s="41"/>
      <c r="D12" s="35" t="str">
        <f t="shared" si="0"/>
        <v/>
      </c>
      <c r="E12" s="47"/>
      <c r="F12" s="25"/>
      <c r="G12" s="41"/>
      <c r="H12" s="29" t="str">
        <f t="shared" si="1"/>
        <v/>
      </c>
    </row>
    <row r="13" spans="1:8" ht="27" customHeight="1" x14ac:dyDescent="0.3">
      <c r="A13" s="43"/>
      <c r="B13" s="25"/>
      <c r="C13" s="41"/>
      <c r="D13" s="35" t="str">
        <f t="shared" si="0"/>
        <v/>
      </c>
      <c r="E13" s="47"/>
      <c r="F13" s="25"/>
      <c r="G13" s="41"/>
      <c r="H13" s="29" t="str">
        <f t="shared" si="1"/>
        <v/>
      </c>
    </row>
    <row r="14" spans="1:8" ht="27" customHeight="1" x14ac:dyDescent="0.3">
      <c r="A14" s="43"/>
      <c r="B14" s="25"/>
      <c r="C14" s="41"/>
      <c r="D14" s="35" t="str">
        <f t="shared" si="0"/>
        <v/>
      </c>
      <c r="E14" s="47"/>
      <c r="F14" s="25"/>
      <c r="G14" s="41"/>
      <c r="H14" s="29" t="str">
        <f t="shared" si="1"/>
        <v/>
      </c>
    </row>
    <row r="15" spans="1:8" ht="27" customHeight="1" x14ac:dyDescent="0.3">
      <c r="A15" s="43"/>
      <c r="B15" s="25"/>
      <c r="C15" s="41"/>
      <c r="D15" s="35" t="str">
        <f t="shared" si="0"/>
        <v/>
      </c>
      <c r="E15" s="47"/>
      <c r="F15" s="25"/>
      <c r="G15" s="41"/>
      <c r="H15" s="29" t="str">
        <f t="shared" si="1"/>
        <v/>
      </c>
    </row>
    <row r="16" spans="1:8" ht="27" customHeight="1" thickBot="1" x14ac:dyDescent="0.35">
      <c r="A16" s="44"/>
      <c r="B16" s="31"/>
      <c r="C16" s="46"/>
      <c r="D16" s="40" t="str">
        <f t="shared" si="0"/>
        <v/>
      </c>
      <c r="E16" s="48"/>
      <c r="F16" s="31"/>
      <c r="G16" s="46"/>
      <c r="H16" s="32" t="str">
        <f t="shared" si="1"/>
        <v/>
      </c>
    </row>
    <row r="17" spans="1:8" x14ac:dyDescent="0.3">
      <c r="A17" s="3"/>
    </row>
    <row r="19" spans="1:8" x14ac:dyDescent="0.3">
      <c r="A19" s="1" t="s">
        <v>17</v>
      </c>
    </row>
    <row r="20" spans="1:8" x14ac:dyDescent="0.3">
      <c r="A20" s="15"/>
      <c r="B20" s="16" t="s">
        <v>18</v>
      </c>
      <c r="C20" s="119" t="s">
        <v>6</v>
      </c>
      <c r="D20" s="119"/>
      <c r="E20" s="119" t="s">
        <v>32</v>
      </c>
      <c r="F20" s="119"/>
      <c r="G20" s="119" t="s">
        <v>7</v>
      </c>
      <c r="H20" s="119"/>
    </row>
    <row r="21" spans="1:8" x14ac:dyDescent="0.3">
      <c r="A21" s="17" t="s">
        <v>21</v>
      </c>
      <c r="B21" s="8"/>
      <c r="C21" s="119"/>
      <c r="D21" s="119"/>
      <c r="E21" s="119"/>
      <c r="F21" s="119"/>
      <c r="G21" s="119"/>
      <c r="H21" s="119"/>
    </row>
    <row r="22" spans="1:8" ht="17.25" customHeight="1" x14ac:dyDescent="0.3">
      <c r="A22" s="120" t="s">
        <v>15</v>
      </c>
      <c r="B22" s="93"/>
      <c r="C22" s="120" t="s">
        <v>22</v>
      </c>
      <c r="D22" s="120"/>
      <c r="E22" s="120" t="s">
        <v>33</v>
      </c>
      <c r="F22" s="120"/>
      <c r="G22" s="93" t="s">
        <v>34</v>
      </c>
      <c r="H22" s="93"/>
    </row>
    <row r="24" spans="1:8" x14ac:dyDescent="0.3">
      <c r="A24" s="18" t="s">
        <v>23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">
        <v>24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9" spans="1:8" x14ac:dyDescent="0.3">
      <c r="A39" s="89" t="s">
        <v>8</v>
      </c>
      <c r="B39" s="89"/>
      <c r="C39" s="89"/>
      <c r="D39" s="89"/>
      <c r="E39" s="89"/>
      <c r="F39" s="89"/>
      <c r="G39" s="89"/>
      <c r="H39" s="89"/>
    </row>
    <row r="40" spans="1:8" ht="17.25" x14ac:dyDescent="0.3">
      <c r="A40" s="90" t="s">
        <v>9</v>
      </c>
      <c r="B40" s="90"/>
      <c r="C40" s="90"/>
      <c r="D40" s="90"/>
      <c r="E40" s="90"/>
      <c r="F40" s="90"/>
      <c r="G40" s="90"/>
      <c r="H40" s="90"/>
    </row>
  </sheetData>
  <mergeCells count="16">
    <mergeCell ref="A39:H39"/>
    <mergeCell ref="A40:H40"/>
    <mergeCell ref="C20:D21"/>
    <mergeCell ref="E20:F21"/>
    <mergeCell ref="G20:H21"/>
    <mergeCell ref="C22:D22"/>
    <mergeCell ref="E22:F22"/>
    <mergeCell ref="A1:H1"/>
    <mergeCell ref="G3:H3"/>
    <mergeCell ref="D4:E4"/>
    <mergeCell ref="G4:H4"/>
    <mergeCell ref="G22:H22"/>
    <mergeCell ref="A22:B22"/>
    <mergeCell ref="A3:A4"/>
    <mergeCell ref="B3:B4"/>
    <mergeCell ref="D3:E3"/>
  </mergeCells>
  <phoneticPr fontId="3" type="noConversion"/>
  <conditionalFormatting sqref="D7:D16 H7:H16">
    <cfRule type="containsText" dxfId="26" priority="11" operator="containsText" text="불량">
      <formula>NOT(ISERROR(SEARCH("불량",D7)))</formula>
    </cfRule>
  </conditionalFormatting>
  <conditionalFormatting sqref="C7:C16">
    <cfRule type="containsText" dxfId="25" priority="10" operator="containsText" text="양성">
      <formula>NOT(ISERROR(SEARCH("양성",C7)))</formula>
    </cfRule>
  </conditionalFormatting>
  <conditionalFormatting sqref="G7 G16">
    <cfRule type="containsText" dxfId="24" priority="9" operator="containsText" text="양성">
      <formula>NOT(ISERROR(SEARCH("양성",G7)))</formula>
    </cfRule>
  </conditionalFormatting>
  <conditionalFormatting sqref="G8:G15">
    <cfRule type="containsText" dxfId="23" priority="7" operator="containsText" text="양성">
      <formula>NOT(ISERROR(SEARCH("양성",G8)))</formula>
    </cfRule>
  </conditionalFormatting>
  <conditionalFormatting sqref="G8:G15">
    <cfRule type="containsText" dxfId="22" priority="4" operator="containsText" text="양성">
      <formula>NOT(ISERROR(SEARCH("양성",G8)))</formula>
    </cfRule>
  </conditionalFormatting>
  <conditionalFormatting sqref="D7:D16">
    <cfRule type="containsText" dxfId="21" priority="2" operator="containsText" text="주의">
      <formula>NOT(ISERROR(SEARCH("주의",D7)))</formula>
    </cfRule>
  </conditionalFormatting>
  <conditionalFormatting sqref="H7:H16">
    <cfRule type="containsText" dxfId="20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8"/>
  <sheetViews>
    <sheetView zoomScaleNormal="100" workbookViewId="0">
      <selection activeCell="L24" sqref="L24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50" t="s">
        <v>26</v>
      </c>
      <c r="B1" s="78"/>
      <c r="C1" s="78"/>
      <c r="D1" s="78"/>
      <c r="E1" s="78"/>
      <c r="F1" s="78"/>
      <c r="G1" s="78"/>
      <c r="H1" s="78"/>
    </row>
    <row r="3" spans="1:8" x14ac:dyDescent="0.3">
      <c r="A3" s="86" t="s">
        <v>38</v>
      </c>
      <c r="B3" s="177">
        <f>'반입 초생추'!B3:B4</f>
        <v>0</v>
      </c>
      <c r="C3" s="4" t="s">
        <v>39</v>
      </c>
      <c r="D3" s="96">
        <f>'반입 초생추'!D3:E3</f>
        <v>0</v>
      </c>
      <c r="E3" s="96"/>
      <c r="F3" s="23" t="s">
        <v>25</v>
      </c>
      <c r="G3" s="94">
        <f>'반입 초생추'!G3:H3</f>
        <v>0</v>
      </c>
      <c r="H3" s="95"/>
    </row>
    <row r="4" spans="1:8" x14ac:dyDescent="0.3">
      <c r="A4" s="86"/>
      <c r="B4" s="177"/>
      <c r="C4" s="4" t="s">
        <v>90</v>
      </c>
      <c r="D4" s="96">
        <f>'반입 초생추'!D4:E4</f>
        <v>0</v>
      </c>
      <c r="E4" s="96"/>
      <c r="F4" s="4" t="s">
        <v>12</v>
      </c>
      <c r="G4" s="97">
        <f>'반입 초생추'!G4:H4</f>
        <v>0</v>
      </c>
      <c r="H4" s="98"/>
    </row>
    <row r="5" spans="1:8" ht="15.75" thickBot="1" x14ac:dyDescent="0.35">
      <c r="D5" s="67"/>
      <c r="E5" s="67"/>
    </row>
    <row r="6" spans="1:8" ht="16.5" customHeight="1" x14ac:dyDescent="0.3">
      <c r="A6" s="26" t="s">
        <v>27</v>
      </c>
      <c r="B6" s="27" t="s">
        <v>28</v>
      </c>
      <c r="C6" s="99" t="s">
        <v>18</v>
      </c>
      <c r="D6" s="100"/>
      <c r="E6" s="36" t="s">
        <v>27</v>
      </c>
      <c r="F6" s="27" t="s">
        <v>28</v>
      </c>
      <c r="G6" s="99" t="s">
        <v>18</v>
      </c>
      <c r="H6" s="101"/>
    </row>
    <row r="7" spans="1:8" ht="27" customHeight="1" x14ac:dyDescent="0.3">
      <c r="A7" s="22" t="str">
        <f>IF('반입 초생추'!A7:A7="","",'반입 초생추'!A7:A7)</f>
        <v/>
      </c>
      <c r="B7" s="37" t="str">
        <f>IF('반입 초생추'!B7:B7="","",'반입 초생추'!B7:B7)</f>
        <v>초생추 분변
(5점)</v>
      </c>
      <c r="C7" s="104" t="str">
        <f>IF('반입 초생추'!D7="","",IF('반입 초생추'!D7="불량","부적합",IF('반입 초생추'!D7="주의","주의","적합")))</f>
        <v/>
      </c>
      <c r="D7" s="105"/>
      <c r="E7" s="38" t="str">
        <f>IF('반입 초생추'!E7:E7="","",'반입 초생추'!E7:E7)</f>
        <v/>
      </c>
      <c r="F7" s="50" t="str">
        <f>IF('반입 초생추'!F7:F7="","",'반입 초생추'!F7:F7)</f>
        <v>초생추 분변
(5점)</v>
      </c>
      <c r="G7" s="104" t="str">
        <f>IF('반입 초생추'!H7="","",IF('반입 초생추'!H7="불량","부적합",IF('반입 초생추'!H7="주의","주의","적합")))</f>
        <v/>
      </c>
      <c r="H7" s="109"/>
    </row>
    <row r="8" spans="1:8" ht="27" customHeight="1" x14ac:dyDescent="0.3">
      <c r="A8" s="22" t="str">
        <f>IF('반입 초생추'!A8:A8="","",'반입 초생추'!A8:A8)</f>
        <v/>
      </c>
      <c r="B8" s="37" t="str">
        <f>IF('반입 초생추'!B8:B8="","",'반입 초생추'!B8:B8)</f>
        <v/>
      </c>
      <c r="C8" s="104" t="str">
        <f>IF('반입 초생추'!D8="","",IF('반입 초생추'!D8="불량","부적합",IF('반입 초생추'!D8="주의","주의","적합")))</f>
        <v/>
      </c>
      <c r="D8" s="110"/>
      <c r="E8" s="38" t="str">
        <f>IF('반입 초생추'!E8:E8="","",'반입 초생추'!E8:E8)</f>
        <v/>
      </c>
      <c r="F8" s="50" t="str">
        <f>IF('반입 초생추'!F8:F8="","",'반입 초생추'!F8:F8)</f>
        <v/>
      </c>
      <c r="G8" s="104" t="str">
        <f>IF('반입 초생추'!H8="","",IF('반입 초생추'!H8="불량","부적합",IF('반입 초생추'!H8="주의","주의","적합")))</f>
        <v/>
      </c>
      <c r="H8" s="109"/>
    </row>
    <row r="9" spans="1:8" ht="27" customHeight="1" x14ac:dyDescent="0.3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04" t="str">
        <f>IF('반입 초생추'!D9="","",IF('반입 초생추'!D9="불량","부적합",IF('반입 초생추'!D9="주의","주의","적합")))</f>
        <v/>
      </c>
      <c r="D9" s="110"/>
      <c r="E9" s="38" t="str">
        <f>IF('반입 초생추'!E9:E9="","",'반입 초생추'!E9:E9)</f>
        <v/>
      </c>
      <c r="F9" s="55" t="str">
        <f>IF('반입 초생추'!F9:F9="","",'반입 초생추'!F9:F9)</f>
        <v/>
      </c>
      <c r="G9" s="104" t="str">
        <f>IF('반입 초생추'!H9="","",IF('반입 초생추'!H9="불량","부적합",IF('반입 초생추'!H9="주의","주의","적합")))</f>
        <v/>
      </c>
      <c r="H9" s="109"/>
    </row>
    <row r="10" spans="1:8" ht="27" customHeight="1" x14ac:dyDescent="0.3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04" t="str">
        <f>IF('반입 초생추'!D10="","",IF('반입 초생추'!D10="불량","부적합",IF('반입 초생추'!D10="주의","주의","적합")))</f>
        <v/>
      </c>
      <c r="D10" s="110"/>
      <c r="E10" s="38" t="str">
        <f>IF('반입 초생추'!E10:E10="","",'반입 초생추'!E10:E10)</f>
        <v/>
      </c>
      <c r="F10" s="55" t="str">
        <f>IF('반입 초생추'!F10:F10="","",'반입 초생추'!F10:F10)</f>
        <v/>
      </c>
      <c r="G10" s="104" t="str">
        <f>IF('반입 초생추'!H10="","",IF('반입 초생추'!H10="불량","부적합",IF('반입 초생추'!H10="주의","주의","적합")))</f>
        <v/>
      </c>
      <c r="H10" s="109"/>
    </row>
    <row r="11" spans="1:8" ht="27" customHeight="1" x14ac:dyDescent="0.3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04" t="str">
        <f>IF('반입 초생추'!D11="","",IF('반입 초생추'!D11="불량","부적합",IF('반입 초생추'!D11="주의","주의","적합")))</f>
        <v/>
      </c>
      <c r="D11" s="110"/>
      <c r="E11" s="38" t="str">
        <f>IF('반입 초생추'!E11:E11="","",'반입 초생추'!E11:E11)</f>
        <v/>
      </c>
      <c r="F11" s="55" t="str">
        <f>IF('반입 초생추'!F11:F11="","",'반입 초생추'!F11:F11)</f>
        <v/>
      </c>
      <c r="G11" s="104" t="str">
        <f>IF('반입 초생추'!H11="","",IF('반입 초생추'!H11="불량","부적합",IF('반입 초생추'!H11="주의","주의","적합")))</f>
        <v/>
      </c>
      <c r="H11" s="109"/>
    </row>
    <row r="12" spans="1:8" ht="27" customHeight="1" x14ac:dyDescent="0.3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04" t="str">
        <f>IF('반입 초생추'!D12="","",IF('반입 초생추'!D12="불량","부적합",IF('반입 초생추'!D12="주의","주의","적합")))</f>
        <v/>
      </c>
      <c r="D12" s="110"/>
      <c r="E12" s="38" t="str">
        <f>IF('반입 초생추'!E12:E12="","",'반입 초생추'!E12:E12)</f>
        <v/>
      </c>
      <c r="F12" s="55" t="str">
        <f>IF('반입 초생추'!F12:F12="","",'반입 초생추'!F12:F12)</f>
        <v/>
      </c>
      <c r="G12" s="104" t="str">
        <f>IF('반입 초생추'!H12="","",IF('반입 초생추'!H12="불량","부적합",IF('반입 초생추'!H12="주의","주의","적합")))</f>
        <v/>
      </c>
      <c r="H12" s="109"/>
    </row>
    <row r="13" spans="1:8" ht="27" customHeight="1" x14ac:dyDescent="0.3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04" t="str">
        <f>IF('반입 초생추'!D13="","",IF('반입 초생추'!D13="불량","부적합",IF('반입 초생추'!D13="주의","주의","적합")))</f>
        <v/>
      </c>
      <c r="D13" s="110"/>
      <c r="E13" s="38" t="str">
        <f>IF('반입 초생추'!E13:E13="","",'반입 초생추'!E13:E13)</f>
        <v/>
      </c>
      <c r="F13" s="55" t="str">
        <f>IF('반입 초생추'!F13:F13="","",'반입 초생추'!F13:F13)</f>
        <v/>
      </c>
      <c r="G13" s="104" t="str">
        <f>IF('반입 초생추'!H13="","",IF('반입 초생추'!H13="불량","부적합",IF('반입 초생추'!H13="주의","주의","적합")))</f>
        <v/>
      </c>
      <c r="H13" s="109"/>
    </row>
    <row r="14" spans="1:8" ht="27" customHeight="1" x14ac:dyDescent="0.3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04" t="str">
        <f>IF('반입 초생추'!D14="","",IF('반입 초생추'!D14="불량","부적합",IF('반입 초생추'!D14="주의","주의","적합")))</f>
        <v/>
      </c>
      <c r="D14" s="110"/>
      <c r="E14" s="38" t="str">
        <f>IF('반입 초생추'!E14:E14="","",'반입 초생추'!E14:E14)</f>
        <v/>
      </c>
      <c r="F14" s="55" t="str">
        <f>IF('반입 초생추'!F14:F14="","",'반입 초생추'!F14:F14)</f>
        <v/>
      </c>
      <c r="G14" s="104" t="str">
        <f>IF('반입 초생추'!H14="","",IF('반입 초생추'!H14="불량","부적합",IF('반입 초생추'!H14="주의","주의","적합")))</f>
        <v/>
      </c>
      <c r="H14" s="109"/>
    </row>
    <row r="15" spans="1:8" ht="27" customHeight="1" x14ac:dyDescent="0.3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04" t="str">
        <f>IF('반입 초생추'!D15="","",IF('반입 초생추'!D15="불량","부적합",IF('반입 초생추'!D15="주의","주의","적합")))</f>
        <v/>
      </c>
      <c r="D15" s="110"/>
      <c r="E15" s="38" t="str">
        <f>IF('반입 초생추'!E15:E15="","",'반입 초생추'!E15:E15)</f>
        <v/>
      </c>
      <c r="F15" s="55" t="str">
        <f>IF('반입 초생추'!F15:F15="","",'반입 초생추'!F15:F15)</f>
        <v/>
      </c>
      <c r="G15" s="104" t="str">
        <f>IF('반입 초생추'!H15="","",IF('반입 초생추'!H15="불량","부적합",IF('반입 초생추'!H15="주의","주의","적합")))</f>
        <v/>
      </c>
      <c r="H15" s="109"/>
    </row>
    <row r="16" spans="1:8" ht="27" customHeight="1" thickBot="1" x14ac:dyDescent="0.35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16" t="str">
        <f>IF('반입 초생추'!D16="","",IF('반입 초생추'!D16="불량","부적합",IF('반입 초생추'!D16="주의","주의","적합")))</f>
        <v/>
      </c>
      <c r="D16" s="117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16" t="str">
        <f>IF('반입 초생추'!H16="","",IF('반입 초생추'!H16="불량","부적합",IF('반입 초생추'!H16="주의","주의","적합")))</f>
        <v/>
      </c>
      <c r="H16" s="118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16</v>
      </c>
    </row>
    <row r="20" spans="1:8" ht="16.5" customHeight="1" x14ac:dyDescent="0.3">
      <c r="A20" s="15"/>
      <c r="B20" s="16" t="s">
        <v>5</v>
      </c>
      <c r="C20" s="119" t="s">
        <v>19</v>
      </c>
      <c r="D20" s="119"/>
      <c r="E20" s="119" t="s">
        <v>32</v>
      </c>
      <c r="F20" s="119"/>
      <c r="G20" s="119" t="s">
        <v>20</v>
      </c>
      <c r="H20" s="119"/>
    </row>
    <row r="21" spans="1:8" x14ac:dyDescent="0.3">
      <c r="A21" s="17" t="s">
        <v>4</v>
      </c>
      <c r="B21" s="8"/>
      <c r="C21" s="119"/>
      <c r="D21" s="119"/>
      <c r="E21" s="119"/>
      <c r="F21" s="119"/>
      <c r="G21" s="119"/>
      <c r="H21" s="119"/>
    </row>
    <row r="22" spans="1:8" ht="17.25" customHeight="1" x14ac:dyDescent="0.3">
      <c r="A22" s="120" t="s">
        <v>14</v>
      </c>
      <c r="B22" s="93"/>
      <c r="C22" s="120" t="s">
        <v>22</v>
      </c>
      <c r="D22" s="120"/>
      <c r="E22" s="120" t="s">
        <v>33</v>
      </c>
      <c r="F22" s="120"/>
      <c r="G22" s="93" t="s">
        <v>34</v>
      </c>
      <c r="H22" s="93"/>
    </row>
    <row r="24" spans="1:8" x14ac:dyDescent="0.3">
      <c r="A24" s="18" t="s">
        <v>23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7" spans="1:8" x14ac:dyDescent="0.3">
      <c r="A37" s="89" t="s">
        <v>8</v>
      </c>
      <c r="B37" s="89"/>
      <c r="C37" s="89"/>
      <c r="D37" s="89"/>
      <c r="E37" s="89"/>
      <c r="F37" s="89"/>
      <c r="G37" s="89"/>
      <c r="H37" s="89"/>
    </row>
    <row r="38" spans="1:8" ht="17.25" x14ac:dyDescent="0.3">
      <c r="A38" s="90" t="s">
        <v>9</v>
      </c>
      <c r="B38" s="90"/>
      <c r="C38" s="90"/>
      <c r="D38" s="90"/>
      <c r="E38" s="90"/>
      <c r="F38" s="90"/>
      <c r="G38" s="90"/>
      <c r="H38" s="90"/>
    </row>
  </sheetData>
  <mergeCells count="38"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C7:D7"/>
    <mergeCell ref="G7:H7"/>
    <mergeCell ref="A1:H1"/>
    <mergeCell ref="G3:H3"/>
    <mergeCell ref="D4:E4"/>
    <mergeCell ref="G4:H4"/>
    <mergeCell ref="C6:D6"/>
    <mergeCell ref="G6:H6"/>
    <mergeCell ref="A3:A4"/>
    <mergeCell ref="B3:B4"/>
    <mergeCell ref="D3:E3"/>
  </mergeCells>
  <phoneticPr fontId="3" type="noConversion"/>
  <conditionalFormatting sqref="D7 C7:C16 G7:G16">
    <cfRule type="containsText" dxfId="19" priority="3" operator="containsText" text="부적합">
      <formula>NOT(ISERROR(SEARCH("부적합",C7)))</formula>
    </cfRule>
  </conditionalFormatting>
  <conditionalFormatting sqref="G7:G16">
    <cfRule type="containsText" dxfId="18" priority="2" operator="containsText" text="주의">
      <formula>NOT(ISERROR(SEARCH("주의",G7)))</formula>
    </cfRule>
  </conditionalFormatting>
  <conditionalFormatting sqref="C7:C16 D7">
    <cfRule type="containsText" dxfId="17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50" t="s">
        <v>63</v>
      </c>
      <c r="B1" s="78"/>
      <c r="C1" s="78"/>
      <c r="D1" s="78"/>
      <c r="E1" s="78"/>
      <c r="F1" s="78"/>
      <c r="G1" s="78"/>
      <c r="H1" s="78"/>
    </row>
    <row r="3" spans="1:8" x14ac:dyDescent="0.3">
      <c r="F3" s="60" t="s">
        <v>10</v>
      </c>
      <c r="G3" s="79"/>
      <c r="H3" s="80"/>
    </row>
    <row r="4" spans="1:8" x14ac:dyDescent="0.3">
      <c r="A4" s="4" t="s">
        <v>64</v>
      </c>
      <c r="B4" s="59"/>
      <c r="C4" s="4" t="s">
        <v>65</v>
      </c>
      <c r="D4" s="189"/>
      <c r="E4" s="189"/>
      <c r="F4" s="190" t="s">
        <v>66</v>
      </c>
      <c r="G4" s="192"/>
      <c r="H4" s="124"/>
    </row>
    <row r="5" spans="1:8" x14ac:dyDescent="0.3">
      <c r="A5" s="4" t="s">
        <v>67</v>
      </c>
      <c r="B5" s="59"/>
      <c r="C5" s="4" t="s">
        <v>68</v>
      </c>
      <c r="D5" s="194"/>
      <c r="E5" s="195"/>
      <c r="F5" s="191"/>
      <c r="G5" s="193"/>
      <c r="H5" s="126"/>
    </row>
    <row r="6" spans="1:8" ht="15.75" thickBot="1" x14ac:dyDescent="0.35"/>
    <row r="7" spans="1:8" x14ac:dyDescent="0.3">
      <c r="A7" s="26" t="s">
        <v>69</v>
      </c>
      <c r="B7" s="66" t="s">
        <v>70</v>
      </c>
      <c r="C7" s="61" t="s">
        <v>71</v>
      </c>
      <c r="D7" s="52" t="s">
        <v>3</v>
      </c>
      <c r="E7" s="36" t="s">
        <v>69</v>
      </c>
      <c r="F7" s="61" t="s">
        <v>72</v>
      </c>
      <c r="G7" s="61" t="s">
        <v>71</v>
      </c>
      <c r="H7" s="7" t="s">
        <v>3</v>
      </c>
    </row>
    <row r="8" spans="1:8" ht="18.75" customHeight="1" x14ac:dyDescent="0.3">
      <c r="A8" s="188">
        <v>110</v>
      </c>
      <c r="B8" s="180" t="s">
        <v>73</v>
      </c>
      <c r="C8" s="127"/>
      <c r="D8" s="129" t="str">
        <f>IF(C8="","",IF(C8="음성","양호",IF(ISERROR(FIND(".",C8)),"불량","주의")))</f>
        <v/>
      </c>
      <c r="E8" s="182">
        <v>120</v>
      </c>
      <c r="F8" s="180" t="s">
        <v>73</v>
      </c>
      <c r="G8" s="127"/>
      <c r="H8" s="121" t="str">
        <f>IF(G8="","",IF(G8="음성","양호",IF(ISERROR(FIND(".",G8)),"불량","주의")))</f>
        <v/>
      </c>
    </row>
    <row r="9" spans="1:8" ht="18.75" customHeight="1" x14ac:dyDescent="0.3">
      <c r="A9" s="185"/>
      <c r="B9" s="186"/>
      <c r="C9" s="128"/>
      <c r="D9" s="130"/>
      <c r="E9" s="187"/>
      <c r="F9" s="186"/>
      <c r="G9" s="128"/>
      <c r="H9" s="135"/>
    </row>
    <row r="10" spans="1:8" ht="18.75" customHeight="1" x14ac:dyDescent="0.3">
      <c r="A10" s="184"/>
      <c r="B10" s="180"/>
      <c r="C10" s="127"/>
      <c r="D10" s="129" t="str">
        <f t="shared" ref="D10" si="0">IF(C10="","",IF(C10="음성","양호",IF(ISERROR(FIND(".",C10)),"불량","주의")))</f>
        <v/>
      </c>
      <c r="E10" s="182"/>
      <c r="F10" s="180"/>
      <c r="G10" s="127"/>
      <c r="H10" s="121" t="str">
        <f t="shared" ref="H10" si="1">IF(G10="","",IF(G10="음성","양호",IF(ISERROR(FIND(".",G10)),"불량","주의")))</f>
        <v/>
      </c>
    </row>
    <row r="11" spans="1:8" ht="18.75" customHeight="1" x14ac:dyDescent="0.3">
      <c r="A11" s="185"/>
      <c r="B11" s="186"/>
      <c r="C11" s="128"/>
      <c r="D11" s="130"/>
      <c r="E11" s="187"/>
      <c r="F11" s="186"/>
      <c r="G11" s="128"/>
      <c r="H11" s="135"/>
    </row>
    <row r="12" spans="1:8" ht="18.75" customHeight="1" x14ac:dyDescent="0.3">
      <c r="A12" s="184"/>
      <c r="B12" s="180"/>
      <c r="C12" s="127"/>
      <c r="D12" s="129" t="str">
        <f t="shared" ref="D12" si="2">IF(C12="","",IF(C12="음성","양호",IF(ISERROR(FIND(".",C12)),"불량","주의")))</f>
        <v/>
      </c>
      <c r="E12" s="182"/>
      <c r="F12" s="180"/>
      <c r="G12" s="127"/>
      <c r="H12" s="121" t="str">
        <f t="shared" ref="H12" si="3">IF(G12="","",IF(G12="음성","양호",IF(ISERROR(FIND(".",G12)),"불량","주의")))</f>
        <v/>
      </c>
    </row>
    <row r="13" spans="1:8" ht="18.75" customHeight="1" x14ac:dyDescent="0.3">
      <c r="A13" s="185"/>
      <c r="B13" s="186"/>
      <c r="C13" s="128"/>
      <c r="D13" s="130"/>
      <c r="E13" s="187"/>
      <c r="F13" s="186"/>
      <c r="G13" s="128"/>
      <c r="H13" s="135"/>
    </row>
    <row r="14" spans="1:8" ht="18.75" customHeight="1" x14ac:dyDescent="0.3">
      <c r="A14" s="184"/>
      <c r="B14" s="180"/>
      <c r="C14" s="127"/>
      <c r="D14" s="129" t="str">
        <f t="shared" ref="D14" si="4">IF(C14="","",IF(C14="음성","양호",IF(ISERROR(FIND(".",C14)),"불량","주의")))</f>
        <v/>
      </c>
      <c r="E14" s="182"/>
      <c r="F14" s="180"/>
      <c r="G14" s="127"/>
      <c r="H14" s="121" t="str">
        <f t="shared" ref="H14" si="5">IF(G14="","",IF(G14="음성","양호",IF(ISERROR(FIND(".",G14)),"불량","주의")))</f>
        <v/>
      </c>
    </row>
    <row r="15" spans="1:8" ht="18.75" customHeight="1" x14ac:dyDescent="0.3">
      <c r="A15" s="185"/>
      <c r="B15" s="186"/>
      <c r="C15" s="128"/>
      <c r="D15" s="130"/>
      <c r="E15" s="187"/>
      <c r="F15" s="186"/>
      <c r="G15" s="128"/>
      <c r="H15" s="135"/>
    </row>
    <row r="16" spans="1:8" ht="18.75" customHeight="1" x14ac:dyDescent="0.3">
      <c r="A16" s="184"/>
      <c r="B16" s="180"/>
      <c r="C16" s="127"/>
      <c r="D16" s="129" t="str">
        <f t="shared" ref="D16" si="6">IF(C16="","",IF(C16="음성","양호",IF(ISERROR(FIND(".",C16)),"불량","주의")))</f>
        <v/>
      </c>
      <c r="E16" s="182"/>
      <c r="F16" s="180"/>
      <c r="G16" s="127"/>
      <c r="H16" s="121" t="str">
        <f t="shared" ref="H16" si="7">IF(G16="","",IF(G16="음성","양호",IF(ISERROR(FIND(".",G16)),"불량","주의")))</f>
        <v/>
      </c>
    </row>
    <row r="17" spans="1:8" ht="18.75" customHeight="1" x14ac:dyDescent="0.3">
      <c r="A17" s="185"/>
      <c r="B17" s="186"/>
      <c r="C17" s="128"/>
      <c r="D17" s="130"/>
      <c r="E17" s="187"/>
      <c r="F17" s="186"/>
      <c r="G17" s="128"/>
      <c r="H17" s="135"/>
    </row>
    <row r="18" spans="1:8" ht="18.75" customHeight="1" x14ac:dyDescent="0.3">
      <c r="A18" s="184"/>
      <c r="B18" s="180"/>
      <c r="C18" s="127"/>
      <c r="D18" s="129" t="str">
        <f t="shared" ref="D18" si="8">IF(C18="","",IF(C18="음성","양호",IF(ISERROR(FIND(".",C18)),"불량","주의")))</f>
        <v/>
      </c>
      <c r="E18" s="182"/>
      <c r="F18" s="180"/>
      <c r="G18" s="127"/>
      <c r="H18" s="121" t="str">
        <f t="shared" ref="H18" si="9">IF(G18="","",IF(G18="음성","양호",IF(ISERROR(FIND(".",G18)),"불량","주의")))</f>
        <v/>
      </c>
    </row>
    <row r="19" spans="1:8" ht="18.75" customHeight="1" x14ac:dyDescent="0.3">
      <c r="A19" s="185"/>
      <c r="B19" s="186"/>
      <c r="C19" s="128"/>
      <c r="D19" s="130"/>
      <c r="E19" s="187"/>
      <c r="F19" s="186"/>
      <c r="G19" s="128"/>
      <c r="H19" s="135"/>
    </row>
    <row r="20" spans="1:8" ht="18.75" customHeight="1" x14ac:dyDescent="0.3">
      <c r="A20" s="184"/>
      <c r="B20" s="180"/>
      <c r="C20" s="127"/>
      <c r="D20" s="129" t="str">
        <f t="shared" ref="D20" si="10">IF(C20="","",IF(C20="음성","양호",IF(ISERROR(FIND(".",C20)),"불량","주의")))</f>
        <v/>
      </c>
      <c r="E20" s="182"/>
      <c r="F20" s="180"/>
      <c r="G20" s="127"/>
      <c r="H20" s="121" t="str">
        <f t="shared" ref="H20" si="11">IF(G20="","",IF(G20="음성","양호",IF(ISERROR(FIND(".",G20)),"불량","주의")))</f>
        <v/>
      </c>
    </row>
    <row r="21" spans="1:8" ht="18.75" customHeight="1" x14ac:dyDescent="0.3">
      <c r="A21" s="185"/>
      <c r="B21" s="186"/>
      <c r="C21" s="128"/>
      <c r="D21" s="130"/>
      <c r="E21" s="187"/>
      <c r="F21" s="186"/>
      <c r="G21" s="128"/>
      <c r="H21" s="135"/>
    </row>
    <row r="22" spans="1:8" ht="18.75" customHeight="1" x14ac:dyDescent="0.3">
      <c r="A22" s="184"/>
      <c r="B22" s="180"/>
      <c r="C22" s="127"/>
      <c r="D22" s="129" t="str">
        <f t="shared" ref="D22" si="12">IF(C22="","",IF(C22="음성","양호",IF(ISERROR(FIND(".",C22)),"불량","주의")))</f>
        <v/>
      </c>
      <c r="E22" s="182"/>
      <c r="F22" s="180"/>
      <c r="G22" s="127"/>
      <c r="H22" s="121" t="str">
        <f t="shared" ref="H22" si="13">IF(G22="","",IF(G22="음성","양호",IF(ISERROR(FIND(".",G22)),"불량","주의")))</f>
        <v/>
      </c>
    </row>
    <row r="23" spans="1:8" ht="18.75" customHeight="1" x14ac:dyDescent="0.3">
      <c r="A23" s="185"/>
      <c r="B23" s="186"/>
      <c r="C23" s="128"/>
      <c r="D23" s="130"/>
      <c r="E23" s="187"/>
      <c r="F23" s="186"/>
      <c r="G23" s="128"/>
      <c r="H23" s="135"/>
    </row>
    <row r="24" spans="1:8" ht="18.75" customHeight="1" x14ac:dyDescent="0.3">
      <c r="A24" s="184"/>
      <c r="B24" s="180"/>
      <c r="C24" s="127"/>
      <c r="D24" s="129" t="str">
        <f t="shared" ref="D24" si="14">IF(C24="","",IF(C24="음성","양호",IF(ISERROR(FIND(".",C24)),"불량","주의")))</f>
        <v/>
      </c>
      <c r="E24" s="182"/>
      <c r="F24" s="180"/>
      <c r="G24" s="127"/>
      <c r="H24" s="121" t="str">
        <f t="shared" ref="H24" si="15">IF(G24="","",IF(G24="음성","양호",IF(ISERROR(FIND(".",G24)),"불량","주의")))</f>
        <v/>
      </c>
    </row>
    <row r="25" spans="1:8" ht="18.75" customHeight="1" x14ac:dyDescent="0.3">
      <c r="A25" s="185"/>
      <c r="B25" s="186"/>
      <c r="C25" s="128"/>
      <c r="D25" s="130"/>
      <c r="E25" s="187"/>
      <c r="F25" s="186"/>
      <c r="G25" s="128"/>
      <c r="H25" s="135"/>
    </row>
    <row r="26" spans="1:8" ht="18.75" customHeight="1" x14ac:dyDescent="0.3">
      <c r="A26" s="178"/>
      <c r="B26" s="180"/>
      <c r="C26" s="127"/>
      <c r="D26" s="129" t="str">
        <f t="shared" ref="D26" si="16">IF(C26="","",IF(C26="음성","양호",IF(ISERROR(FIND(".",C26)),"불량","주의")))</f>
        <v/>
      </c>
      <c r="E26" s="182"/>
      <c r="F26" s="180"/>
      <c r="G26" s="127"/>
      <c r="H26" s="121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79"/>
      <c r="B27" s="181"/>
      <c r="C27" s="141"/>
      <c r="D27" s="142"/>
      <c r="E27" s="183"/>
      <c r="F27" s="181"/>
      <c r="G27" s="141"/>
      <c r="H27" s="122"/>
    </row>
    <row r="28" spans="1:8" x14ac:dyDescent="0.3">
      <c r="A28" s="3"/>
    </row>
    <row r="30" spans="1:8" x14ac:dyDescent="0.3">
      <c r="A30" s="1" t="s">
        <v>74</v>
      </c>
    </row>
    <row r="31" spans="1:8" x14ac:dyDescent="0.3">
      <c r="A31" s="15"/>
      <c r="B31" s="16" t="s">
        <v>75</v>
      </c>
      <c r="C31" s="119" t="s">
        <v>76</v>
      </c>
      <c r="D31" s="119"/>
      <c r="E31" s="119" t="s">
        <v>77</v>
      </c>
      <c r="F31" s="119"/>
      <c r="G31" s="119" t="s">
        <v>78</v>
      </c>
      <c r="H31" s="119"/>
    </row>
    <row r="32" spans="1:8" x14ac:dyDescent="0.3">
      <c r="A32" s="17" t="s">
        <v>79</v>
      </c>
      <c r="B32" s="8"/>
      <c r="C32" s="119"/>
      <c r="D32" s="119"/>
      <c r="E32" s="119"/>
      <c r="F32" s="119"/>
      <c r="G32" s="119"/>
      <c r="H32" s="119"/>
    </row>
    <row r="33" spans="1:8" ht="17.25" customHeight="1" x14ac:dyDescent="0.3">
      <c r="A33" s="120" t="s">
        <v>80</v>
      </c>
      <c r="B33" s="93"/>
      <c r="C33" s="120" t="s">
        <v>81</v>
      </c>
      <c r="D33" s="120"/>
      <c r="E33" s="97" t="s">
        <v>82</v>
      </c>
      <c r="F33" s="97"/>
      <c r="G33" s="93" t="s">
        <v>83</v>
      </c>
      <c r="H33" s="93"/>
    </row>
    <row r="35" spans="1:8" x14ac:dyDescent="0.3">
      <c r="A35" s="18" t="s">
        <v>84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85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9" t="s">
        <v>8</v>
      </c>
      <c r="B43" s="89"/>
      <c r="C43" s="89"/>
      <c r="D43" s="89"/>
      <c r="E43" s="89"/>
      <c r="F43" s="89"/>
      <c r="G43" s="89"/>
      <c r="H43" s="89"/>
    </row>
    <row r="44" spans="1:8" ht="17.25" x14ac:dyDescent="0.3">
      <c r="A44" s="90" t="s">
        <v>9</v>
      </c>
      <c r="B44" s="90"/>
      <c r="C44" s="90"/>
      <c r="D44" s="90"/>
      <c r="E44" s="90"/>
      <c r="F44" s="90"/>
      <c r="G44" s="90"/>
      <c r="H44" s="90"/>
    </row>
  </sheetData>
  <mergeCells count="95">
    <mergeCell ref="A1:H1"/>
    <mergeCell ref="G3:H3"/>
    <mergeCell ref="D4:E4"/>
    <mergeCell ref="F4:F5"/>
    <mergeCell ref="G4:H5"/>
    <mergeCell ref="D5:E5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세척 후</vt:lpstr>
      <vt:lpstr>세척후_농장</vt:lpstr>
      <vt:lpstr>환경 24주</vt:lpstr>
      <vt:lpstr>환경 24주_농장</vt:lpstr>
      <vt:lpstr>환경 28주</vt:lpstr>
      <vt:lpstr>환경 28주_농장</vt:lpstr>
      <vt:lpstr>반입 초생추</vt:lpstr>
      <vt:lpstr>반입초생추_농장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2020-03-16T04:19:24Z</cp:lastPrinted>
  <dcterms:created xsi:type="dcterms:W3CDTF">2017-08-30T04:14:19Z</dcterms:created>
  <dcterms:modified xsi:type="dcterms:W3CDTF">2020-05-03T23:56:27Z</dcterms:modified>
</cp:coreProperties>
</file>