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240" windowHeight="12390" activeTab="6"/>
  </bookViews>
  <sheets>
    <sheet name="환경 43주" sheetId="5" r:id="rId1"/>
    <sheet name="환경 43주_농장" sheetId="6" r:id="rId2"/>
    <sheet name="환경 49주 " sheetId="8" r:id="rId3"/>
    <sheet name="환경 49주_농장 " sheetId="9" r:id="rId4"/>
    <sheet name="환경 53주  " sheetId="10" r:id="rId5"/>
    <sheet name="환경 53주_농장  " sheetId="11" r:id="rId6"/>
    <sheet name="환경 65주 " sheetId="13" r:id="rId7"/>
    <sheet name="환경 65주_농장" sheetId="14" r:id="rId8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4"/>
  <c r="A12"/>
  <c r="E10"/>
  <c r="A10"/>
  <c r="E8"/>
  <c r="A8"/>
  <c r="D5"/>
  <c r="B5"/>
  <c r="G4"/>
  <c r="D4"/>
  <c r="B4"/>
  <c r="G3"/>
  <c r="D13" i="13"/>
  <c r="C13" i="14" s="1"/>
  <c r="D12" i="13"/>
  <c r="C12" i="14" s="1"/>
  <c r="H11" i="13"/>
  <c r="G11" i="14" s="1"/>
  <c r="D11" i="13"/>
  <c r="C11" i="14" s="1"/>
  <c r="H10" i="13"/>
  <c r="G10" i="14" s="1"/>
  <c r="D10" i="13"/>
  <c r="C10" i="14" s="1"/>
  <c r="H8" i="13"/>
  <c r="G8" i="14" s="1"/>
  <c r="D8" i="13"/>
  <c r="C8" i="14" s="1"/>
  <c r="A36" i="11"/>
  <c r="C12"/>
  <c r="A12"/>
  <c r="E10"/>
  <c r="C10"/>
  <c r="A10"/>
  <c r="E8"/>
  <c r="C8"/>
  <c r="A8"/>
  <c r="D5"/>
  <c r="B5"/>
  <c r="G4"/>
  <c r="D4"/>
  <c r="B4"/>
  <c r="G3"/>
  <c r="D13" i="10"/>
  <c r="C13" i="11" s="1"/>
  <c r="D12" i="10"/>
  <c r="H11"/>
  <c r="G11" i="11" s="1"/>
  <c r="D11" i="10"/>
  <c r="C11" i="11" s="1"/>
  <c r="H10" i="10"/>
  <c r="G10" i="11" s="1"/>
  <c r="D10" i="10"/>
  <c r="H8"/>
  <c r="G8" i="11" s="1"/>
  <c r="D8" i="10"/>
  <c r="A36" i="9" l="1"/>
  <c r="A12"/>
  <c r="E10"/>
  <c r="A10"/>
  <c r="E8"/>
  <c r="A8"/>
  <c r="D5"/>
  <c r="B5"/>
  <c r="G4"/>
  <c r="D4"/>
  <c r="B4"/>
  <c r="G3"/>
  <c r="D13" i="8"/>
  <c r="C13" i="9" s="1"/>
  <c r="D12" i="8"/>
  <c r="C12" i="9" s="1"/>
  <c r="H11" i="8"/>
  <c r="G11" i="9" s="1"/>
  <c r="D11" i="8"/>
  <c r="C11" i="9" s="1"/>
  <c r="H10" i="8"/>
  <c r="G10" i="9" s="1"/>
  <c r="D10" i="8"/>
  <c r="C10" i="9" s="1"/>
  <c r="H8" i="8"/>
  <c r="G8" i="9" s="1"/>
  <c r="D8" i="8"/>
  <c r="C8" i="9" s="1"/>
  <c r="H10" i="5"/>
  <c r="G10" i="6" s="1"/>
  <c r="H11" i="5"/>
  <c r="G11" i="6" s="1"/>
  <c r="H8" i="5"/>
  <c r="G8" i="6" s="1"/>
  <c r="D10" i="5"/>
  <c r="C10" i="6" s="1"/>
  <c r="D11" i="5"/>
  <c r="C11" i="6" s="1"/>
  <c r="D12" i="5"/>
  <c r="C12" i="6" s="1"/>
  <c r="D13" i="5"/>
  <c r="C13" i="6" s="1"/>
  <c r="D8" i="5"/>
  <c r="C8" i="6" s="1"/>
  <c r="D5"/>
  <c r="B5"/>
  <c r="A12"/>
  <c r="A36"/>
  <c r="E10"/>
  <c r="A10"/>
  <c r="E8"/>
  <c r="A8"/>
  <c r="G4"/>
  <c r="D4"/>
  <c r="B4"/>
  <c r="G3"/>
</calcChain>
</file>

<file path=xl/sharedStrings.xml><?xml version="1.0" encoding="utf-8"?>
<sst xmlns="http://schemas.openxmlformats.org/spreadsheetml/2006/main" count="304" uniqueCount="51">
  <si>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</si>
  <si>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</si>
  <si>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</si>
  <si>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</si>
  <si>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</si>
  <si>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접수번호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</si>
  <si>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</si>
  <si>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</si>
  <si>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</si>
  <si>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</si>
  <si>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2017.11.15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</si>
  <si>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</si>
  <si>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</si>
  <si>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</si>
  <si>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</si>
  <si>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</si>
  <si>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</si>
  <si>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</si>
  <si>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</si>
  <si>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</si>
  <si>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</si>
  <si>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계사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</si>
  <si>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</si>
  <si>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</si>
  <si>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</si>
  <si>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</si>
  <si>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</si>
  <si>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</si>
  <si>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</si>
  <si>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</si>
  <si>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</si>
  <si>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</si>
  <si>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</si>
  <si>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</si>
  <si>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</si>
  <si>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</si>
  <si>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</si>
  <si>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부여농장</t>
    <phoneticPr fontId="3" type="noConversion"/>
  </si>
  <si>
    <t>17-2099</t>
    <phoneticPr fontId="3" type="noConversion"/>
  </si>
  <si>
    <t>43주령</t>
    <phoneticPr fontId="3" type="noConversion"/>
  </si>
  <si>
    <t>최진구</t>
    <phoneticPr fontId="3" type="noConversion"/>
  </si>
  <si>
    <t>음성</t>
    <phoneticPr fontId="3" type="noConversion"/>
  </si>
  <si>
    <t>49주령</t>
    <phoneticPr fontId="3" type="noConversion"/>
  </si>
  <si>
    <t>2018.01.01</t>
    <phoneticPr fontId="3" type="noConversion"/>
  </si>
  <si>
    <t>18-0034</t>
    <phoneticPr fontId="3" type="noConversion"/>
  </si>
  <si>
    <t>53주령</t>
    <phoneticPr fontId="3" type="noConversion"/>
  </si>
  <si>
    <t>2018.01.26</t>
    <phoneticPr fontId="3" type="noConversion"/>
  </si>
  <si>
    <t>18-0333</t>
    <phoneticPr fontId="3" type="noConversion"/>
  </si>
  <si>
    <t>2018.04.18</t>
    <phoneticPr fontId="3" type="noConversion"/>
  </si>
  <si>
    <t>65주령</t>
    <phoneticPr fontId="3" type="noConversion"/>
  </si>
  <si>
    <t>18-0964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</si>
</sst>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2" borderId="16" xfId="0" applyFont="1" applyFill="1" applyBorder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11" xfId="0" quotePrefix="1" applyFont="1" applyBorder="1">
      <alignment vertical="center"/>
    </xf>
    <xf numFmtId="0" fontId="2" fillId="0" borderId="13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</cellXfs>
  <cellStyles count="1">
    <cellStyle name="표준" xfId="0" builtinId="0"/>
  </cellStyles>
  <dxfs count="76"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H44"/>
  <sheetViews>
    <sheetView zoomScaleNormal="100" workbookViewId="0">
      <selection activeCell="F4" sqref="F4:F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19" t="s">
        <v>5</v>
      </c>
      <c r="G3" s="58" t="s">
        <v>38</v>
      </c>
      <c r="H3" s="59"/>
    </row>
    <row r="4" spans="1:8">
      <c r="A4" s="4" t="s">
        <v>24</v>
      </c>
      <c r="B4" s="22" t="s">
        <v>37</v>
      </c>
      <c r="C4" s="4" t="s">
        <v>9</v>
      </c>
      <c r="D4" s="60" t="s">
        <v>10</v>
      </c>
      <c r="E4" s="60"/>
      <c r="F4" s="63" t="s">
        <v>11</v>
      </c>
      <c r="G4" s="65" t="s">
        <v>40</v>
      </c>
      <c r="H4" s="45"/>
    </row>
    <row r="5" spans="1:8">
      <c r="A5" s="4" t="s">
        <v>28</v>
      </c>
      <c r="B5" s="21">
        <v>7036</v>
      </c>
      <c r="C5" s="4" t="s">
        <v>29</v>
      </c>
      <c r="D5" s="61" t="s">
        <v>39</v>
      </c>
      <c r="E5" s="62"/>
      <c r="F5" s="64"/>
      <c r="G5" s="66"/>
      <c r="H5" s="47"/>
    </row>
    <row r="6" spans="1:8" ht="15.75" thickBot="1"/>
    <row r="7" spans="1:8" ht="16.5" customHeight="1">
      <c r="A7" s="40" t="s">
        <v>25</v>
      </c>
      <c r="B7" s="41"/>
      <c r="C7" s="23" t="s">
        <v>13</v>
      </c>
      <c r="D7" s="20" t="s">
        <v>0</v>
      </c>
      <c r="E7" s="42" t="s">
        <v>21</v>
      </c>
      <c r="F7" s="41"/>
      <c r="G7" s="23" t="s">
        <v>13</v>
      </c>
      <c r="H7" s="5" t="s">
        <v>0</v>
      </c>
    </row>
    <row r="8" spans="1:8" ht="18.75" customHeight="1">
      <c r="A8" s="44">
        <v>111</v>
      </c>
      <c r="B8" s="45"/>
      <c r="C8" s="48" t="s">
        <v>14</v>
      </c>
      <c r="D8" s="50" t="str">
        <f>IF(C8="음성","양호",IF(ISERROR(FIND(".",C8)),"불량","주의"))</f>
        <v>양호</v>
      </c>
      <c r="E8" s="52">
        <v>121</v>
      </c>
      <c r="F8" s="45"/>
      <c r="G8" s="54" t="s">
        <v>14</v>
      </c>
      <c r="H8" s="38" t="str">
        <f>IF(G8="음성","양호",IF(ISERROR(FIND(".",G8)),"불량","주의"))</f>
        <v>양호</v>
      </c>
    </row>
    <row r="9" spans="1:8" ht="18.75" customHeight="1">
      <c r="A9" s="46"/>
      <c r="B9" s="47"/>
      <c r="C9" s="49"/>
      <c r="D9" s="51"/>
      <c r="E9" s="53"/>
      <c r="F9" s="47"/>
      <c r="G9" s="55"/>
      <c r="H9" s="39"/>
    </row>
    <row r="10" spans="1:8" ht="18.75" customHeight="1">
      <c r="A10" s="44">
        <v>131</v>
      </c>
      <c r="B10" s="45" t="s">
        <v>26</v>
      </c>
      <c r="C10" s="48" t="s">
        <v>41</v>
      </c>
      <c r="D10" s="50" t="str">
        <f t="shared" ref="D10:D13" si="0">IF(C10="음성","양호",IF(ISERROR(FIND(".",C10)),"불량","주의"))</f>
        <v>양호</v>
      </c>
      <c r="E10" s="52">
        <v>141</v>
      </c>
      <c r="F10" s="45" t="s">
        <v>26</v>
      </c>
      <c r="G10" s="54" t="s">
        <v>41</v>
      </c>
      <c r="H10" s="38" t="str">
        <f t="shared" ref="H10:H11" si="1">IF(G10="음성","양호",IF(ISERROR(FIND(".",G10)),"불량","주의"))</f>
        <v>양호</v>
      </c>
    </row>
    <row r="11" spans="1:8" ht="18.75" customHeight="1">
      <c r="A11" s="46"/>
      <c r="B11" s="47" t="s">
        <v>27</v>
      </c>
      <c r="C11" s="49" t="s">
        <v>14</v>
      </c>
      <c r="D11" s="51" t="str">
        <f t="shared" si="0"/>
        <v>양호</v>
      </c>
      <c r="E11" s="53"/>
      <c r="F11" s="47" t="s">
        <v>27</v>
      </c>
      <c r="G11" s="55" t="s">
        <v>14</v>
      </c>
      <c r="H11" s="39" t="str">
        <f t="shared" si="1"/>
        <v>양호</v>
      </c>
    </row>
    <row r="12" spans="1:8" ht="18.75" customHeight="1">
      <c r="A12" s="44">
        <v>211</v>
      </c>
      <c r="B12" s="45" t="s">
        <v>26</v>
      </c>
      <c r="C12" s="48" t="s">
        <v>41</v>
      </c>
      <c r="D12" s="50" t="str">
        <f t="shared" si="0"/>
        <v>양호</v>
      </c>
      <c r="E12" s="52"/>
      <c r="F12" s="45"/>
      <c r="G12" s="54"/>
      <c r="H12" s="38"/>
    </row>
    <row r="13" spans="1:8" ht="18.75" customHeight="1">
      <c r="A13" s="46"/>
      <c r="B13" s="47" t="s">
        <v>27</v>
      </c>
      <c r="C13" s="49" t="s">
        <v>14</v>
      </c>
      <c r="D13" s="51" t="str">
        <f t="shared" si="0"/>
        <v>양호</v>
      </c>
      <c r="E13" s="53"/>
      <c r="F13" s="47"/>
      <c r="G13" s="55"/>
      <c r="H13" s="39"/>
    </row>
    <row r="14" spans="1:8" ht="18.75" customHeight="1">
      <c r="A14" s="44"/>
      <c r="B14" s="45"/>
      <c r="C14" s="48"/>
      <c r="D14" s="50"/>
      <c r="E14" s="52"/>
      <c r="F14" s="45"/>
      <c r="G14" s="54"/>
      <c r="H14" s="38"/>
    </row>
    <row r="15" spans="1:8" ht="18.75" customHeight="1">
      <c r="A15" s="46"/>
      <c r="B15" s="47"/>
      <c r="C15" s="49"/>
      <c r="D15" s="51"/>
      <c r="E15" s="53"/>
      <c r="F15" s="47"/>
      <c r="G15" s="55"/>
      <c r="H15" s="39"/>
    </row>
    <row r="16" spans="1:8" ht="18.75" customHeight="1">
      <c r="A16" s="44"/>
      <c r="B16" s="45"/>
      <c r="C16" s="48"/>
      <c r="D16" s="50"/>
      <c r="E16" s="52"/>
      <c r="F16" s="45"/>
      <c r="G16" s="54"/>
      <c r="H16" s="38"/>
    </row>
    <row r="17" spans="1:8" ht="18.75" customHeight="1">
      <c r="A17" s="46"/>
      <c r="B17" s="47"/>
      <c r="C17" s="49"/>
      <c r="D17" s="51"/>
      <c r="E17" s="53"/>
      <c r="F17" s="47"/>
      <c r="G17" s="55"/>
      <c r="H17" s="39"/>
    </row>
    <row r="18" spans="1:8" ht="18.75" customHeight="1">
      <c r="A18" s="44"/>
      <c r="B18" s="45"/>
      <c r="C18" s="48"/>
      <c r="D18" s="50"/>
      <c r="E18" s="52"/>
      <c r="F18" s="45"/>
      <c r="G18" s="54"/>
      <c r="H18" s="38"/>
    </row>
    <row r="19" spans="1:8" ht="18.75" customHeight="1">
      <c r="A19" s="46"/>
      <c r="B19" s="47"/>
      <c r="C19" s="49"/>
      <c r="D19" s="51"/>
      <c r="E19" s="53"/>
      <c r="F19" s="47"/>
      <c r="G19" s="55"/>
      <c r="H19" s="39"/>
    </row>
    <row r="20" spans="1:8" ht="18.75" customHeight="1">
      <c r="A20" s="44"/>
      <c r="B20" s="45"/>
      <c r="C20" s="48"/>
      <c r="D20" s="50"/>
      <c r="E20" s="52"/>
      <c r="F20" s="45"/>
      <c r="G20" s="54"/>
      <c r="H20" s="38"/>
    </row>
    <row r="21" spans="1:8" ht="18.75" customHeight="1">
      <c r="A21" s="46"/>
      <c r="B21" s="47"/>
      <c r="C21" s="49"/>
      <c r="D21" s="51"/>
      <c r="E21" s="53"/>
      <c r="F21" s="47"/>
      <c r="G21" s="55"/>
      <c r="H21" s="39"/>
    </row>
    <row r="22" spans="1:8" ht="18.75" customHeight="1">
      <c r="A22" s="44"/>
      <c r="B22" s="45"/>
      <c r="C22" s="48"/>
      <c r="D22" s="50"/>
      <c r="E22" s="52"/>
      <c r="F22" s="45"/>
      <c r="G22" s="54"/>
      <c r="H22" s="38"/>
    </row>
    <row r="23" spans="1:8" ht="18.75" customHeight="1">
      <c r="A23" s="46"/>
      <c r="B23" s="47"/>
      <c r="C23" s="49"/>
      <c r="D23" s="51"/>
      <c r="E23" s="53"/>
      <c r="F23" s="47"/>
      <c r="G23" s="55"/>
      <c r="H23" s="39"/>
    </row>
    <row r="24" spans="1:8" ht="18.75" customHeight="1">
      <c r="A24" s="44"/>
      <c r="B24" s="45"/>
      <c r="C24" s="48"/>
      <c r="D24" s="50"/>
      <c r="E24" s="52"/>
      <c r="F24" s="45"/>
      <c r="G24" s="54"/>
      <c r="H24" s="38"/>
    </row>
    <row r="25" spans="1:8" ht="18.75" customHeight="1">
      <c r="A25" s="46"/>
      <c r="B25" s="47"/>
      <c r="C25" s="49"/>
      <c r="D25" s="51"/>
      <c r="E25" s="53"/>
      <c r="F25" s="47"/>
      <c r="G25" s="55"/>
      <c r="H25" s="39"/>
    </row>
    <row r="26" spans="1:8" ht="18.75" customHeight="1">
      <c r="A26" s="44"/>
      <c r="B26" s="45"/>
      <c r="C26" s="48"/>
      <c r="D26" s="50"/>
      <c r="E26" s="52"/>
      <c r="F26" s="45"/>
      <c r="G26" s="54"/>
      <c r="H26" s="38"/>
    </row>
    <row r="27" spans="1:8" ht="18.75" customHeight="1" thickBot="1">
      <c r="A27" s="68"/>
      <c r="B27" s="69"/>
      <c r="C27" s="70"/>
      <c r="D27" s="71"/>
      <c r="E27" s="72"/>
      <c r="F27" s="69"/>
      <c r="G27" s="73"/>
      <c r="H27" s="67"/>
    </row>
    <row r="28" spans="1:8">
      <c r="A28" s="3"/>
    </row>
    <row r="30" spans="1:8">
      <c r="A30" s="1" t="s">
        <v>15</v>
      </c>
    </row>
    <row r="31" spans="1:8">
      <c r="A31" s="13"/>
      <c r="B31" s="14" t="s">
        <v>3</v>
      </c>
      <c r="C31" s="34" t="s">
        <v>4</v>
      </c>
      <c r="D31" s="34"/>
      <c r="E31" s="34" t="s">
        <v>32</v>
      </c>
      <c r="F31" s="34"/>
      <c r="G31" s="34" t="s">
        <v>33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">
        <v>20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3" spans="1:8">
      <c r="A43" s="43" t="s">
        <v>6</v>
      </c>
      <c r="B43" s="43"/>
      <c r="C43" s="43"/>
      <c r="D43" s="43"/>
      <c r="E43" s="43"/>
      <c r="F43" s="43"/>
      <c r="G43" s="43"/>
      <c r="H43" s="43"/>
    </row>
    <row r="44" spans="1:8" ht="17.25">
      <c r="A44" s="33" t="s">
        <v>7</v>
      </c>
      <c r="B44" s="33"/>
      <c r="C44" s="33"/>
      <c r="D44" s="33"/>
      <c r="E44" s="33"/>
      <c r="F44" s="33"/>
      <c r="G44" s="33"/>
      <c r="H44" s="33"/>
    </row>
  </sheetData>
  <mergeCells count="77">
    <mergeCell ref="H26:H27"/>
    <mergeCell ref="A26:B27"/>
    <mergeCell ref="C26:C27"/>
    <mergeCell ref="D26:D27"/>
    <mergeCell ref="E26:F27"/>
    <mergeCell ref="G26:G27"/>
    <mergeCell ref="H22:H23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18:H19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4:H15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2:H13"/>
    <mergeCell ref="A10:B11"/>
    <mergeCell ref="C10:C11"/>
    <mergeCell ref="D10:D11"/>
    <mergeCell ref="E10:F11"/>
    <mergeCell ref="G10:G11"/>
    <mergeCell ref="A1:H1"/>
    <mergeCell ref="G3:H3"/>
    <mergeCell ref="D4:E4"/>
    <mergeCell ref="D5:E5"/>
    <mergeCell ref="F4:F5"/>
    <mergeCell ref="G4:H5"/>
    <mergeCell ref="H8:H9"/>
    <mergeCell ref="A7:B7"/>
    <mergeCell ref="E7:F7"/>
    <mergeCell ref="A33:B33"/>
    <mergeCell ref="A43:H43"/>
    <mergeCell ref="A8:B9"/>
    <mergeCell ref="C8:C9"/>
    <mergeCell ref="D8:D9"/>
    <mergeCell ref="E8:F9"/>
    <mergeCell ref="G8:G9"/>
    <mergeCell ref="H10:H11"/>
    <mergeCell ref="A12:B13"/>
    <mergeCell ref="C12:C13"/>
    <mergeCell ref="D12:D13"/>
    <mergeCell ref="E12:F13"/>
    <mergeCell ref="G12:G13"/>
    <mergeCell ref="A44:H44"/>
    <mergeCell ref="C31:D32"/>
    <mergeCell ref="E31:F32"/>
    <mergeCell ref="G31:H32"/>
    <mergeCell ref="C33:D33"/>
    <mergeCell ref="E33:F33"/>
    <mergeCell ref="G33:H33"/>
  </mergeCells>
  <phoneticPr fontId="3" type="noConversion"/>
  <conditionalFormatting sqref="D8 H8 D10:D27 H10:H27">
    <cfRule type="containsText" dxfId="75" priority="19" operator="containsText" text="불량">
      <formula>NOT(ISERROR(SEARCH("불량",D8)))</formula>
    </cfRule>
  </conditionalFormatting>
  <conditionalFormatting sqref="C8 C10 C12 C14 C16 C18 C20 C22 C24 C26:C27">
    <cfRule type="containsText" dxfId="74" priority="18" operator="containsText" text="양성">
      <formula>NOT(ISERROR(SEARCH("양성",C8)))</formula>
    </cfRule>
  </conditionalFormatting>
  <conditionalFormatting sqref="G8 G10 G12 G14 G16 G18 G20 G22 G24 G26:G27">
    <cfRule type="containsText" dxfId="73" priority="17" operator="containsText" text="양성">
      <formula>NOT(ISERROR(SEARCH("양성",G8)))</formula>
    </cfRule>
  </conditionalFormatting>
  <conditionalFormatting sqref="C11:C25">
    <cfRule type="containsText" dxfId="72" priority="16" operator="containsText" text="양성">
      <formula>NOT(ISERROR(SEARCH("양성",C11)))</formula>
    </cfRule>
  </conditionalFormatting>
  <conditionalFormatting sqref="G10">
    <cfRule type="containsText" dxfId="71" priority="15" operator="containsText" text="양성">
      <formula>NOT(ISERROR(SEARCH("양성",G10)))</formula>
    </cfRule>
  </conditionalFormatting>
  <conditionalFormatting sqref="G11:G25">
    <cfRule type="containsText" dxfId="70" priority="14" operator="containsText" text="양성">
      <formula>NOT(ISERROR(SEARCH("양성",G11)))</formula>
    </cfRule>
  </conditionalFormatting>
  <conditionalFormatting sqref="C11:C25">
    <cfRule type="containsText" dxfId="69" priority="13" operator="containsText" text="양성">
      <formula>NOT(ISERROR(SEARCH("양성",C11)))</formula>
    </cfRule>
  </conditionalFormatting>
  <conditionalFormatting sqref="G10">
    <cfRule type="containsText" dxfId="68" priority="12" operator="containsText" text="양성">
      <formula>NOT(ISERROR(SEARCH("양성",G10)))</formula>
    </cfRule>
  </conditionalFormatting>
  <conditionalFormatting sqref="G11:G25">
    <cfRule type="containsText" dxfId="67" priority="11" operator="containsText" text="양성">
      <formula>NOT(ISERROR(SEARCH("양성",G11)))</formula>
    </cfRule>
  </conditionalFormatting>
  <conditionalFormatting sqref="D8 D10:D27">
    <cfRule type="containsText" dxfId="66" priority="10" operator="containsText" text="주의">
      <formula>NOT(ISERROR(SEARCH("주의",D8)))</formula>
    </cfRule>
  </conditionalFormatting>
  <conditionalFormatting sqref="H8 H10:H27">
    <cfRule type="containsText" dxfId="65" priority="9" operator="containsText" text="주의">
      <formula>NOT(ISERROR(SEARCH("주의",H8)))</formula>
    </cfRule>
  </conditionalFormatting>
  <conditionalFormatting sqref="G8">
    <cfRule type="containsText" dxfId="64" priority="8" operator="containsText" text="양성">
      <formula>NOT(ISERROR(SEARCH("양성",G8)))</formula>
    </cfRule>
  </conditionalFormatting>
  <conditionalFormatting sqref="C16">
    <cfRule type="containsText" dxfId="63" priority="5" operator="containsText" text="양성">
      <formula>NOT(ISERROR(SEARCH("양성",C16)))</formula>
    </cfRule>
  </conditionalFormatting>
  <conditionalFormatting sqref="G10">
    <cfRule type="containsText" dxfId="62" priority="4" operator="containsText" text="양성">
      <formula>NOT(ISERROR(SEARCH("양성",G10)))</formula>
    </cfRule>
  </conditionalFormatting>
  <conditionalFormatting sqref="G11">
    <cfRule type="containsText" dxfId="61" priority="3" operator="containsText" text="양성">
      <formula>NOT(ISERROR(SEARCH("양성",G11)))</formula>
    </cfRule>
  </conditionalFormatting>
  <conditionalFormatting sqref="G11">
    <cfRule type="containsText" dxfId="60" priority="2" operator="containsText" text="양성">
      <formula>NOT(ISERROR(SEARCH("양성",G11)))</formula>
    </cfRule>
  </conditionalFormatting>
  <conditionalFormatting sqref="G10 G12 G14 G16 G18 G20 G22 G24 G26">
    <cfRule type="containsText" dxfId="59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H43"/>
  <sheetViews>
    <sheetView zoomScaleNormal="100" workbookViewId="0">
      <selection activeCell="F4" sqref="F4:F5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19" t="s">
        <v>8</v>
      </c>
      <c r="G3" s="90" t="str">
        <f>'환경 43주'!G3:H3</f>
        <v>17-2099</v>
      </c>
      <c r="H3" s="91"/>
    </row>
    <row r="4" spans="1:8">
      <c r="A4" s="4" t="s">
        <v>1</v>
      </c>
      <c r="B4" s="19" t="str">
        <f>'환경 43주'!B4</f>
        <v>부여농장</v>
      </c>
      <c r="C4" s="4" t="s">
        <v>22</v>
      </c>
      <c r="D4" s="36" t="str">
        <f>'환경 43주'!D4:E4</f>
        <v>2017.11.15</v>
      </c>
      <c r="E4" s="36"/>
      <c r="F4" s="63" t="s">
        <v>12</v>
      </c>
      <c r="G4" s="74" t="str">
        <f>'환경 43주'!G4:H4</f>
        <v>최진구</v>
      </c>
      <c r="H4" s="75"/>
    </row>
    <row r="5" spans="1:8">
      <c r="A5" s="4" t="s">
        <v>30</v>
      </c>
      <c r="B5" s="19">
        <f>'환경 43주'!B5</f>
        <v>7036</v>
      </c>
      <c r="C5" s="4" t="s">
        <v>31</v>
      </c>
      <c r="D5" s="36" t="str">
        <f>'환경 43주'!D5:E5</f>
        <v>43주령</v>
      </c>
      <c r="E5" s="36"/>
      <c r="F5" s="64"/>
      <c r="G5" s="76"/>
      <c r="H5" s="77"/>
    </row>
    <row r="6" spans="1:8" ht="15.75" thickBot="1"/>
    <row r="7" spans="1:8" ht="16.5" customHeight="1">
      <c r="A7" s="40" t="s">
        <v>21</v>
      </c>
      <c r="B7" s="41"/>
      <c r="C7" s="92" t="s">
        <v>16</v>
      </c>
      <c r="D7" s="93"/>
      <c r="E7" s="42" t="s">
        <v>21</v>
      </c>
      <c r="F7" s="41"/>
      <c r="G7" s="92" t="s">
        <v>16</v>
      </c>
      <c r="H7" s="94"/>
    </row>
    <row r="8" spans="1:8" ht="18.75" customHeight="1">
      <c r="A8" s="78">
        <f>'환경 43주'!A8:A9</f>
        <v>111</v>
      </c>
      <c r="B8" s="79"/>
      <c r="C8" s="82" t="str">
        <f>IF('환경 43주'!D8="불량","부적합",IF('환경 43주'!D8="주의","주의","적합"))</f>
        <v>적합</v>
      </c>
      <c r="D8" s="83"/>
      <c r="E8" s="86">
        <f>'환경 43주'!E8:E9</f>
        <v>121</v>
      </c>
      <c r="F8" s="79"/>
      <c r="G8" s="82" t="str">
        <f>IF('환경 43주'!H8="불량","부적합",IF('환경 43주'!H8="주의","주의","적합"))</f>
        <v>적합</v>
      </c>
      <c r="H8" s="88"/>
    </row>
    <row r="9" spans="1:8" ht="18.75" customHeight="1">
      <c r="A9" s="80"/>
      <c r="B9" s="81"/>
      <c r="C9" s="84"/>
      <c r="D9" s="85"/>
      <c r="E9" s="87"/>
      <c r="F9" s="81"/>
      <c r="G9" s="84"/>
      <c r="H9" s="89"/>
    </row>
    <row r="10" spans="1:8" ht="18.75" customHeight="1">
      <c r="A10" s="78">
        <f>'환경 43주'!A10:A11</f>
        <v>131</v>
      </c>
      <c r="B10" s="79" t="s">
        <v>26</v>
      </c>
      <c r="C10" s="82" t="str">
        <f>IF('환경 43주'!D10="불량","부적합",IF('환경 43주'!D10="주의","주의","적합"))</f>
        <v>적합</v>
      </c>
      <c r="D10" s="83"/>
      <c r="E10" s="86">
        <f>'환경 43주'!E10:E11</f>
        <v>141</v>
      </c>
      <c r="F10" s="79" t="s">
        <v>26</v>
      </c>
      <c r="G10" s="82" t="str">
        <f>IF('환경 43주'!H10="불량","부적합",IF('환경 43주'!H10="주의","주의","적합"))</f>
        <v>적합</v>
      </c>
      <c r="H10" s="88"/>
    </row>
    <row r="11" spans="1:8" ht="18.75" customHeight="1">
      <c r="A11" s="80"/>
      <c r="B11" s="81" t="s">
        <v>27</v>
      </c>
      <c r="C11" s="84" t="str">
        <f>IF('환경 43주'!D11="불량","부적합",IF('환경 43주'!D11="주의","주의","적합"))</f>
        <v>적합</v>
      </c>
      <c r="D11" s="85"/>
      <c r="E11" s="87"/>
      <c r="F11" s="81" t="s">
        <v>27</v>
      </c>
      <c r="G11" s="84" t="str">
        <f>IF('환경 43주'!H11="불량","부적합",IF('환경 43주'!H11="주의","주의","적합"))</f>
        <v>적합</v>
      </c>
      <c r="H11" s="89"/>
    </row>
    <row r="12" spans="1:8" ht="18.75" customHeight="1">
      <c r="A12" s="78">
        <f>'환경 43주'!A12:A13</f>
        <v>211</v>
      </c>
      <c r="B12" s="79" t="s">
        <v>26</v>
      </c>
      <c r="C12" s="82" t="str">
        <f>IF('환경 43주'!D12="불량","부적합",IF('환경 43주'!D12="주의","주의","적합"))</f>
        <v>적합</v>
      </c>
      <c r="D12" s="83"/>
      <c r="E12" s="86"/>
      <c r="F12" s="79"/>
      <c r="G12" s="82"/>
      <c r="H12" s="88"/>
    </row>
    <row r="13" spans="1:8" ht="18.75" customHeight="1">
      <c r="A13" s="80"/>
      <c r="B13" s="81" t="s">
        <v>27</v>
      </c>
      <c r="C13" s="84" t="str">
        <f>IF('환경 43주'!D13="불량","부적합",IF('환경 43주'!D13="주의","주의","적합"))</f>
        <v>적합</v>
      </c>
      <c r="D13" s="85"/>
      <c r="E13" s="87"/>
      <c r="F13" s="81"/>
      <c r="G13" s="84"/>
      <c r="H13" s="89"/>
    </row>
    <row r="14" spans="1:8" ht="18.75" customHeight="1">
      <c r="A14" s="78"/>
      <c r="B14" s="79"/>
      <c r="C14" s="82"/>
      <c r="D14" s="83"/>
      <c r="E14" s="86"/>
      <c r="F14" s="79"/>
      <c r="G14" s="82"/>
      <c r="H14" s="88"/>
    </row>
    <row r="15" spans="1:8" ht="18.75" customHeight="1">
      <c r="A15" s="80"/>
      <c r="B15" s="81"/>
      <c r="C15" s="84"/>
      <c r="D15" s="85"/>
      <c r="E15" s="87"/>
      <c r="F15" s="81"/>
      <c r="G15" s="84"/>
      <c r="H15" s="89"/>
    </row>
    <row r="16" spans="1:8" ht="18.75" customHeight="1">
      <c r="A16" s="78"/>
      <c r="B16" s="79"/>
      <c r="C16" s="82"/>
      <c r="D16" s="83"/>
      <c r="E16" s="86"/>
      <c r="F16" s="79"/>
      <c r="G16" s="82"/>
      <c r="H16" s="88"/>
    </row>
    <row r="17" spans="1:8" ht="18.75" customHeight="1">
      <c r="A17" s="80"/>
      <c r="B17" s="81"/>
      <c r="C17" s="84"/>
      <c r="D17" s="85"/>
      <c r="E17" s="87"/>
      <c r="F17" s="81"/>
      <c r="G17" s="84"/>
      <c r="H17" s="89"/>
    </row>
    <row r="18" spans="1:8" ht="18.75" customHeight="1">
      <c r="A18" s="78"/>
      <c r="B18" s="79"/>
      <c r="C18" s="82"/>
      <c r="D18" s="83"/>
      <c r="E18" s="86"/>
      <c r="F18" s="79"/>
      <c r="G18" s="82"/>
      <c r="H18" s="88"/>
    </row>
    <row r="19" spans="1:8" ht="18.75" customHeight="1">
      <c r="A19" s="80"/>
      <c r="B19" s="81"/>
      <c r="C19" s="84"/>
      <c r="D19" s="85"/>
      <c r="E19" s="87"/>
      <c r="F19" s="81"/>
      <c r="G19" s="84"/>
      <c r="H19" s="89"/>
    </row>
    <row r="20" spans="1:8" ht="18.75" customHeight="1">
      <c r="A20" s="78"/>
      <c r="B20" s="79"/>
      <c r="C20" s="82"/>
      <c r="D20" s="83"/>
      <c r="E20" s="86"/>
      <c r="F20" s="79"/>
      <c r="G20" s="82"/>
      <c r="H20" s="88"/>
    </row>
    <row r="21" spans="1:8" ht="18.75" customHeight="1">
      <c r="A21" s="80"/>
      <c r="B21" s="81"/>
      <c r="C21" s="84"/>
      <c r="D21" s="85"/>
      <c r="E21" s="87"/>
      <c r="F21" s="81"/>
      <c r="G21" s="84"/>
      <c r="H21" s="89"/>
    </row>
    <row r="22" spans="1:8" ht="18.75" customHeight="1">
      <c r="A22" s="78"/>
      <c r="B22" s="79"/>
      <c r="C22" s="82"/>
      <c r="D22" s="83"/>
      <c r="E22" s="86"/>
      <c r="F22" s="79"/>
      <c r="G22" s="82"/>
      <c r="H22" s="88"/>
    </row>
    <row r="23" spans="1:8" ht="18.75" customHeight="1">
      <c r="A23" s="80"/>
      <c r="B23" s="81"/>
      <c r="C23" s="84"/>
      <c r="D23" s="85"/>
      <c r="E23" s="87"/>
      <c r="F23" s="81"/>
      <c r="G23" s="84"/>
      <c r="H23" s="89"/>
    </row>
    <row r="24" spans="1:8" ht="18.75" customHeight="1">
      <c r="A24" s="78"/>
      <c r="B24" s="79"/>
      <c r="C24" s="82"/>
      <c r="D24" s="83"/>
      <c r="E24" s="86"/>
      <c r="F24" s="79"/>
      <c r="G24" s="82"/>
      <c r="H24" s="88"/>
    </row>
    <row r="25" spans="1:8" ht="18.75" customHeight="1">
      <c r="A25" s="80"/>
      <c r="B25" s="81"/>
      <c r="C25" s="84"/>
      <c r="D25" s="85"/>
      <c r="E25" s="87"/>
      <c r="F25" s="81"/>
      <c r="G25" s="84"/>
      <c r="H25" s="89"/>
    </row>
    <row r="26" spans="1:8" ht="18.75" customHeight="1">
      <c r="A26" s="78"/>
      <c r="B26" s="79"/>
      <c r="C26" s="82"/>
      <c r="D26" s="83"/>
      <c r="E26" s="86"/>
      <c r="F26" s="79"/>
      <c r="G26" s="82"/>
      <c r="H26" s="88"/>
    </row>
    <row r="27" spans="1:8" ht="18.75" customHeight="1" thickBot="1">
      <c r="A27" s="95"/>
      <c r="B27" s="96"/>
      <c r="C27" s="97"/>
      <c r="D27" s="98"/>
      <c r="E27" s="99"/>
      <c r="F27" s="96"/>
      <c r="G27" s="97"/>
      <c r="H27" s="100"/>
    </row>
    <row r="28" spans="1:8">
      <c r="A28" s="3"/>
    </row>
    <row r="29" spans="1:8">
      <c r="A29" s="3"/>
    </row>
    <row r="30" spans="1:8">
      <c r="A30" s="1" t="s">
        <v>15</v>
      </c>
    </row>
    <row r="31" spans="1:8" ht="16.5" customHeight="1">
      <c r="A31" s="13"/>
      <c r="B31" s="14" t="s">
        <v>3</v>
      </c>
      <c r="C31" s="34" t="s">
        <v>17</v>
      </c>
      <c r="D31" s="34"/>
      <c r="E31" s="34" t="s">
        <v>32</v>
      </c>
      <c r="F31" s="34"/>
      <c r="G31" s="34" t="s">
        <v>35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tr">
        <f>'환경 43주'!A36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2" spans="1:8">
      <c r="A42" s="43" t="s">
        <v>6</v>
      </c>
      <c r="B42" s="43"/>
      <c r="C42" s="43"/>
      <c r="D42" s="43"/>
      <c r="E42" s="43"/>
      <c r="F42" s="43"/>
      <c r="G42" s="43"/>
      <c r="H42" s="43"/>
    </row>
    <row r="43" spans="1:8" ht="17.25">
      <c r="A43" s="33" t="s">
        <v>7</v>
      </c>
      <c r="B43" s="33"/>
      <c r="C43" s="33"/>
      <c r="D43" s="33"/>
      <c r="E43" s="33"/>
      <c r="F43" s="33"/>
      <c r="G43" s="33"/>
      <c r="H43" s="33"/>
    </row>
  </sheetData>
  <mergeCells count="59">
    <mergeCell ref="A24:B25"/>
    <mergeCell ref="C24:D25"/>
    <mergeCell ref="E24:F25"/>
    <mergeCell ref="G24:H25"/>
    <mergeCell ref="A26:B27"/>
    <mergeCell ref="C26:D27"/>
    <mergeCell ref="E26:F27"/>
    <mergeCell ref="G26:H27"/>
    <mergeCell ref="A20:B21"/>
    <mergeCell ref="C20:D21"/>
    <mergeCell ref="E20:F21"/>
    <mergeCell ref="G20:H21"/>
    <mergeCell ref="A22:B23"/>
    <mergeCell ref="C22:D23"/>
    <mergeCell ref="E22:F23"/>
    <mergeCell ref="G22:H23"/>
    <mergeCell ref="A16:B17"/>
    <mergeCell ref="C16:D17"/>
    <mergeCell ref="E16:F17"/>
    <mergeCell ref="G16:H17"/>
    <mergeCell ref="A18:B19"/>
    <mergeCell ref="C18:D19"/>
    <mergeCell ref="E18:F19"/>
    <mergeCell ref="G18:H19"/>
    <mergeCell ref="A12:B13"/>
    <mergeCell ref="C12:D13"/>
    <mergeCell ref="E12:F13"/>
    <mergeCell ref="G12:H13"/>
    <mergeCell ref="A14:B15"/>
    <mergeCell ref="C14:D15"/>
    <mergeCell ref="E14:F15"/>
    <mergeCell ref="G14:H15"/>
    <mergeCell ref="A10:B11"/>
    <mergeCell ref="C10:D11"/>
    <mergeCell ref="E10:F11"/>
    <mergeCell ref="G10:H11"/>
    <mergeCell ref="A1:H1"/>
    <mergeCell ref="G3:H3"/>
    <mergeCell ref="D4:E4"/>
    <mergeCell ref="C7:D7"/>
    <mergeCell ref="G7:H7"/>
    <mergeCell ref="A7:B7"/>
    <mergeCell ref="E7:F7"/>
    <mergeCell ref="A43:H43"/>
    <mergeCell ref="D5:E5"/>
    <mergeCell ref="F4:F5"/>
    <mergeCell ref="G4:H5"/>
    <mergeCell ref="C31:D32"/>
    <mergeCell ref="E31:F32"/>
    <mergeCell ref="G31:H32"/>
    <mergeCell ref="G33:H33"/>
    <mergeCell ref="A33:B33"/>
    <mergeCell ref="C33:D33"/>
    <mergeCell ref="E33:F33"/>
    <mergeCell ref="A42:H42"/>
    <mergeCell ref="A8:B9"/>
    <mergeCell ref="C8:D9"/>
    <mergeCell ref="E8:F9"/>
    <mergeCell ref="G8:H9"/>
  </mergeCells>
  <phoneticPr fontId="3" type="noConversion"/>
  <conditionalFormatting sqref="C8 G8:H8 C10:D27 G10:H27">
    <cfRule type="containsText" dxfId="58" priority="2" operator="containsText" text="부적합">
      <formula>NOT(ISERROR(SEARCH("부적합",C8)))</formula>
    </cfRule>
  </conditionalFormatting>
  <conditionalFormatting sqref="C8 E8 G8:H8 C10:E27 G10:H27">
    <cfRule type="containsText" dxfId="5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Normal="100" workbookViewId="0">
      <selection activeCell="G3" sqref="G3:H3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25" t="s">
        <v>5</v>
      </c>
      <c r="G3" s="58" t="s">
        <v>44</v>
      </c>
      <c r="H3" s="59"/>
    </row>
    <row r="4" spans="1:8">
      <c r="A4" s="4" t="s">
        <v>24</v>
      </c>
      <c r="B4" s="24" t="s">
        <v>37</v>
      </c>
      <c r="C4" s="4" t="s">
        <v>9</v>
      </c>
      <c r="D4" s="60" t="s">
        <v>43</v>
      </c>
      <c r="E4" s="60"/>
      <c r="F4" s="63" t="s">
        <v>11</v>
      </c>
      <c r="G4" s="65" t="s">
        <v>40</v>
      </c>
      <c r="H4" s="45"/>
    </row>
    <row r="5" spans="1:8">
      <c r="A5" s="4" t="s">
        <v>28</v>
      </c>
      <c r="B5" s="24">
        <v>7036</v>
      </c>
      <c r="C5" s="4" t="s">
        <v>29</v>
      </c>
      <c r="D5" s="61" t="s">
        <v>42</v>
      </c>
      <c r="E5" s="62"/>
      <c r="F5" s="64"/>
      <c r="G5" s="66"/>
      <c r="H5" s="47"/>
    </row>
    <row r="6" spans="1:8" ht="15.75" thickBot="1"/>
    <row r="7" spans="1:8" ht="16.5" customHeight="1">
      <c r="A7" s="40" t="s">
        <v>25</v>
      </c>
      <c r="B7" s="41"/>
      <c r="C7" s="26" t="s">
        <v>13</v>
      </c>
      <c r="D7" s="20" t="s">
        <v>0</v>
      </c>
      <c r="E7" s="42" t="s">
        <v>21</v>
      </c>
      <c r="F7" s="41"/>
      <c r="G7" s="26" t="s">
        <v>13</v>
      </c>
      <c r="H7" s="5" t="s">
        <v>0</v>
      </c>
    </row>
    <row r="8" spans="1:8" ht="18.75" customHeight="1">
      <c r="A8" s="44">
        <v>111</v>
      </c>
      <c r="B8" s="45"/>
      <c r="C8" s="48" t="s">
        <v>14</v>
      </c>
      <c r="D8" s="50" t="str">
        <f>IF(C8="음성","양호",IF(ISERROR(FIND(".",C8)),"불량","주의"))</f>
        <v>양호</v>
      </c>
      <c r="E8" s="52">
        <v>121</v>
      </c>
      <c r="F8" s="45"/>
      <c r="G8" s="54" t="s">
        <v>14</v>
      </c>
      <c r="H8" s="38" t="str">
        <f>IF(G8="음성","양호",IF(ISERROR(FIND(".",G8)),"불량","주의"))</f>
        <v>양호</v>
      </c>
    </row>
    <row r="9" spans="1:8" ht="18.75" customHeight="1">
      <c r="A9" s="46"/>
      <c r="B9" s="47"/>
      <c r="C9" s="49"/>
      <c r="D9" s="51"/>
      <c r="E9" s="53"/>
      <c r="F9" s="47"/>
      <c r="G9" s="55"/>
      <c r="H9" s="39"/>
    </row>
    <row r="10" spans="1:8" ht="18.75" customHeight="1">
      <c r="A10" s="44">
        <v>131</v>
      </c>
      <c r="B10" s="45" t="s">
        <v>26</v>
      </c>
      <c r="C10" s="48" t="s">
        <v>41</v>
      </c>
      <c r="D10" s="50" t="str">
        <f t="shared" ref="D10:D13" si="0">IF(C10="음성","양호",IF(ISERROR(FIND(".",C10)),"불량","주의"))</f>
        <v>양호</v>
      </c>
      <c r="E10" s="52">
        <v>141</v>
      </c>
      <c r="F10" s="45" t="s">
        <v>26</v>
      </c>
      <c r="G10" s="54" t="s">
        <v>41</v>
      </c>
      <c r="H10" s="38" t="str">
        <f t="shared" ref="H10:H11" si="1">IF(G10="음성","양호",IF(ISERROR(FIND(".",G10)),"불량","주의"))</f>
        <v>양호</v>
      </c>
    </row>
    <row r="11" spans="1:8" ht="18.75" customHeight="1">
      <c r="A11" s="46"/>
      <c r="B11" s="47" t="s">
        <v>27</v>
      </c>
      <c r="C11" s="49" t="s">
        <v>14</v>
      </c>
      <c r="D11" s="51" t="str">
        <f t="shared" si="0"/>
        <v>양호</v>
      </c>
      <c r="E11" s="53"/>
      <c r="F11" s="47" t="s">
        <v>27</v>
      </c>
      <c r="G11" s="55" t="s">
        <v>14</v>
      </c>
      <c r="H11" s="39" t="str">
        <f t="shared" si="1"/>
        <v>양호</v>
      </c>
    </row>
    <row r="12" spans="1:8" ht="18.75" customHeight="1">
      <c r="A12" s="44">
        <v>211</v>
      </c>
      <c r="B12" s="45" t="s">
        <v>26</v>
      </c>
      <c r="C12" s="48" t="s">
        <v>41</v>
      </c>
      <c r="D12" s="50" t="str">
        <f t="shared" si="0"/>
        <v>양호</v>
      </c>
      <c r="E12" s="52"/>
      <c r="F12" s="45"/>
      <c r="G12" s="54"/>
      <c r="H12" s="38"/>
    </row>
    <row r="13" spans="1:8" ht="18.75" customHeight="1">
      <c r="A13" s="46"/>
      <c r="B13" s="47" t="s">
        <v>27</v>
      </c>
      <c r="C13" s="49" t="s">
        <v>14</v>
      </c>
      <c r="D13" s="51" t="str">
        <f t="shared" si="0"/>
        <v>양호</v>
      </c>
      <c r="E13" s="53"/>
      <c r="F13" s="47"/>
      <c r="G13" s="55"/>
      <c r="H13" s="39"/>
    </row>
    <row r="14" spans="1:8" ht="18.75" customHeight="1">
      <c r="A14" s="44"/>
      <c r="B14" s="45"/>
      <c r="C14" s="48"/>
      <c r="D14" s="50"/>
      <c r="E14" s="52"/>
      <c r="F14" s="45"/>
      <c r="G14" s="54"/>
      <c r="H14" s="38"/>
    </row>
    <row r="15" spans="1:8" ht="18.75" customHeight="1">
      <c r="A15" s="46"/>
      <c r="B15" s="47"/>
      <c r="C15" s="49"/>
      <c r="D15" s="51"/>
      <c r="E15" s="53"/>
      <c r="F15" s="47"/>
      <c r="G15" s="55"/>
      <c r="H15" s="39"/>
    </row>
    <row r="16" spans="1:8" ht="18.75" customHeight="1">
      <c r="A16" s="44"/>
      <c r="B16" s="45"/>
      <c r="C16" s="48"/>
      <c r="D16" s="50"/>
      <c r="E16" s="52"/>
      <c r="F16" s="45"/>
      <c r="G16" s="54"/>
      <c r="H16" s="38"/>
    </row>
    <row r="17" spans="1:8" ht="18.75" customHeight="1">
      <c r="A17" s="46"/>
      <c r="B17" s="47"/>
      <c r="C17" s="49"/>
      <c r="D17" s="51"/>
      <c r="E17" s="53"/>
      <c r="F17" s="47"/>
      <c r="G17" s="55"/>
      <c r="H17" s="39"/>
    </row>
    <row r="18" spans="1:8" ht="18.75" customHeight="1">
      <c r="A18" s="44"/>
      <c r="B18" s="45"/>
      <c r="C18" s="48"/>
      <c r="D18" s="50"/>
      <c r="E18" s="52"/>
      <c r="F18" s="45"/>
      <c r="G18" s="54"/>
      <c r="H18" s="38"/>
    </row>
    <row r="19" spans="1:8" ht="18.75" customHeight="1">
      <c r="A19" s="46"/>
      <c r="B19" s="47"/>
      <c r="C19" s="49"/>
      <c r="D19" s="51"/>
      <c r="E19" s="53"/>
      <c r="F19" s="47"/>
      <c r="G19" s="55"/>
      <c r="H19" s="39"/>
    </row>
    <row r="20" spans="1:8" ht="18.75" customHeight="1">
      <c r="A20" s="44"/>
      <c r="B20" s="45"/>
      <c r="C20" s="48"/>
      <c r="D20" s="50"/>
      <c r="E20" s="52"/>
      <c r="F20" s="45"/>
      <c r="G20" s="54"/>
      <c r="H20" s="38"/>
    </row>
    <row r="21" spans="1:8" ht="18.75" customHeight="1">
      <c r="A21" s="46"/>
      <c r="B21" s="47"/>
      <c r="C21" s="49"/>
      <c r="D21" s="51"/>
      <c r="E21" s="53"/>
      <c r="F21" s="47"/>
      <c r="G21" s="55"/>
      <c r="H21" s="39"/>
    </row>
    <row r="22" spans="1:8" ht="18.75" customHeight="1">
      <c r="A22" s="44"/>
      <c r="B22" s="45"/>
      <c r="C22" s="48"/>
      <c r="D22" s="50"/>
      <c r="E22" s="52"/>
      <c r="F22" s="45"/>
      <c r="G22" s="54"/>
      <c r="H22" s="38"/>
    </row>
    <row r="23" spans="1:8" ht="18.75" customHeight="1">
      <c r="A23" s="46"/>
      <c r="B23" s="47"/>
      <c r="C23" s="49"/>
      <c r="D23" s="51"/>
      <c r="E23" s="53"/>
      <c r="F23" s="47"/>
      <c r="G23" s="55"/>
      <c r="H23" s="39"/>
    </row>
    <row r="24" spans="1:8" ht="18.75" customHeight="1">
      <c r="A24" s="44"/>
      <c r="B24" s="45"/>
      <c r="C24" s="48"/>
      <c r="D24" s="50"/>
      <c r="E24" s="52"/>
      <c r="F24" s="45"/>
      <c r="G24" s="54"/>
      <c r="H24" s="38"/>
    </row>
    <row r="25" spans="1:8" ht="18.75" customHeight="1">
      <c r="A25" s="46"/>
      <c r="B25" s="47"/>
      <c r="C25" s="49"/>
      <c r="D25" s="51"/>
      <c r="E25" s="53"/>
      <c r="F25" s="47"/>
      <c r="G25" s="55"/>
      <c r="H25" s="39"/>
    </row>
    <row r="26" spans="1:8" ht="18.75" customHeight="1">
      <c r="A26" s="44"/>
      <c r="B26" s="45"/>
      <c r="C26" s="48"/>
      <c r="D26" s="50"/>
      <c r="E26" s="52"/>
      <c r="F26" s="45"/>
      <c r="G26" s="54"/>
      <c r="H26" s="38"/>
    </row>
    <row r="27" spans="1:8" ht="18.75" customHeight="1" thickBot="1">
      <c r="A27" s="68"/>
      <c r="B27" s="69"/>
      <c r="C27" s="70"/>
      <c r="D27" s="71"/>
      <c r="E27" s="72"/>
      <c r="F27" s="69"/>
      <c r="G27" s="73"/>
      <c r="H27" s="67"/>
    </row>
    <row r="28" spans="1:8">
      <c r="A28" s="3"/>
    </row>
    <row r="30" spans="1:8">
      <c r="A30" s="1" t="s">
        <v>15</v>
      </c>
    </row>
    <row r="31" spans="1:8">
      <c r="A31" s="13"/>
      <c r="B31" s="14" t="s">
        <v>3</v>
      </c>
      <c r="C31" s="34" t="s">
        <v>4</v>
      </c>
      <c r="D31" s="34"/>
      <c r="E31" s="34" t="s">
        <v>32</v>
      </c>
      <c r="F31" s="34"/>
      <c r="G31" s="34" t="s">
        <v>33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">
        <v>20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3" spans="1:8">
      <c r="A43" s="43" t="s">
        <v>6</v>
      </c>
      <c r="B43" s="43"/>
      <c r="C43" s="43"/>
      <c r="D43" s="43"/>
      <c r="E43" s="43"/>
      <c r="F43" s="43"/>
      <c r="G43" s="43"/>
      <c r="H43" s="43"/>
    </row>
    <row r="44" spans="1:8" ht="17.25">
      <c r="A44" s="33" t="s">
        <v>7</v>
      </c>
      <c r="B44" s="33"/>
      <c r="C44" s="33"/>
      <c r="D44" s="33"/>
      <c r="E44" s="33"/>
      <c r="F44" s="33"/>
      <c r="G44" s="33"/>
      <c r="H44" s="3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H8 D10:D27 H10:H27">
    <cfRule type="containsText" dxfId="56" priority="17" operator="containsText" text="불량">
      <formula>NOT(ISERROR(SEARCH("불량",D8)))</formula>
    </cfRule>
  </conditionalFormatting>
  <conditionalFormatting sqref="C8 C10 C12 C14 C16 C18 C20 C22 C24 C26:C27">
    <cfRule type="containsText" dxfId="55" priority="16" operator="containsText" text="양성">
      <formula>NOT(ISERROR(SEARCH("양성",C8)))</formula>
    </cfRule>
  </conditionalFormatting>
  <conditionalFormatting sqref="G8 G10 G12 G14 G16 G18 G20 G22 G24 G26:G27">
    <cfRule type="containsText" dxfId="54" priority="15" operator="containsText" text="양성">
      <formula>NOT(ISERROR(SEARCH("양성",G8)))</formula>
    </cfRule>
  </conditionalFormatting>
  <conditionalFormatting sqref="C11:C25">
    <cfRule type="containsText" dxfId="53" priority="14" operator="containsText" text="양성">
      <formula>NOT(ISERROR(SEARCH("양성",C11)))</formula>
    </cfRule>
  </conditionalFormatting>
  <conditionalFormatting sqref="G10">
    <cfRule type="containsText" dxfId="52" priority="13" operator="containsText" text="양성">
      <formula>NOT(ISERROR(SEARCH("양성",G10)))</formula>
    </cfRule>
  </conditionalFormatting>
  <conditionalFormatting sqref="G11:G25">
    <cfRule type="containsText" dxfId="51" priority="12" operator="containsText" text="양성">
      <formula>NOT(ISERROR(SEARCH("양성",G11)))</formula>
    </cfRule>
  </conditionalFormatting>
  <conditionalFormatting sqref="C11:C25">
    <cfRule type="containsText" dxfId="50" priority="11" operator="containsText" text="양성">
      <formula>NOT(ISERROR(SEARCH("양성",C11)))</formula>
    </cfRule>
  </conditionalFormatting>
  <conditionalFormatting sqref="G10">
    <cfRule type="containsText" dxfId="49" priority="10" operator="containsText" text="양성">
      <formula>NOT(ISERROR(SEARCH("양성",G10)))</formula>
    </cfRule>
  </conditionalFormatting>
  <conditionalFormatting sqref="G11:G25">
    <cfRule type="containsText" dxfId="48" priority="9" operator="containsText" text="양성">
      <formula>NOT(ISERROR(SEARCH("양성",G11)))</formula>
    </cfRule>
  </conditionalFormatting>
  <conditionalFormatting sqref="D8 D10:D27">
    <cfRule type="containsText" dxfId="47" priority="8" operator="containsText" text="주의">
      <formula>NOT(ISERROR(SEARCH("주의",D8)))</formula>
    </cfRule>
  </conditionalFormatting>
  <conditionalFormatting sqref="H8 H10:H27">
    <cfRule type="containsText" dxfId="46" priority="7" operator="containsText" text="주의">
      <formula>NOT(ISERROR(SEARCH("주의",H8)))</formula>
    </cfRule>
  </conditionalFormatting>
  <conditionalFormatting sqref="G8">
    <cfRule type="containsText" dxfId="45" priority="6" operator="containsText" text="양성">
      <formula>NOT(ISERROR(SEARCH("양성",G8)))</formula>
    </cfRule>
  </conditionalFormatting>
  <conditionalFormatting sqref="C16">
    <cfRule type="containsText" dxfId="44" priority="5" operator="containsText" text="양성">
      <formula>NOT(ISERROR(SEARCH("양성",C16)))</formula>
    </cfRule>
  </conditionalFormatting>
  <conditionalFormatting sqref="G10">
    <cfRule type="containsText" dxfId="43" priority="4" operator="containsText" text="양성">
      <formula>NOT(ISERROR(SEARCH("양성",G10)))</formula>
    </cfRule>
  </conditionalFormatting>
  <conditionalFormatting sqref="G11">
    <cfRule type="containsText" dxfId="42" priority="3" operator="containsText" text="양성">
      <formula>NOT(ISERROR(SEARCH("양성",G11)))</formula>
    </cfRule>
  </conditionalFormatting>
  <conditionalFormatting sqref="G11">
    <cfRule type="containsText" dxfId="41" priority="2" operator="containsText" text="양성">
      <formula>NOT(ISERROR(SEARCH("양성",G11)))</formula>
    </cfRule>
  </conditionalFormatting>
  <conditionalFormatting sqref="G10 G12 G14 G16 G18 G20 G22 G24 G26">
    <cfRule type="containsText" dxfId="40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G3" sqref="G3:H3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25" t="s">
        <v>8</v>
      </c>
      <c r="G3" s="90" t="str">
        <f>'환경 49주 '!G3:H3</f>
        <v>18-0034</v>
      </c>
      <c r="H3" s="91"/>
    </row>
    <row r="4" spans="1:8">
      <c r="A4" s="4" t="s">
        <v>1</v>
      </c>
      <c r="B4" s="25" t="str">
        <f>'환경 49주 '!B4</f>
        <v>부여농장</v>
      </c>
      <c r="C4" s="4" t="s">
        <v>22</v>
      </c>
      <c r="D4" s="36" t="str">
        <f>'환경 49주 '!D4:E4</f>
        <v>2018.01.01</v>
      </c>
      <c r="E4" s="36"/>
      <c r="F4" s="63" t="s">
        <v>12</v>
      </c>
      <c r="G4" s="74" t="str">
        <f>'환경 49주 '!G4:H4</f>
        <v>최진구</v>
      </c>
      <c r="H4" s="75"/>
    </row>
    <row r="5" spans="1:8">
      <c r="A5" s="4" t="s">
        <v>30</v>
      </c>
      <c r="B5" s="25">
        <f>'환경 49주 '!B5</f>
        <v>7036</v>
      </c>
      <c r="C5" s="4" t="s">
        <v>31</v>
      </c>
      <c r="D5" s="36" t="str">
        <f>'환경 49주 '!D5:E5</f>
        <v>49주령</v>
      </c>
      <c r="E5" s="36"/>
      <c r="F5" s="64"/>
      <c r="G5" s="76"/>
      <c r="H5" s="77"/>
    </row>
    <row r="6" spans="1:8" ht="15.75" thickBot="1"/>
    <row r="7" spans="1:8" ht="16.5" customHeight="1">
      <c r="A7" s="40" t="s">
        <v>21</v>
      </c>
      <c r="B7" s="41"/>
      <c r="C7" s="92" t="s">
        <v>16</v>
      </c>
      <c r="D7" s="93"/>
      <c r="E7" s="42" t="s">
        <v>21</v>
      </c>
      <c r="F7" s="41"/>
      <c r="G7" s="92" t="s">
        <v>16</v>
      </c>
      <c r="H7" s="94"/>
    </row>
    <row r="8" spans="1:8" ht="18.75" customHeight="1">
      <c r="A8" s="78">
        <f>'환경 49주 '!A8:A9</f>
        <v>111</v>
      </c>
      <c r="B8" s="79"/>
      <c r="C8" s="82" t="str">
        <f>IF('환경 49주 '!D8="불량","부적합",IF('환경 49주 '!D8="주의","주의","적합"))</f>
        <v>적합</v>
      </c>
      <c r="D8" s="83"/>
      <c r="E8" s="86">
        <f>'환경 49주 '!E8:E9</f>
        <v>121</v>
      </c>
      <c r="F8" s="79"/>
      <c r="G8" s="82" t="str">
        <f>IF('환경 49주 '!H8="불량","부적합",IF('환경 49주 '!H8="주의","주의","적합"))</f>
        <v>적합</v>
      </c>
      <c r="H8" s="88"/>
    </row>
    <row r="9" spans="1:8" ht="18.75" customHeight="1">
      <c r="A9" s="80"/>
      <c r="B9" s="81"/>
      <c r="C9" s="84"/>
      <c r="D9" s="85"/>
      <c r="E9" s="87"/>
      <c r="F9" s="81"/>
      <c r="G9" s="84"/>
      <c r="H9" s="89"/>
    </row>
    <row r="10" spans="1:8" ht="18.75" customHeight="1">
      <c r="A10" s="78">
        <f>'환경 49주 '!A10:A11</f>
        <v>131</v>
      </c>
      <c r="B10" s="79" t="s">
        <v>26</v>
      </c>
      <c r="C10" s="82" t="str">
        <f>IF('환경 49주 '!D10="불량","부적합",IF('환경 49주 '!D10="주의","주의","적합"))</f>
        <v>적합</v>
      </c>
      <c r="D10" s="83"/>
      <c r="E10" s="86">
        <f>'환경 49주 '!E10:E11</f>
        <v>141</v>
      </c>
      <c r="F10" s="79" t="s">
        <v>26</v>
      </c>
      <c r="G10" s="82" t="str">
        <f>IF('환경 49주 '!H10="불량","부적합",IF('환경 49주 '!H10="주의","주의","적합"))</f>
        <v>적합</v>
      </c>
      <c r="H10" s="88"/>
    </row>
    <row r="11" spans="1:8" ht="18.75" customHeight="1">
      <c r="A11" s="80"/>
      <c r="B11" s="81" t="s">
        <v>27</v>
      </c>
      <c r="C11" s="84" t="str">
        <f>IF('환경 49주 '!D11="불량","부적합",IF('환경 49주 '!D11="주의","주의","적합"))</f>
        <v>적합</v>
      </c>
      <c r="D11" s="85"/>
      <c r="E11" s="87"/>
      <c r="F11" s="81" t="s">
        <v>27</v>
      </c>
      <c r="G11" s="84" t="str">
        <f>IF('환경 49주 '!H11="불량","부적합",IF('환경 49주 '!H11="주의","주의","적합"))</f>
        <v>적합</v>
      </c>
      <c r="H11" s="89"/>
    </row>
    <row r="12" spans="1:8" ht="18.75" customHeight="1">
      <c r="A12" s="78">
        <f>'환경 49주 '!A12:A13</f>
        <v>211</v>
      </c>
      <c r="B12" s="79" t="s">
        <v>26</v>
      </c>
      <c r="C12" s="82" t="str">
        <f>IF('환경 49주 '!D12="불량","부적합",IF('환경 49주 '!D12="주의","주의","적합"))</f>
        <v>적합</v>
      </c>
      <c r="D12" s="83"/>
      <c r="E12" s="86"/>
      <c r="F12" s="79"/>
      <c r="G12" s="82"/>
      <c r="H12" s="88"/>
    </row>
    <row r="13" spans="1:8" ht="18.75" customHeight="1">
      <c r="A13" s="80"/>
      <c r="B13" s="81" t="s">
        <v>27</v>
      </c>
      <c r="C13" s="84" t="str">
        <f>IF('환경 49주 '!D13="불량","부적합",IF('환경 49주 '!D13="주의","주의","적합"))</f>
        <v>적합</v>
      </c>
      <c r="D13" s="85"/>
      <c r="E13" s="87"/>
      <c r="F13" s="81"/>
      <c r="G13" s="84"/>
      <c r="H13" s="89"/>
    </row>
    <row r="14" spans="1:8" ht="18.75" customHeight="1">
      <c r="A14" s="78"/>
      <c r="B14" s="79"/>
      <c r="C14" s="82"/>
      <c r="D14" s="83"/>
      <c r="E14" s="86"/>
      <c r="F14" s="79"/>
      <c r="G14" s="82"/>
      <c r="H14" s="88"/>
    </row>
    <row r="15" spans="1:8" ht="18.75" customHeight="1">
      <c r="A15" s="80"/>
      <c r="B15" s="81"/>
      <c r="C15" s="84"/>
      <c r="D15" s="85"/>
      <c r="E15" s="87"/>
      <c r="F15" s="81"/>
      <c r="G15" s="84"/>
      <c r="H15" s="89"/>
    </row>
    <row r="16" spans="1:8" ht="18.75" customHeight="1">
      <c r="A16" s="78"/>
      <c r="B16" s="79"/>
      <c r="C16" s="82"/>
      <c r="D16" s="83"/>
      <c r="E16" s="86"/>
      <c r="F16" s="79"/>
      <c r="G16" s="82"/>
      <c r="H16" s="88"/>
    </row>
    <row r="17" spans="1:8" ht="18.75" customHeight="1">
      <c r="A17" s="80"/>
      <c r="B17" s="81"/>
      <c r="C17" s="84"/>
      <c r="D17" s="85"/>
      <c r="E17" s="87"/>
      <c r="F17" s="81"/>
      <c r="G17" s="84"/>
      <c r="H17" s="89"/>
    </row>
    <row r="18" spans="1:8" ht="18.75" customHeight="1">
      <c r="A18" s="78"/>
      <c r="B18" s="79"/>
      <c r="C18" s="82"/>
      <c r="D18" s="83"/>
      <c r="E18" s="86"/>
      <c r="F18" s="79"/>
      <c r="G18" s="82"/>
      <c r="H18" s="88"/>
    </row>
    <row r="19" spans="1:8" ht="18.75" customHeight="1">
      <c r="A19" s="80"/>
      <c r="B19" s="81"/>
      <c r="C19" s="84"/>
      <c r="D19" s="85"/>
      <c r="E19" s="87"/>
      <c r="F19" s="81"/>
      <c r="G19" s="84"/>
      <c r="H19" s="89"/>
    </row>
    <row r="20" spans="1:8" ht="18.75" customHeight="1">
      <c r="A20" s="78"/>
      <c r="B20" s="79"/>
      <c r="C20" s="82"/>
      <c r="D20" s="83"/>
      <c r="E20" s="86"/>
      <c r="F20" s="79"/>
      <c r="G20" s="82"/>
      <c r="H20" s="88"/>
    </row>
    <row r="21" spans="1:8" ht="18.75" customHeight="1">
      <c r="A21" s="80"/>
      <c r="B21" s="81"/>
      <c r="C21" s="84"/>
      <c r="D21" s="85"/>
      <c r="E21" s="87"/>
      <c r="F21" s="81"/>
      <c r="G21" s="84"/>
      <c r="H21" s="89"/>
    </row>
    <row r="22" spans="1:8" ht="18.75" customHeight="1">
      <c r="A22" s="78"/>
      <c r="B22" s="79"/>
      <c r="C22" s="82"/>
      <c r="D22" s="83"/>
      <c r="E22" s="86"/>
      <c r="F22" s="79"/>
      <c r="G22" s="82"/>
      <c r="H22" s="88"/>
    </row>
    <row r="23" spans="1:8" ht="18.75" customHeight="1">
      <c r="A23" s="80"/>
      <c r="B23" s="81"/>
      <c r="C23" s="84"/>
      <c r="D23" s="85"/>
      <c r="E23" s="87"/>
      <c r="F23" s="81"/>
      <c r="G23" s="84"/>
      <c r="H23" s="89"/>
    </row>
    <row r="24" spans="1:8" ht="18.75" customHeight="1">
      <c r="A24" s="78"/>
      <c r="B24" s="79"/>
      <c r="C24" s="82"/>
      <c r="D24" s="83"/>
      <c r="E24" s="86"/>
      <c r="F24" s="79"/>
      <c r="G24" s="82"/>
      <c r="H24" s="88"/>
    </row>
    <row r="25" spans="1:8" ht="18.75" customHeight="1">
      <c r="A25" s="80"/>
      <c r="B25" s="81"/>
      <c r="C25" s="84"/>
      <c r="D25" s="85"/>
      <c r="E25" s="87"/>
      <c r="F25" s="81"/>
      <c r="G25" s="84"/>
      <c r="H25" s="89"/>
    </row>
    <row r="26" spans="1:8" ht="18.75" customHeight="1">
      <c r="A26" s="78"/>
      <c r="B26" s="79"/>
      <c r="C26" s="82"/>
      <c r="D26" s="83"/>
      <c r="E26" s="86"/>
      <c r="F26" s="79"/>
      <c r="G26" s="82"/>
      <c r="H26" s="88"/>
    </row>
    <row r="27" spans="1:8" ht="18.75" customHeight="1" thickBot="1">
      <c r="A27" s="95"/>
      <c r="B27" s="96"/>
      <c r="C27" s="97"/>
      <c r="D27" s="98"/>
      <c r="E27" s="99"/>
      <c r="F27" s="96"/>
      <c r="G27" s="97"/>
      <c r="H27" s="100"/>
    </row>
    <row r="28" spans="1:8">
      <c r="A28" s="3"/>
    </row>
    <row r="29" spans="1:8">
      <c r="A29" s="3"/>
    </row>
    <row r="30" spans="1:8">
      <c r="A30" s="1" t="s">
        <v>15</v>
      </c>
    </row>
    <row r="31" spans="1:8" ht="16.5" customHeight="1">
      <c r="A31" s="13"/>
      <c r="B31" s="14" t="s">
        <v>3</v>
      </c>
      <c r="C31" s="34" t="s">
        <v>17</v>
      </c>
      <c r="D31" s="34"/>
      <c r="E31" s="34" t="s">
        <v>32</v>
      </c>
      <c r="F31" s="34"/>
      <c r="G31" s="34" t="s">
        <v>35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tr">
        <f>'환경 49주 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2" spans="1:8">
      <c r="A42" s="43" t="s">
        <v>6</v>
      </c>
      <c r="B42" s="43"/>
      <c r="C42" s="43"/>
      <c r="D42" s="43"/>
      <c r="E42" s="43"/>
      <c r="F42" s="43"/>
      <c r="G42" s="43"/>
      <c r="H42" s="43"/>
    </row>
    <row r="43" spans="1:8" ht="17.25">
      <c r="A43" s="33" t="s">
        <v>7</v>
      </c>
      <c r="B43" s="33"/>
      <c r="C43" s="33"/>
      <c r="D43" s="33"/>
      <c r="E43" s="33"/>
      <c r="F43" s="33"/>
      <c r="G43" s="33"/>
      <c r="H43" s="3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F4:F5"/>
    <mergeCell ref="G4:H5"/>
    <mergeCell ref="D5:E5"/>
  </mergeCells>
  <phoneticPr fontId="3" type="noConversion"/>
  <conditionalFormatting sqref="C8 G8:H8 C10:D27 G10:H27">
    <cfRule type="containsText" dxfId="39" priority="2" operator="containsText" text="부적합">
      <formula>NOT(ISERROR(SEARCH("부적합",C8)))</formula>
    </cfRule>
  </conditionalFormatting>
  <conditionalFormatting sqref="C8 E8 G8:H8 C10:E27 G10:H27">
    <cfRule type="containsText" dxfId="3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Normal="100" workbookViewId="0">
      <selection activeCell="C147" sqref="C14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27" t="s">
        <v>5</v>
      </c>
      <c r="G3" s="58" t="s">
        <v>47</v>
      </c>
      <c r="H3" s="59"/>
    </row>
    <row r="4" spans="1:8">
      <c r="A4" s="4" t="s">
        <v>24</v>
      </c>
      <c r="B4" s="28" t="s">
        <v>37</v>
      </c>
      <c r="C4" s="4" t="s">
        <v>9</v>
      </c>
      <c r="D4" s="60" t="s">
        <v>46</v>
      </c>
      <c r="E4" s="60"/>
      <c r="F4" s="63" t="s">
        <v>11</v>
      </c>
      <c r="G4" s="65" t="s">
        <v>40</v>
      </c>
      <c r="H4" s="45"/>
    </row>
    <row r="5" spans="1:8">
      <c r="A5" s="4" t="s">
        <v>28</v>
      </c>
      <c r="B5" s="28">
        <v>7036</v>
      </c>
      <c r="C5" s="4" t="s">
        <v>29</v>
      </c>
      <c r="D5" s="61" t="s">
        <v>45</v>
      </c>
      <c r="E5" s="62"/>
      <c r="F5" s="64"/>
      <c r="G5" s="66"/>
      <c r="H5" s="47"/>
    </row>
    <row r="6" spans="1:8" ht="15.75" thickBot="1"/>
    <row r="7" spans="1:8" ht="16.5" customHeight="1">
      <c r="A7" s="40" t="s">
        <v>25</v>
      </c>
      <c r="B7" s="41"/>
      <c r="C7" s="29" t="s">
        <v>13</v>
      </c>
      <c r="D7" s="20" t="s">
        <v>0</v>
      </c>
      <c r="E7" s="42" t="s">
        <v>21</v>
      </c>
      <c r="F7" s="41"/>
      <c r="G7" s="29" t="s">
        <v>13</v>
      </c>
      <c r="H7" s="5" t="s">
        <v>0</v>
      </c>
    </row>
    <row r="8" spans="1:8" ht="18.75" customHeight="1">
      <c r="A8" s="44">
        <v>111</v>
      </c>
      <c r="B8" s="45"/>
      <c r="C8" s="48" t="s">
        <v>14</v>
      </c>
      <c r="D8" s="50" t="str">
        <f>IF(C8="음성","양호",IF(ISERROR(FIND(".",C8)),"불량","주의"))</f>
        <v>양호</v>
      </c>
      <c r="E8" s="52">
        <v>121</v>
      </c>
      <c r="F8" s="45"/>
      <c r="G8" s="54" t="s">
        <v>14</v>
      </c>
      <c r="H8" s="38" t="str">
        <f>IF(G8="음성","양호",IF(ISERROR(FIND(".",G8)),"불량","주의"))</f>
        <v>양호</v>
      </c>
    </row>
    <row r="9" spans="1:8" ht="18.75" customHeight="1">
      <c r="A9" s="46"/>
      <c r="B9" s="47"/>
      <c r="C9" s="49"/>
      <c r="D9" s="51"/>
      <c r="E9" s="53"/>
      <c r="F9" s="47"/>
      <c r="G9" s="55"/>
      <c r="H9" s="39"/>
    </row>
    <row r="10" spans="1:8" ht="18.75" customHeight="1">
      <c r="A10" s="44">
        <v>131</v>
      </c>
      <c r="B10" s="45" t="s">
        <v>26</v>
      </c>
      <c r="C10" s="48" t="s">
        <v>41</v>
      </c>
      <c r="D10" s="50" t="str">
        <f t="shared" ref="D10:D13" si="0">IF(C10="음성","양호",IF(ISERROR(FIND(".",C10)),"불량","주의"))</f>
        <v>양호</v>
      </c>
      <c r="E10" s="52">
        <v>141</v>
      </c>
      <c r="F10" s="45" t="s">
        <v>26</v>
      </c>
      <c r="G10" s="54" t="s">
        <v>41</v>
      </c>
      <c r="H10" s="38" t="str">
        <f t="shared" ref="H10:H11" si="1">IF(G10="음성","양호",IF(ISERROR(FIND(".",G10)),"불량","주의"))</f>
        <v>양호</v>
      </c>
    </row>
    <row r="11" spans="1:8" ht="18.75" customHeight="1">
      <c r="A11" s="46"/>
      <c r="B11" s="47" t="s">
        <v>27</v>
      </c>
      <c r="C11" s="49" t="s">
        <v>14</v>
      </c>
      <c r="D11" s="51" t="str">
        <f t="shared" si="0"/>
        <v>양호</v>
      </c>
      <c r="E11" s="53"/>
      <c r="F11" s="47" t="s">
        <v>27</v>
      </c>
      <c r="G11" s="55" t="s">
        <v>14</v>
      </c>
      <c r="H11" s="39" t="str">
        <f t="shared" si="1"/>
        <v>양호</v>
      </c>
    </row>
    <row r="12" spans="1:8" ht="18.75" customHeight="1">
      <c r="A12" s="44">
        <v>211</v>
      </c>
      <c r="B12" s="45" t="s">
        <v>26</v>
      </c>
      <c r="C12" s="48" t="s">
        <v>41</v>
      </c>
      <c r="D12" s="50" t="str">
        <f t="shared" si="0"/>
        <v>양호</v>
      </c>
      <c r="E12" s="52"/>
      <c r="F12" s="45"/>
      <c r="G12" s="54"/>
      <c r="H12" s="38"/>
    </row>
    <row r="13" spans="1:8" ht="18.75" customHeight="1">
      <c r="A13" s="46"/>
      <c r="B13" s="47" t="s">
        <v>27</v>
      </c>
      <c r="C13" s="49" t="s">
        <v>14</v>
      </c>
      <c r="D13" s="51" t="str">
        <f t="shared" si="0"/>
        <v>양호</v>
      </c>
      <c r="E13" s="53"/>
      <c r="F13" s="47"/>
      <c r="G13" s="55"/>
      <c r="H13" s="39"/>
    </row>
    <row r="14" spans="1:8" ht="18.75" customHeight="1">
      <c r="A14" s="44"/>
      <c r="B14" s="45"/>
      <c r="C14" s="48"/>
      <c r="D14" s="50"/>
      <c r="E14" s="52"/>
      <c r="F14" s="45"/>
      <c r="G14" s="54"/>
      <c r="H14" s="38"/>
    </row>
    <row r="15" spans="1:8" ht="18.75" customHeight="1">
      <c r="A15" s="46"/>
      <c r="B15" s="47"/>
      <c r="C15" s="49"/>
      <c r="D15" s="51"/>
      <c r="E15" s="53"/>
      <c r="F15" s="47"/>
      <c r="G15" s="55"/>
      <c r="H15" s="39"/>
    </row>
    <row r="16" spans="1:8" ht="18.75" customHeight="1">
      <c r="A16" s="44"/>
      <c r="B16" s="45"/>
      <c r="C16" s="48"/>
      <c r="D16" s="50"/>
      <c r="E16" s="52"/>
      <c r="F16" s="45"/>
      <c r="G16" s="54"/>
      <c r="H16" s="38"/>
    </row>
    <row r="17" spans="1:8" ht="18.75" customHeight="1">
      <c r="A17" s="46"/>
      <c r="B17" s="47"/>
      <c r="C17" s="49"/>
      <c r="D17" s="51"/>
      <c r="E17" s="53"/>
      <c r="F17" s="47"/>
      <c r="G17" s="55"/>
      <c r="H17" s="39"/>
    </row>
    <row r="18" spans="1:8" ht="18.75" customHeight="1">
      <c r="A18" s="44"/>
      <c r="B18" s="45"/>
      <c r="C18" s="48"/>
      <c r="D18" s="50"/>
      <c r="E18" s="52"/>
      <c r="F18" s="45"/>
      <c r="G18" s="54"/>
      <c r="H18" s="38"/>
    </row>
    <row r="19" spans="1:8" ht="18.75" customHeight="1">
      <c r="A19" s="46"/>
      <c r="B19" s="47"/>
      <c r="C19" s="49"/>
      <c r="D19" s="51"/>
      <c r="E19" s="53"/>
      <c r="F19" s="47"/>
      <c r="G19" s="55"/>
      <c r="H19" s="39"/>
    </row>
    <row r="20" spans="1:8" ht="18.75" customHeight="1">
      <c r="A20" s="44"/>
      <c r="B20" s="45"/>
      <c r="C20" s="48"/>
      <c r="D20" s="50"/>
      <c r="E20" s="52"/>
      <c r="F20" s="45"/>
      <c r="G20" s="54"/>
      <c r="H20" s="38"/>
    </row>
    <row r="21" spans="1:8" ht="18.75" customHeight="1">
      <c r="A21" s="46"/>
      <c r="B21" s="47"/>
      <c r="C21" s="49"/>
      <c r="D21" s="51"/>
      <c r="E21" s="53"/>
      <c r="F21" s="47"/>
      <c r="G21" s="55"/>
      <c r="H21" s="39"/>
    </row>
    <row r="22" spans="1:8" ht="18.75" customHeight="1">
      <c r="A22" s="44"/>
      <c r="B22" s="45"/>
      <c r="C22" s="48"/>
      <c r="D22" s="50"/>
      <c r="E22" s="52"/>
      <c r="F22" s="45"/>
      <c r="G22" s="54"/>
      <c r="H22" s="38"/>
    </row>
    <row r="23" spans="1:8" ht="18.75" customHeight="1">
      <c r="A23" s="46"/>
      <c r="B23" s="47"/>
      <c r="C23" s="49"/>
      <c r="D23" s="51"/>
      <c r="E23" s="53"/>
      <c r="F23" s="47"/>
      <c r="G23" s="55"/>
      <c r="H23" s="39"/>
    </row>
    <row r="24" spans="1:8" ht="18.75" customHeight="1">
      <c r="A24" s="44"/>
      <c r="B24" s="45"/>
      <c r="C24" s="48"/>
      <c r="D24" s="50"/>
      <c r="E24" s="52"/>
      <c r="F24" s="45"/>
      <c r="G24" s="54"/>
      <c r="H24" s="38"/>
    </row>
    <row r="25" spans="1:8" ht="18.75" customHeight="1">
      <c r="A25" s="46"/>
      <c r="B25" s="47"/>
      <c r="C25" s="49"/>
      <c r="D25" s="51"/>
      <c r="E25" s="53"/>
      <c r="F25" s="47"/>
      <c r="G25" s="55"/>
      <c r="H25" s="39"/>
    </row>
    <row r="26" spans="1:8" ht="18.75" customHeight="1">
      <c r="A26" s="44"/>
      <c r="B26" s="45"/>
      <c r="C26" s="48"/>
      <c r="D26" s="50"/>
      <c r="E26" s="52"/>
      <c r="F26" s="45"/>
      <c r="G26" s="54"/>
      <c r="H26" s="38"/>
    </row>
    <row r="27" spans="1:8" ht="18.75" customHeight="1" thickBot="1">
      <c r="A27" s="68"/>
      <c r="B27" s="69"/>
      <c r="C27" s="70"/>
      <c r="D27" s="71"/>
      <c r="E27" s="72"/>
      <c r="F27" s="69"/>
      <c r="G27" s="73"/>
      <c r="H27" s="67"/>
    </row>
    <row r="28" spans="1:8">
      <c r="A28" s="3"/>
    </row>
    <row r="30" spans="1:8">
      <c r="A30" s="1" t="s">
        <v>15</v>
      </c>
    </row>
    <row r="31" spans="1:8">
      <c r="A31" s="13"/>
      <c r="B31" s="14" t="s">
        <v>3</v>
      </c>
      <c r="C31" s="34" t="s">
        <v>4</v>
      </c>
      <c r="D31" s="34"/>
      <c r="E31" s="34" t="s">
        <v>32</v>
      </c>
      <c r="F31" s="34"/>
      <c r="G31" s="34" t="s">
        <v>33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">
        <v>20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3" spans="1:8">
      <c r="A43" s="43" t="s">
        <v>6</v>
      </c>
      <c r="B43" s="43"/>
      <c r="C43" s="43"/>
      <c r="D43" s="43"/>
      <c r="E43" s="43"/>
      <c r="F43" s="43"/>
      <c r="G43" s="43"/>
      <c r="H43" s="43"/>
    </row>
    <row r="44" spans="1:8" ht="17.25">
      <c r="A44" s="33" t="s">
        <v>7</v>
      </c>
      <c r="B44" s="33"/>
      <c r="C44" s="33"/>
      <c r="D44" s="33"/>
      <c r="E44" s="33"/>
      <c r="F44" s="33"/>
      <c r="G44" s="33"/>
      <c r="H44" s="33"/>
    </row>
  </sheetData>
  <mergeCells count="77">
    <mergeCell ref="A1:H1"/>
    <mergeCell ref="G3:H3"/>
    <mergeCell ref="D4:E4"/>
    <mergeCell ref="F4:F5"/>
    <mergeCell ref="G4:H5"/>
    <mergeCell ref="D5:E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H8 D10:D27 H10:H27">
    <cfRule type="containsText" dxfId="37" priority="17" operator="containsText" text="불량">
      <formula>NOT(ISERROR(SEARCH("불량",D8)))</formula>
    </cfRule>
  </conditionalFormatting>
  <conditionalFormatting sqref="C8 C10 C12 C14 C16 C18 C20 C22 C24 C26:C27">
    <cfRule type="containsText" dxfId="36" priority="16" operator="containsText" text="양성">
      <formula>NOT(ISERROR(SEARCH("양성",C8)))</formula>
    </cfRule>
  </conditionalFormatting>
  <conditionalFormatting sqref="G8 G10 G12 G14 G16 G18 G20 G22 G24 G26:G27">
    <cfRule type="containsText" dxfId="35" priority="15" operator="containsText" text="양성">
      <formula>NOT(ISERROR(SEARCH("양성",G8)))</formula>
    </cfRule>
  </conditionalFormatting>
  <conditionalFormatting sqref="C11:C25">
    <cfRule type="containsText" dxfId="34" priority="14" operator="containsText" text="양성">
      <formula>NOT(ISERROR(SEARCH("양성",C11)))</formula>
    </cfRule>
  </conditionalFormatting>
  <conditionalFormatting sqref="G10">
    <cfRule type="containsText" dxfId="33" priority="13" operator="containsText" text="양성">
      <formula>NOT(ISERROR(SEARCH("양성",G10)))</formula>
    </cfRule>
  </conditionalFormatting>
  <conditionalFormatting sqref="G11:G25">
    <cfRule type="containsText" dxfId="32" priority="12" operator="containsText" text="양성">
      <formula>NOT(ISERROR(SEARCH("양성",G11)))</formula>
    </cfRule>
  </conditionalFormatting>
  <conditionalFormatting sqref="C11:C25">
    <cfRule type="containsText" dxfId="31" priority="11" operator="containsText" text="양성">
      <formula>NOT(ISERROR(SEARCH("양성",C11)))</formula>
    </cfRule>
  </conditionalFormatting>
  <conditionalFormatting sqref="G10">
    <cfRule type="containsText" dxfId="30" priority="10" operator="containsText" text="양성">
      <formula>NOT(ISERROR(SEARCH("양성",G10)))</formula>
    </cfRule>
  </conditionalFormatting>
  <conditionalFormatting sqref="G11:G25">
    <cfRule type="containsText" dxfId="29" priority="9" operator="containsText" text="양성">
      <formula>NOT(ISERROR(SEARCH("양성",G11)))</formula>
    </cfRule>
  </conditionalFormatting>
  <conditionalFormatting sqref="D8 D10:D27">
    <cfRule type="containsText" dxfId="28" priority="8" operator="containsText" text="주의">
      <formula>NOT(ISERROR(SEARCH("주의",D8)))</formula>
    </cfRule>
  </conditionalFormatting>
  <conditionalFormatting sqref="H8 H10:H27">
    <cfRule type="containsText" dxfId="27" priority="7" operator="containsText" text="주의">
      <formula>NOT(ISERROR(SEARCH("주의",H8)))</formula>
    </cfRule>
  </conditionalFormatting>
  <conditionalFormatting sqref="G8">
    <cfRule type="containsText" dxfId="26" priority="6" operator="containsText" text="양성">
      <formula>NOT(ISERROR(SEARCH("양성",G8)))</formula>
    </cfRule>
  </conditionalFormatting>
  <conditionalFormatting sqref="C16">
    <cfRule type="containsText" dxfId="25" priority="5" operator="containsText" text="양성">
      <formula>NOT(ISERROR(SEARCH("양성",C16)))</formula>
    </cfRule>
  </conditionalFormatting>
  <conditionalFormatting sqref="G10">
    <cfRule type="containsText" dxfId="24" priority="4" operator="containsText" text="양성">
      <formula>NOT(ISERROR(SEARCH("양성",G10)))</formula>
    </cfRule>
  </conditionalFormatting>
  <conditionalFormatting sqref="G11">
    <cfRule type="containsText" dxfId="23" priority="3" operator="containsText" text="양성">
      <formula>NOT(ISERROR(SEARCH("양성",G11)))</formula>
    </cfRule>
  </conditionalFormatting>
  <conditionalFormatting sqref="G11">
    <cfRule type="containsText" dxfId="22" priority="2" operator="containsText" text="양성">
      <formula>NOT(ISERROR(SEARCH("양성",G11)))</formula>
    </cfRule>
  </conditionalFormatting>
  <conditionalFormatting sqref="G10 G12 G14 G16 G18 G20 G22 G24 G26">
    <cfRule type="containsText" dxfId="21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C147" sqref="C147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27" t="s">
        <v>8</v>
      </c>
      <c r="G3" s="90" t="str">
        <f>'환경 53주  '!G3:H3</f>
        <v>18-0333</v>
      </c>
      <c r="H3" s="91"/>
    </row>
    <row r="4" spans="1:8">
      <c r="A4" s="4" t="s">
        <v>1</v>
      </c>
      <c r="B4" s="27" t="str">
        <f>'환경 53주  '!B4</f>
        <v>부여농장</v>
      </c>
      <c r="C4" s="4" t="s">
        <v>22</v>
      </c>
      <c r="D4" s="36" t="str">
        <f>'환경 53주  '!D4:E4</f>
        <v>2018.01.26</v>
      </c>
      <c r="E4" s="36"/>
      <c r="F4" s="63" t="s">
        <v>11</v>
      </c>
      <c r="G4" s="74" t="str">
        <f>'환경 53주  '!G4:H4</f>
        <v>최진구</v>
      </c>
      <c r="H4" s="75"/>
    </row>
    <row r="5" spans="1:8">
      <c r="A5" s="4" t="s">
        <v>30</v>
      </c>
      <c r="B5" s="27">
        <f>'환경 53주  '!B5</f>
        <v>7036</v>
      </c>
      <c r="C5" s="4" t="s">
        <v>31</v>
      </c>
      <c r="D5" s="36" t="str">
        <f>'환경 53주  '!D5:E5</f>
        <v>53주령</v>
      </c>
      <c r="E5" s="36"/>
      <c r="F5" s="64"/>
      <c r="G5" s="76"/>
      <c r="H5" s="77"/>
    </row>
    <row r="6" spans="1:8" ht="15.75" thickBot="1"/>
    <row r="7" spans="1:8" ht="16.5" customHeight="1">
      <c r="A7" s="40" t="s">
        <v>21</v>
      </c>
      <c r="B7" s="41"/>
      <c r="C7" s="92" t="s">
        <v>16</v>
      </c>
      <c r="D7" s="93"/>
      <c r="E7" s="42" t="s">
        <v>21</v>
      </c>
      <c r="F7" s="41"/>
      <c r="G7" s="92" t="s">
        <v>16</v>
      </c>
      <c r="H7" s="94"/>
    </row>
    <row r="8" spans="1:8" ht="18.75" customHeight="1">
      <c r="A8" s="78">
        <f>'환경 53주  '!A8:A9</f>
        <v>111</v>
      </c>
      <c r="B8" s="79"/>
      <c r="C8" s="82" t="str">
        <f>IF('환경 53주  '!D8="불량","부적합",IF('환경 53주  '!D8="주의","주의","적합"))</f>
        <v>적합</v>
      </c>
      <c r="D8" s="83"/>
      <c r="E8" s="86">
        <f>'환경 53주  '!E8:E9</f>
        <v>121</v>
      </c>
      <c r="F8" s="79"/>
      <c r="G8" s="82" t="str">
        <f>IF('환경 53주  '!H8="불량","부적합",IF('환경 53주  '!H8="주의","주의","적합"))</f>
        <v>적합</v>
      </c>
      <c r="H8" s="88"/>
    </row>
    <row r="9" spans="1:8" ht="18.75" customHeight="1">
      <c r="A9" s="80"/>
      <c r="B9" s="81"/>
      <c r="C9" s="84"/>
      <c r="D9" s="85"/>
      <c r="E9" s="87"/>
      <c r="F9" s="81"/>
      <c r="G9" s="84"/>
      <c r="H9" s="89"/>
    </row>
    <row r="10" spans="1:8" ht="18.75" customHeight="1">
      <c r="A10" s="78">
        <f>'환경 53주  '!A10:A11</f>
        <v>131</v>
      </c>
      <c r="B10" s="79" t="s">
        <v>26</v>
      </c>
      <c r="C10" s="82" t="str">
        <f>IF('환경 53주  '!D10="불량","부적합",IF('환경 53주  '!D10="주의","주의","적합"))</f>
        <v>적합</v>
      </c>
      <c r="D10" s="83"/>
      <c r="E10" s="86">
        <f>'환경 53주  '!E10:E11</f>
        <v>141</v>
      </c>
      <c r="F10" s="79" t="s">
        <v>26</v>
      </c>
      <c r="G10" s="82" t="str">
        <f>IF('환경 53주  '!H10="불량","부적합",IF('환경 53주  '!H10="주의","주의","적합"))</f>
        <v>적합</v>
      </c>
      <c r="H10" s="88"/>
    </row>
    <row r="11" spans="1:8" ht="18.75" customHeight="1">
      <c r="A11" s="80"/>
      <c r="B11" s="81" t="s">
        <v>27</v>
      </c>
      <c r="C11" s="84" t="str">
        <f>IF('환경 53주  '!D11="불량","부적합",IF('환경 53주  '!D11="주의","주의","적합"))</f>
        <v>적합</v>
      </c>
      <c r="D11" s="85"/>
      <c r="E11" s="87"/>
      <c r="F11" s="81" t="s">
        <v>27</v>
      </c>
      <c r="G11" s="84" t="str">
        <f>IF('환경 53주  '!H11="불량","부적합",IF('환경 53주  '!H11="주의","주의","적합"))</f>
        <v>적합</v>
      </c>
      <c r="H11" s="89"/>
    </row>
    <row r="12" spans="1:8" ht="18.75" customHeight="1">
      <c r="A12" s="78">
        <f>'환경 53주  '!A12:A13</f>
        <v>211</v>
      </c>
      <c r="B12" s="79" t="s">
        <v>26</v>
      </c>
      <c r="C12" s="82" t="str">
        <f>IF('환경 53주  '!D12="불량","부적합",IF('환경 53주  '!D12="주의","주의","적합"))</f>
        <v>적합</v>
      </c>
      <c r="D12" s="83"/>
      <c r="E12" s="86"/>
      <c r="F12" s="79"/>
      <c r="G12" s="82"/>
      <c r="H12" s="88"/>
    </row>
    <row r="13" spans="1:8" ht="18.75" customHeight="1">
      <c r="A13" s="80"/>
      <c r="B13" s="81" t="s">
        <v>27</v>
      </c>
      <c r="C13" s="84" t="str">
        <f>IF('환경 53주  '!D13="불량","부적합",IF('환경 53주  '!D13="주의","주의","적합"))</f>
        <v>적합</v>
      </c>
      <c r="D13" s="85"/>
      <c r="E13" s="87"/>
      <c r="F13" s="81"/>
      <c r="G13" s="84"/>
      <c r="H13" s="89"/>
    </row>
    <row r="14" spans="1:8" ht="18.75" customHeight="1">
      <c r="A14" s="78"/>
      <c r="B14" s="79"/>
      <c r="C14" s="82"/>
      <c r="D14" s="83"/>
      <c r="E14" s="86"/>
      <c r="F14" s="79"/>
      <c r="G14" s="82"/>
      <c r="H14" s="88"/>
    </row>
    <row r="15" spans="1:8" ht="18.75" customHeight="1">
      <c r="A15" s="80"/>
      <c r="B15" s="81"/>
      <c r="C15" s="84"/>
      <c r="D15" s="85"/>
      <c r="E15" s="87"/>
      <c r="F15" s="81"/>
      <c r="G15" s="84"/>
      <c r="H15" s="89"/>
    </row>
    <row r="16" spans="1:8" ht="18.75" customHeight="1">
      <c r="A16" s="78"/>
      <c r="B16" s="79"/>
      <c r="C16" s="82"/>
      <c r="D16" s="83"/>
      <c r="E16" s="86"/>
      <c r="F16" s="79"/>
      <c r="G16" s="82"/>
      <c r="H16" s="88"/>
    </row>
    <row r="17" spans="1:8" ht="18.75" customHeight="1">
      <c r="A17" s="80"/>
      <c r="B17" s="81"/>
      <c r="C17" s="84"/>
      <c r="D17" s="85"/>
      <c r="E17" s="87"/>
      <c r="F17" s="81"/>
      <c r="G17" s="84"/>
      <c r="H17" s="89"/>
    </row>
    <row r="18" spans="1:8" ht="18.75" customHeight="1">
      <c r="A18" s="78"/>
      <c r="B18" s="79"/>
      <c r="C18" s="82"/>
      <c r="D18" s="83"/>
      <c r="E18" s="86"/>
      <c r="F18" s="79"/>
      <c r="G18" s="82"/>
      <c r="H18" s="88"/>
    </row>
    <row r="19" spans="1:8" ht="18.75" customHeight="1">
      <c r="A19" s="80"/>
      <c r="B19" s="81"/>
      <c r="C19" s="84"/>
      <c r="D19" s="85"/>
      <c r="E19" s="87"/>
      <c r="F19" s="81"/>
      <c r="G19" s="84"/>
      <c r="H19" s="89"/>
    </row>
    <row r="20" spans="1:8" ht="18.75" customHeight="1">
      <c r="A20" s="78"/>
      <c r="B20" s="79"/>
      <c r="C20" s="82"/>
      <c r="D20" s="83"/>
      <c r="E20" s="86"/>
      <c r="F20" s="79"/>
      <c r="G20" s="82"/>
      <c r="H20" s="88"/>
    </row>
    <row r="21" spans="1:8" ht="18.75" customHeight="1">
      <c r="A21" s="80"/>
      <c r="B21" s="81"/>
      <c r="C21" s="84"/>
      <c r="D21" s="85"/>
      <c r="E21" s="87"/>
      <c r="F21" s="81"/>
      <c r="G21" s="84"/>
      <c r="H21" s="89"/>
    </row>
    <row r="22" spans="1:8" ht="18.75" customHeight="1">
      <c r="A22" s="78"/>
      <c r="B22" s="79"/>
      <c r="C22" s="82"/>
      <c r="D22" s="83"/>
      <c r="E22" s="86"/>
      <c r="F22" s="79"/>
      <c r="G22" s="82"/>
      <c r="H22" s="88"/>
    </row>
    <row r="23" spans="1:8" ht="18.75" customHeight="1">
      <c r="A23" s="80"/>
      <c r="B23" s="81"/>
      <c r="C23" s="84"/>
      <c r="D23" s="85"/>
      <c r="E23" s="87"/>
      <c r="F23" s="81"/>
      <c r="G23" s="84"/>
      <c r="H23" s="89"/>
    </row>
    <row r="24" spans="1:8" ht="18.75" customHeight="1">
      <c r="A24" s="78"/>
      <c r="B24" s="79"/>
      <c r="C24" s="82"/>
      <c r="D24" s="83"/>
      <c r="E24" s="86"/>
      <c r="F24" s="79"/>
      <c r="G24" s="82"/>
      <c r="H24" s="88"/>
    </row>
    <row r="25" spans="1:8" ht="18.75" customHeight="1">
      <c r="A25" s="80"/>
      <c r="B25" s="81"/>
      <c r="C25" s="84"/>
      <c r="D25" s="85"/>
      <c r="E25" s="87"/>
      <c r="F25" s="81"/>
      <c r="G25" s="84"/>
      <c r="H25" s="89"/>
    </row>
    <row r="26" spans="1:8" ht="18.75" customHeight="1">
      <c r="A26" s="78"/>
      <c r="B26" s="79"/>
      <c r="C26" s="82"/>
      <c r="D26" s="83"/>
      <c r="E26" s="86"/>
      <c r="F26" s="79"/>
      <c r="G26" s="82"/>
      <c r="H26" s="88"/>
    </row>
    <row r="27" spans="1:8" ht="18.75" customHeight="1" thickBot="1">
      <c r="A27" s="95"/>
      <c r="B27" s="96"/>
      <c r="C27" s="97"/>
      <c r="D27" s="98"/>
      <c r="E27" s="99"/>
      <c r="F27" s="96"/>
      <c r="G27" s="97"/>
      <c r="H27" s="100"/>
    </row>
    <row r="28" spans="1:8">
      <c r="A28" s="3"/>
    </row>
    <row r="29" spans="1:8">
      <c r="A29" s="3"/>
    </row>
    <row r="30" spans="1:8">
      <c r="A30" s="1" t="s">
        <v>15</v>
      </c>
    </row>
    <row r="31" spans="1:8" ht="16.5" customHeight="1">
      <c r="A31" s="13"/>
      <c r="B31" s="14" t="s">
        <v>3</v>
      </c>
      <c r="C31" s="34" t="s">
        <v>17</v>
      </c>
      <c r="D31" s="34"/>
      <c r="E31" s="34" t="s">
        <v>32</v>
      </c>
      <c r="F31" s="34"/>
      <c r="G31" s="34" t="s">
        <v>35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tr">
        <f>'환경 53주  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2" spans="1:8">
      <c r="A42" s="43" t="s">
        <v>6</v>
      </c>
      <c r="B42" s="43"/>
      <c r="C42" s="43"/>
      <c r="D42" s="43"/>
      <c r="E42" s="43"/>
      <c r="F42" s="43"/>
      <c r="G42" s="43"/>
      <c r="H42" s="43"/>
    </row>
    <row r="43" spans="1:8" ht="17.25">
      <c r="A43" s="33" t="s">
        <v>7</v>
      </c>
      <c r="B43" s="33"/>
      <c r="C43" s="33"/>
      <c r="D43" s="33"/>
      <c r="E43" s="33"/>
      <c r="F43" s="33"/>
      <c r="G43" s="33"/>
      <c r="H43" s="33"/>
    </row>
  </sheetData>
  <mergeCells count="59">
    <mergeCell ref="A1:H1"/>
    <mergeCell ref="G3:H3"/>
    <mergeCell ref="D4:E4"/>
    <mergeCell ref="F4:F5"/>
    <mergeCell ref="G4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G8:H8 C10:D27 G10:H27">
    <cfRule type="containsText" dxfId="20" priority="2" operator="containsText" text="부적합">
      <formula>NOT(ISERROR(SEARCH("부적합",C8)))</formula>
    </cfRule>
  </conditionalFormatting>
  <conditionalFormatting sqref="C8 E8 G8:H8 C10:E27 G10:H27">
    <cfRule type="containsText" dxfId="19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tabSelected="1" zoomScaleNormal="100" workbookViewId="0">
      <selection activeCell="K20" sqref="K20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31" t="s">
        <v>5</v>
      </c>
      <c r="G3" s="58" t="s">
        <v>50</v>
      </c>
      <c r="H3" s="59"/>
    </row>
    <row r="4" spans="1:8">
      <c r="A4" s="4" t="s">
        <v>24</v>
      </c>
      <c r="B4" s="30" t="s">
        <v>37</v>
      </c>
      <c r="C4" s="4" t="s">
        <v>9</v>
      </c>
      <c r="D4" s="60" t="s">
        <v>48</v>
      </c>
      <c r="E4" s="60"/>
      <c r="F4" s="63" t="s">
        <v>11</v>
      </c>
      <c r="G4" s="65" t="s">
        <v>40</v>
      </c>
      <c r="H4" s="45"/>
    </row>
    <row r="5" spans="1:8">
      <c r="A5" s="4" t="s">
        <v>28</v>
      </c>
      <c r="B5" s="30">
        <v>7036</v>
      </c>
      <c r="C5" s="4" t="s">
        <v>29</v>
      </c>
      <c r="D5" s="61" t="s">
        <v>49</v>
      </c>
      <c r="E5" s="62"/>
      <c r="F5" s="64"/>
      <c r="G5" s="66"/>
      <c r="H5" s="47"/>
    </row>
    <row r="6" spans="1:8" ht="15.75" thickBot="1"/>
    <row r="7" spans="1:8" ht="16.5" customHeight="1">
      <c r="A7" s="40" t="s">
        <v>25</v>
      </c>
      <c r="B7" s="41"/>
      <c r="C7" s="32" t="s">
        <v>13</v>
      </c>
      <c r="D7" s="20" t="s">
        <v>0</v>
      </c>
      <c r="E7" s="42" t="s">
        <v>21</v>
      </c>
      <c r="F7" s="41"/>
      <c r="G7" s="32" t="s">
        <v>13</v>
      </c>
      <c r="H7" s="5" t="s">
        <v>0</v>
      </c>
    </row>
    <row r="8" spans="1:8" ht="18.75" customHeight="1">
      <c r="A8" s="44">
        <v>111</v>
      </c>
      <c r="B8" s="45"/>
      <c r="C8" s="48" t="s">
        <v>14</v>
      </c>
      <c r="D8" s="50" t="str">
        <f>IF(C8="음성","양호",IF(ISERROR(FIND(".",C8)),"불량","주의"))</f>
        <v>양호</v>
      </c>
      <c r="E8" s="52">
        <v>121</v>
      </c>
      <c r="F8" s="45"/>
      <c r="G8" s="54" t="s">
        <v>14</v>
      </c>
      <c r="H8" s="38" t="str">
        <f>IF(G8="음성","양호",IF(ISERROR(FIND(".",G8)),"불량","주의"))</f>
        <v>양호</v>
      </c>
    </row>
    <row r="9" spans="1:8" ht="18.75" customHeight="1">
      <c r="A9" s="46"/>
      <c r="B9" s="47"/>
      <c r="C9" s="49"/>
      <c r="D9" s="51"/>
      <c r="E9" s="53"/>
      <c r="F9" s="47"/>
      <c r="G9" s="55"/>
      <c r="H9" s="39"/>
    </row>
    <row r="10" spans="1:8" ht="18.75" customHeight="1">
      <c r="A10" s="44">
        <v>131</v>
      </c>
      <c r="B10" s="45" t="s">
        <v>26</v>
      </c>
      <c r="C10" s="48" t="s">
        <v>41</v>
      </c>
      <c r="D10" s="50" t="str">
        <f t="shared" ref="D10:D13" si="0">IF(C10="음성","양호",IF(ISERROR(FIND(".",C10)),"불량","주의"))</f>
        <v>양호</v>
      </c>
      <c r="E10" s="52">
        <v>141</v>
      </c>
      <c r="F10" s="45" t="s">
        <v>26</v>
      </c>
      <c r="G10" s="54" t="s">
        <v>41</v>
      </c>
      <c r="H10" s="38" t="str">
        <f t="shared" ref="H10:H11" si="1">IF(G10="음성","양호",IF(ISERROR(FIND(".",G10)),"불량","주의"))</f>
        <v>양호</v>
      </c>
    </row>
    <row r="11" spans="1:8" ht="18.75" customHeight="1">
      <c r="A11" s="46"/>
      <c r="B11" s="47" t="s">
        <v>27</v>
      </c>
      <c r="C11" s="49" t="s">
        <v>14</v>
      </c>
      <c r="D11" s="51" t="str">
        <f t="shared" si="0"/>
        <v>양호</v>
      </c>
      <c r="E11" s="53"/>
      <c r="F11" s="47" t="s">
        <v>27</v>
      </c>
      <c r="G11" s="55" t="s">
        <v>14</v>
      </c>
      <c r="H11" s="39" t="str">
        <f t="shared" si="1"/>
        <v>양호</v>
      </c>
    </row>
    <row r="12" spans="1:8" ht="18.75" customHeight="1">
      <c r="A12" s="44">
        <v>211</v>
      </c>
      <c r="B12" s="45" t="s">
        <v>26</v>
      </c>
      <c r="C12" s="48" t="s">
        <v>41</v>
      </c>
      <c r="D12" s="50" t="str">
        <f t="shared" si="0"/>
        <v>양호</v>
      </c>
      <c r="E12" s="52"/>
      <c r="F12" s="45"/>
      <c r="G12" s="54"/>
      <c r="H12" s="38"/>
    </row>
    <row r="13" spans="1:8" ht="18.75" customHeight="1">
      <c r="A13" s="46"/>
      <c r="B13" s="47" t="s">
        <v>27</v>
      </c>
      <c r="C13" s="49" t="s">
        <v>14</v>
      </c>
      <c r="D13" s="51" t="str">
        <f t="shared" si="0"/>
        <v>양호</v>
      </c>
      <c r="E13" s="53"/>
      <c r="F13" s="47"/>
      <c r="G13" s="55"/>
      <c r="H13" s="39"/>
    </row>
    <row r="14" spans="1:8" ht="18.75" customHeight="1">
      <c r="A14" s="44"/>
      <c r="B14" s="45"/>
      <c r="C14" s="48"/>
      <c r="D14" s="50"/>
      <c r="E14" s="52"/>
      <c r="F14" s="45"/>
      <c r="G14" s="54"/>
      <c r="H14" s="38"/>
    </row>
    <row r="15" spans="1:8" ht="18.75" customHeight="1">
      <c r="A15" s="46"/>
      <c r="B15" s="47"/>
      <c r="C15" s="49"/>
      <c r="D15" s="51"/>
      <c r="E15" s="53"/>
      <c r="F15" s="47"/>
      <c r="G15" s="55"/>
      <c r="H15" s="39"/>
    </row>
    <row r="16" spans="1:8" ht="18.75" customHeight="1">
      <c r="A16" s="44"/>
      <c r="B16" s="45"/>
      <c r="C16" s="48"/>
      <c r="D16" s="50"/>
      <c r="E16" s="52"/>
      <c r="F16" s="45"/>
      <c r="G16" s="54"/>
      <c r="H16" s="38"/>
    </row>
    <row r="17" spans="1:8" ht="18.75" customHeight="1">
      <c r="A17" s="46"/>
      <c r="B17" s="47"/>
      <c r="C17" s="49"/>
      <c r="D17" s="51"/>
      <c r="E17" s="53"/>
      <c r="F17" s="47"/>
      <c r="G17" s="55"/>
      <c r="H17" s="39"/>
    </row>
    <row r="18" spans="1:8" ht="18.75" customHeight="1">
      <c r="A18" s="44"/>
      <c r="B18" s="45"/>
      <c r="C18" s="48"/>
      <c r="D18" s="50"/>
      <c r="E18" s="52"/>
      <c r="F18" s="45"/>
      <c r="G18" s="54"/>
      <c r="H18" s="38"/>
    </row>
    <row r="19" spans="1:8" ht="18.75" customHeight="1">
      <c r="A19" s="46"/>
      <c r="B19" s="47"/>
      <c r="C19" s="49"/>
      <c r="D19" s="51"/>
      <c r="E19" s="53"/>
      <c r="F19" s="47"/>
      <c r="G19" s="55"/>
      <c r="H19" s="39"/>
    </row>
    <row r="20" spans="1:8" ht="18.75" customHeight="1">
      <c r="A20" s="44"/>
      <c r="B20" s="45"/>
      <c r="C20" s="48"/>
      <c r="D20" s="50"/>
      <c r="E20" s="52"/>
      <c r="F20" s="45"/>
      <c r="G20" s="54"/>
      <c r="H20" s="38"/>
    </row>
    <row r="21" spans="1:8" ht="18.75" customHeight="1">
      <c r="A21" s="46"/>
      <c r="B21" s="47"/>
      <c r="C21" s="49"/>
      <c r="D21" s="51"/>
      <c r="E21" s="53"/>
      <c r="F21" s="47"/>
      <c r="G21" s="55"/>
      <c r="H21" s="39"/>
    </row>
    <row r="22" spans="1:8" ht="18.75" customHeight="1">
      <c r="A22" s="44"/>
      <c r="B22" s="45"/>
      <c r="C22" s="48"/>
      <c r="D22" s="50"/>
      <c r="E22" s="52"/>
      <c r="F22" s="45"/>
      <c r="G22" s="54"/>
      <c r="H22" s="38"/>
    </row>
    <row r="23" spans="1:8" ht="18.75" customHeight="1">
      <c r="A23" s="46"/>
      <c r="B23" s="47"/>
      <c r="C23" s="49"/>
      <c r="D23" s="51"/>
      <c r="E23" s="53"/>
      <c r="F23" s="47"/>
      <c r="G23" s="55"/>
      <c r="H23" s="39"/>
    </row>
    <row r="24" spans="1:8" ht="18.75" customHeight="1">
      <c r="A24" s="44"/>
      <c r="B24" s="45"/>
      <c r="C24" s="48"/>
      <c r="D24" s="50"/>
      <c r="E24" s="52"/>
      <c r="F24" s="45"/>
      <c r="G24" s="54"/>
      <c r="H24" s="38"/>
    </row>
    <row r="25" spans="1:8" ht="18.75" customHeight="1">
      <c r="A25" s="46"/>
      <c r="B25" s="47"/>
      <c r="C25" s="49"/>
      <c r="D25" s="51"/>
      <c r="E25" s="53"/>
      <c r="F25" s="47"/>
      <c r="G25" s="55"/>
      <c r="H25" s="39"/>
    </row>
    <row r="26" spans="1:8" ht="18.75" customHeight="1">
      <c r="A26" s="44"/>
      <c r="B26" s="45"/>
      <c r="C26" s="48"/>
      <c r="D26" s="50"/>
      <c r="E26" s="52"/>
      <c r="F26" s="45"/>
      <c r="G26" s="54"/>
      <c r="H26" s="38"/>
    </row>
    <row r="27" spans="1:8" ht="18.75" customHeight="1" thickBot="1">
      <c r="A27" s="68"/>
      <c r="B27" s="69"/>
      <c r="C27" s="70"/>
      <c r="D27" s="71"/>
      <c r="E27" s="72"/>
      <c r="F27" s="69"/>
      <c r="G27" s="73"/>
      <c r="H27" s="67"/>
    </row>
    <row r="28" spans="1:8">
      <c r="A28" s="3"/>
    </row>
    <row r="30" spans="1:8">
      <c r="A30" s="1" t="s">
        <v>15</v>
      </c>
    </row>
    <row r="31" spans="1:8">
      <c r="A31" s="13"/>
      <c r="B31" s="14" t="s">
        <v>3</v>
      </c>
      <c r="C31" s="34" t="s">
        <v>4</v>
      </c>
      <c r="D31" s="34"/>
      <c r="E31" s="34" t="s">
        <v>32</v>
      </c>
      <c r="F31" s="34"/>
      <c r="G31" s="34" t="s">
        <v>33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">
        <v>20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3" spans="1:8">
      <c r="A43" s="43" t="s">
        <v>6</v>
      </c>
      <c r="B43" s="43"/>
      <c r="C43" s="43"/>
      <c r="D43" s="43"/>
      <c r="E43" s="43"/>
      <c r="F43" s="43"/>
      <c r="G43" s="43"/>
      <c r="H43" s="43"/>
    </row>
    <row r="44" spans="1:8" ht="17.25">
      <c r="A44" s="33" t="s">
        <v>7</v>
      </c>
      <c r="B44" s="33"/>
      <c r="C44" s="33"/>
      <c r="D44" s="33"/>
      <c r="E44" s="33"/>
      <c r="F44" s="33"/>
      <c r="G44" s="33"/>
      <c r="H44" s="3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H8 D10:D27 H10:H27">
    <cfRule type="containsText" dxfId="18" priority="17" operator="containsText" text="불량">
      <formula>NOT(ISERROR(SEARCH("불량",D8)))</formula>
    </cfRule>
  </conditionalFormatting>
  <conditionalFormatting sqref="C8 C10 C12 C14 C16 C18 C20 C22 C24 C26:C27">
    <cfRule type="containsText" dxfId="17" priority="16" operator="containsText" text="양성">
      <formula>NOT(ISERROR(SEARCH("양성",C8)))</formula>
    </cfRule>
  </conditionalFormatting>
  <conditionalFormatting sqref="G8 G10 G12 G14 G16 G18 G20 G22 G24 G26:G27">
    <cfRule type="containsText" dxfId="16" priority="15" operator="containsText" text="양성">
      <formula>NOT(ISERROR(SEARCH("양성",G8)))</formula>
    </cfRule>
  </conditionalFormatting>
  <conditionalFormatting sqref="C11:C25">
    <cfRule type="containsText" dxfId="15" priority="14" operator="containsText" text="양성">
      <formula>NOT(ISERROR(SEARCH("양성",C11)))</formula>
    </cfRule>
  </conditionalFormatting>
  <conditionalFormatting sqref="G10">
    <cfRule type="containsText" dxfId="14" priority="13" operator="containsText" text="양성">
      <formula>NOT(ISERROR(SEARCH("양성",G10)))</formula>
    </cfRule>
  </conditionalFormatting>
  <conditionalFormatting sqref="G11:G25">
    <cfRule type="containsText" dxfId="13" priority="12" operator="containsText" text="양성">
      <formula>NOT(ISERROR(SEARCH("양성",G11)))</formula>
    </cfRule>
  </conditionalFormatting>
  <conditionalFormatting sqref="C11:C25">
    <cfRule type="containsText" dxfId="12" priority="11" operator="containsText" text="양성">
      <formula>NOT(ISERROR(SEARCH("양성",C11)))</formula>
    </cfRule>
  </conditionalFormatting>
  <conditionalFormatting sqref="G10">
    <cfRule type="containsText" dxfId="11" priority="10" operator="containsText" text="양성">
      <formula>NOT(ISERROR(SEARCH("양성",G10)))</formula>
    </cfRule>
  </conditionalFormatting>
  <conditionalFormatting sqref="G11:G25">
    <cfRule type="containsText" dxfId="10" priority="9" operator="containsText" text="양성">
      <formula>NOT(ISERROR(SEARCH("양성",G11)))</formula>
    </cfRule>
  </conditionalFormatting>
  <conditionalFormatting sqref="D8 D10:D27">
    <cfRule type="containsText" dxfId="9" priority="8" operator="containsText" text="주의">
      <formula>NOT(ISERROR(SEARCH("주의",D8)))</formula>
    </cfRule>
  </conditionalFormatting>
  <conditionalFormatting sqref="H8 H10:H27">
    <cfRule type="containsText" dxfId="8" priority="7" operator="containsText" text="주의">
      <formula>NOT(ISERROR(SEARCH("주의",H8)))</formula>
    </cfRule>
  </conditionalFormatting>
  <conditionalFormatting sqref="G8">
    <cfRule type="containsText" dxfId="7" priority="6" operator="containsText" text="양성">
      <formula>NOT(ISERROR(SEARCH("양성",G8)))</formula>
    </cfRule>
  </conditionalFormatting>
  <conditionalFormatting sqref="C16">
    <cfRule type="containsText" dxfId="6" priority="5" operator="containsText" text="양성">
      <formula>NOT(ISERROR(SEARCH("양성",C16)))</formula>
    </cfRule>
  </conditionalFormatting>
  <conditionalFormatting sqref="G10">
    <cfRule type="containsText" dxfId="5" priority="4" operator="containsText" text="양성">
      <formula>NOT(ISERROR(SEARCH("양성",G10)))</formula>
    </cfRule>
  </conditionalFormatting>
  <conditionalFormatting sqref="G11">
    <cfRule type="containsText" dxfId="4" priority="3" operator="containsText" text="양성">
      <formula>NOT(ISERROR(SEARCH("양성",G11)))</formula>
    </cfRule>
  </conditionalFormatting>
  <conditionalFormatting sqref="G11">
    <cfRule type="containsText" dxfId="3" priority="2" operator="containsText" text="양성">
      <formula>NOT(ISERROR(SEARCH("양성",G11)))</formula>
    </cfRule>
  </conditionalFormatting>
  <conditionalFormatting sqref="G10 G12 G14 G16 G18 G20 G22 G24 G26">
    <cfRule type="containsText" dxfId="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I26" sqref="I26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56" t="s">
        <v>23</v>
      </c>
      <c r="B1" s="57"/>
      <c r="C1" s="57"/>
      <c r="D1" s="57"/>
      <c r="E1" s="57"/>
      <c r="F1" s="57"/>
      <c r="G1" s="57"/>
      <c r="H1" s="57"/>
    </row>
    <row r="3" spans="1:8">
      <c r="F3" s="31" t="s">
        <v>8</v>
      </c>
      <c r="G3" s="90" t="str">
        <f>'환경 65주 '!G3:H3</f>
        <v>18-0964</v>
      </c>
      <c r="H3" s="91"/>
    </row>
    <row r="4" spans="1:8">
      <c r="A4" s="4" t="s">
        <v>1</v>
      </c>
      <c r="B4" s="31" t="str">
        <f>'환경 65주 '!B4</f>
        <v>부여농장</v>
      </c>
      <c r="C4" s="4" t="s">
        <v>22</v>
      </c>
      <c r="D4" s="36" t="str">
        <f>'환경 65주 '!D4:E4</f>
        <v>2018.04.18</v>
      </c>
      <c r="E4" s="36"/>
      <c r="F4" s="63" t="s">
        <v>11</v>
      </c>
      <c r="G4" s="74" t="str">
        <f>'환경 65주 '!G4:H4</f>
        <v>최진구</v>
      </c>
      <c r="H4" s="75"/>
    </row>
    <row r="5" spans="1:8">
      <c r="A5" s="4" t="s">
        <v>30</v>
      </c>
      <c r="B5" s="31">
        <f>'환경 65주 '!B5</f>
        <v>7036</v>
      </c>
      <c r="C5" s="4" t="s">
        <v>31</v>
      </c>
      <c r="D5" s="36" t="str">
        <f>'환경 65주 '!D5:E5</f>
        <v>65주령</v>
      </c>
      <c r="E5" s="36"/>
      <c r="F5" s="64"/>
      <c r="G5" s="76"/>
      <c r="H5" s="77"/>
    </row>
    <row r="6" spans="1:8" ht="15.75" thickBot="1"/>
    <row r="7" spans="1:8" ht="16.5" customHeight="1">
      <c r="A7" s="40" t="s">
        <v>21</v>
      </c>
      <c r="B7" s="41"/>
      <c r="C7" s="92" t="s">
        <v>16</v>
      </c>
      <c r="D7" s="93"/>
      <c r="E7" s="42" t="s">
        <v>21</v>
      </c>
      <c r="F7" s="41"/>
      <c r="G7" s="92" t="s">
        <v>16</v>
      </c>
      <c r="H7" s="94"/>
    </row>
    <row r="8" spans="1:8" ht="18.75" customHeight="1">
      <c r="A8" s="78">
        <f>'환경 65주 '!A8:A9</f>
        <v>111</v>
      </c>
      <c r="B8" s="79"/>
      <c r="C8" s="82" t="str">
        <f>IF('환경 65주 '!D8="불량","부적합",IF('환경 65주 '!D8="주의","주의","적합"))</f>
        <v>적합</v>
      </c>
      <c r="D8" s="83"/>
      <c r="E8" s="86">
        <f>'환경 65주 '!E8:E9</f>
        <v>121</v>
      </c>
      <c r="F8" s="79"/>
      <c r="G8" s="82" t="str">
        <f>IF('환경 65주 '!H8="불량","부적합",IF('환경 65주 '!H8="주의","주의","적합"))</f>
        <v>적합</v>
      </c>
      <c r="H8" s="88"/>
    </row>
    <row r="9" spans="1:8" ht="18.75" customHeight="1">
      <c r="A9" s="80"/>
      <c r="B9" s="81"/>
      <c r="C9" s="84"/>
      <c r="D9" s="85"/>
      <c r="E9" s="87"/>
      <c r="F9" s="81"/>
      <c r="G9" s="84"/>
      <c r="H9" s="89"/>
    </row>
    <row r="10" spans="1:8" ht="18.75" customHeight="1">
      <c r="A10" s="78">
        <f>'환경 65주 '!A10:A11</f>
        <v>131</v>
      </c>
      <c r="B10" s="79" t="s">
        <v>26</v>
      </c>
      <c r="C10" s="82" t="str">
        <f>IF('환경 65주 '!D10="불량","부적합",IF('환경 65주 '!D10="주의","주의","적합"))</f>
        <v>적합</v>
      </c>
      <c r="D10" s="83"/>
      <c r="E10" s="86">
        <f>'환경 65주 '!E10:E11</f>
        <v>141</v>
      </c>
      <c r="F10" s="79" t="s">
        <v>26</v>
      </c>
      <c r="G10" s="82" t="str">
        <f>IF('환경 65주 '!H10="불량","부적합",IF('환경 65주 '!H10="주의","주의","적합"))</f>
        <v>적합</v>
      </c>
      <c r="H10" s="88"/>
    </row>
    <row r="11" spans="1:8" ht="18.75" customHeight="1">
      <c r="A11" s="80"/>
      <c r="B11" s="81" t="s">
        <v>27</v>
      </c>
      <c r="C11" s="84" t="str">
        <f>IF('환경 65주 '!D11="불량","부적합",IF('환경 65주 '!D11="주의","주의","적합"))</f>
        <v>적합</v>
      </c>
      <c r="D11" s="85"/>
      <c r="E11" s="87"/>
      <c r="F11" s="81" t="s">
        <v>27</v>
      </c>
      <c r="G11" s="84" t="str">
        <f>IF('환경 65주 '!H11="불량","부적합",IF('환경 65주 '!H11="주의","주의","적합"))</f>
        <v>적합</v>
      </c>
      <c r="H11" s="89"/>
    </row>
    <row r="12" spans="1:8" ht="18.75" customHeight="1">
      <c r="A12" s="78">
        <f>'환경 65주 '!A12:A13</f>
        <v>211</v>
      </c>
      <c r="B12" s="79" t="s">
        <v>26</v>
      </c>
      <c r="C12" s="82" t="str">
        <f>IF('환경 65주 '!D12="불량","부적합",IF('환경 65주 '!D12="주의","주의","적합"))</f>
        <v>적합</v>
      </c>
      <c r="D12" s="83"/>
      <c r="E12" s="86"/>
      <c r="F12" s="79"/>
      <c r="G12" s="82"/>
      <c r="H12" s="88"/>
    </row>
    <row r="13" spans="1:8" ht="18.75" customHeight="1">
      <c r="A13" s="80"/>
      <c r="B13" s="81" t="s">
        <v>27</v>
      </c>
      <c r="C13" s="84" t="str">
        <f>IF('환경 65주 '!D13="불량","부적합",IF('환경 65주 '!D13="주의","주의","적합"))</f>
        <v>적합</v>
      </c>
      <c r="D13" s="85"/>
      <c r="E13" s="87"/>
      <c r="F13" s="81"/>
      <c r="G13" s="84"/>
      <c r="H13" s="89"/>
    </row>
    <row r="14" spans="1:8" ht="18.75" customHeight="1">
      <c r="A14" s="78"/>
      <c r="B14" s="79"/>
      <c r="C14" s="82"/>
      <c r="D14" s="83"/>
      <c r="E14" s="86"/>
      <c r="F14" s="79"/>
      <c r="G14" s="82"/>
      <c r="H14" s="88"/>
    </row>
    <row r="15" spans="1:8" ht="18.75" customHeight="1">
      <c r="A15" s="80"/>
      <c r="B15" s="81"/>
      <c r="C15" s="84"/>
      <c r="D15" s="85"/>
      <c r="E15" s="87"/>
      <c r="F15" s="81"/>
      <c r="G15" s="84"/>
      <c r="H15" s="89"/>
    </row>
    <row r="16" spans="1:8" ht="18.75" customHeight="1">
      <c r="A16" s="78"/>
      <c r="B16" s="79"/>
      <c r="C16" s="82"/>
      <c r="D16" s="83"/>
      <c r="E16" s="86"/>
      <c r="F16" s="79"/>
      <c r="G16" s="82"/>
      <c r="H16" s="88"/>
    </row>
    <row r="17" spans="1:8" ht="18.75" customHeight="1">
      <c r="A17" s="80"/>
      <c r="B17" s="81"/>
      <c r="C17" s="84"/>
      <c r="D17" s="85"/>
      <c r="E17" s="87"/>
      <c r="F17" s="81"/>
      <c r="G17" s="84"/>
      <c r="H17" s="89"/>
    </row>
    <row r="18" spans="1:8" ht="18.75" customHeight="1">
      <c r="A18" s="78"/>
      <c r="B18" s="79"/>
      <c r="C18" s="82"/>
      <c r="D18" s="83"/>
      <c r="E18" s="86"/>
      <c r="F18" s="79"/>
      <c r="G18" s="82"/>
      <c r="H18" s="88"/>
    </row>
    <row r="19" spans="1:8" ht="18.75" customHeight="1">
      <c r="A19" s="80"/>
      <c r="B19" s="81"/>
      <c r="C19" s="84"/>
      <c r="D19" s="85"/>
      <c r="E19" s="87"/>
      <c r="F19" s="81"/>
      <c r="G19" s="84"/>
      <c r="H19" s="89"/>
    </row>
    <row r="20" spans="1:8" ht="18.75" customHeight="1">
      <c r="A20" s="78"/>
      <c r="B20" s="79"/>
      <c r="C20" s="82"/>
      <c r="D20" s="83"/>
      <c r="E20" s="86"/>
      <c r="F20" s="79"/>
      <c r="G20" s="82"/>
      <c r="H20" s="88"/>
    </row>
    <row r="21" spans="1:8" ht="18.75" customHeight="1">
      <c r="A21" s="80"/>
      <c r="B21" s="81"/>
      <c r="C21" s="84"/>
      <c r="D21" s="85"/>
      <c r="E21" s="87"/>
      <c r="F21" s="81"/>
      <c r="G21" s="84"/>
      <c r="H21" s="89"/>
    </row>
    <row r="22" spans="1:8" ht="18.75" customHeight="1">
      <c r="A22" s="78"/>
      <c r="B22" s="79"/>
      <c r="C22" s="82"/>
      <c r="D22" s="83"/>
      <c r="E22" s="86"/>
      <c r="F22" s="79"/>
      <c r="G22" s="82"/>
      <c r="H22" s="88"/>
    </row>
    <row r="23" spans="1:8" ht="18.75" customHeight="1">
      <c r="A23" s="80"/>
      <c r="B23" s="81"/>
      <c r="C23" s="84"/>
      <c r="D23" s="85"/>
      <c r="E23" s="87"/>
      <c r="F23" s="81"/>
      <c r="G23" s="84"/>
      <c r="H23" s="89"/>
    </row>
    <row r="24" spans="1:8" ht="18.75" customHeight="1">
      <c r="A24" s="78"/>
      <c r="B24" s="79"/>
      <c r="C24" s="82"/>
      <c r="D24" s="83"/>
      <c r="E24" s="86"/>
      <c r="F24" s="79"/>
      <c r="G24" s="82"/>
      <c r="H24" s="88"/>
    </row>
    <row r="25" spans="1:8" ht="18.75" customHeight="1">
      <c r="A25" s="80"/>
      <c r="B25" s="81"/>
      <c r="C25" s="84"/>
      <c r="D25" s="85"/>
      <c r="E25" s="87"/>
      <c r="F25" s="81"/>
      <c r="G25" s="84"/>
      <c r="H25" s="89"/>
    </row>
    <row r="26" spans="1:8" ht="18.75" customHeight="1">
      <c r="A26" s="78"/>
      <c r="B26" s="79"/>
      <c r="C26" s="82"/>
      <c r="D26" s="83"/>
      <c r="E26" s="86"/>
      <c r="F26" s="79"/>
      <c r="G26" s="82"/>
      <c r="H26" s="88"/>
    </row>
    <row r="27" spans="1:8" ht="18.75" customHeight="1" thickBot="1">
      <c r="A27" s="95"/>
      <c r="B27" s="96"/>
      <c r="C27" s="97"/>
      <c r="D27" s="98"/>
      <c r="E27" s="99"/>
      <c r="F27" s="96"/>
      <c r="G27" s="97"/>
      <c r="H27" s="100"/>
    </row>
    <row r="28" spans="1:8">
      <c r="A28" s="3"/>
    </row>
    <row r="29" spans="1:8">
      <c r="A29" s="3"/>
    </row>
    <row r="30" spans="1:8">
      <c r="A30" s="1" t="s">
        <v>15</v>
      </c>
    </row>
    <row r="31" spans="1:8" ht="16.5" customHeight="1">
      <c r="A31" s="13"/>
      <c r="B31" s="14" t="s">
        <v>3</v>
      </c>
      <c r="C31" s="34" t="s">
        <v>17</v>
      </c>
      <c r="D31" s="34"/>
      <c r="E31" s="34" t="s">
        <v>32</v>
      </c>
      <c r="F31" s="34"/>
      <c r="G31" s="34" t="s">
        <v>35</v>
      </c>
      <c r="H31" s="34"/>
    </row>
    <row r="32" spans="1:8">
      <c r="A32" s="15" t="s">
        <v>2</v>
      </c>
      <c r="B32" s="6"/>
      <c r="C32" s="34"/>
      <c r="D32" s="34"/>
      <c r="E32" s="34"/>
      <c r="F32" s="34"/>
      <c r="G32" s="34"/>
      <c r="H32" s="34"/>
    </row>
    <row r="33" spans="1:8" ht="17.25" customHeight="1">
      <c r="A33" s="35" t="s">
        <v>13</v>
      </c>
      <c r="B33" s="37"/>
      <c r="C33" s="35" t="s">
        <v>18</v>
      </c>
      <c r="D33" s="35"/>
      <c r="E33" s="36" t="s">
        <v>34</v>
      </c>
      <c r="F33" s="36"/>
      <c r="G33" s="37" t="s">
        <v>36</v>
      </c>
      <c r="H33" s="37"/>
    </row>
    <row r="35" spans="1:8">
      <c r="A35" s="16" t="s">
        <v>19</v>
      </c>
      <c r="B35" s="7"/>
      <c r="C35" s="7"/>
      <c r="D35" s="7"/>
      <c r="E35" s="7"/>
      <c r="F35" s="7"/>
      <c r="G35" s="7"/>
      <c r="H35" s="8"/>
    </row>
    <row r="36" spans="1:8">
      <c r="A36" s="17" t="str">
        <f>'환경 65주 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>
      <c r="A37" s="17"/>
      <c r="B37" s="9"/>
      <c r="C37" s="9"/>
      <c r="D37" s="9"/>
      <c r="E37" s="9"/>
      <c r="F37" s="9"/>
      <c r="G37" s="9"/>
      <c r="H37" s="10"/>
    </row>
    <row r="38" spans="1:8">
      <c r="A38" s="17"/>
      <c r="B38" s="9"/>
      <c r="C38" s="9"/>
      <c r="D38" s="9"/>
      <c r="E38" s="9"/>
      <c r="F38" s="9"/>
      <c r="G38" s="9"/>
      <c r="H38" s="10"/>
    </row>
    <row r="39" spans="1:8">
      <c r="A39" s="17"/>
      <c r="B39" s="9"/>
      <c r="C39" s="9"/>
      <c r="D39" s="9"/>
      <c r="E39" s="9"/>
      <c r="F39" s="9"/>
      <c r="G39" s="9"/>
      <c r="H39" s="10"/>
    </row>
    <row r="40" spans="1:8">
      <c r="A40" s="18"/>
      <c r="B40" s="11"/>
      <c r="C40" s="11"/>
      <c r="D40" s="11"/>
      <c r="E40" s="11"/>
      <c r="F40" s="11"/>
      <c r="G40" s="11"/>
      <c r="H40" s="12"/>
    </row>
    <row r="42" spans="1:8">
      <c r="A42" s="43" t="s">
        <v>6</v>
      </c>
      <c r="B42" s="43"/>
      <c r="C42" s="43"/>
      <c r="D42" s="43"/>
      <c r="E42" s="43"/>
      <c r="F42" s="43"/>
      <c r="G42" s="43"/>
      <c r="H42" s="43"/>
    </row>
    <row r="43" spans="1:8" ht="17.25">
      <c r="A43" s="33" t="s">
        <v>7</v>
      </c>
      <c r="B43" s="33"/>
      <c r="C43" s="33"/>
      <c r="D43" s="33"/>
      <c r="E43" s="33"/>
      <c r="F43" s="33"/>
      <c r="G43" s="33"/>
      <c r="H43" s="33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F4:F5"/>
    <mergeCell ref="G4:H5"/>
    <mergeCell ref="D5:E5"/>
  </mergeCells>
  <phoneticPr fontId="3" type="noConversion"/>
  <conditionalFormatting sqref="C8 G8:H8 C10:D27 G10:H27">
    <cfRule type="containsText" dxfId="1" priority="2" operator="containsText" text="부적합">
      <formula>NOT(ISERROR(SEARCH("부적합",C8)))</formula>
    </cfRule>
  </conditionalFormatting>
  <conditionalFormatting sqref="C8 E8 G8:H8 C10:E27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환경 43주</vt:lpstr>
      <vt:lpstr>환경 43주_농장</vt:lpstr>
      <vt:lpstr>환경 49주 </vt:lpstr>
      <vt:lpstr>환경 49주_농장 </vt:lpstr>
      <vt:lpstr>환경 53주  </vt:lpstr>
      <vt:lpstr>환경 53주_농장  </vt:lpstr>
      <vt:lpstr>환경 65주 </vt:lpstr>
      <vt:lpstr>환경 65주_농장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2017-11-23T01:48:18Z</cp:lastPrinted>
  <dcterms:created xsi:type="dcterms:W3CDTF">2017-08-30T04:14:19Z</dcterms:created>
  <dcterms:modified xsi:type="dcterms:W3CDTF">2018-04-25T00:40:43Z</dcterms:modified>
</cp:coreProperties>
</file>