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192.168.2.49\중앙연구소자료$\중앙연구소공유자료\1. 세균검사 결과서\1. 한국원종 검사결과서\1. 정기 모니터링\1. 직영농장\PS_상항\"/>
    </mc:Choice>
  </mc:AlternateContent>
  <bookViews>
    <workbookView xWindow="0" yWindow="0" windowWidth="28800" windowHeight="12285" activeTab="5"/>
  </bookViews>
  <sheets>
    <sheet name="세척 후" sheetId="16" r:id="rId1"/>
    <sheet name="세척후_농장" sheetId="17" r:id="rId2"/>
    <sheet name="환경 4주" sheetId="14" r:id="rId3"/>
    <sheet name="환경 4주_농장" sheetId="15" r:id="rId4"/>
    <sheet name="환경 8주" sheetId="18" r:id="rId5"/>
    <sheet name="환경 8주_농장" sheetId="19" r:id="rId6"/>
    <sheet name="사료" sheetId="12" state="hidden" r:id="rId7"/>
    <sheet name="사료_농장" sheetId="13" state="hidden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6" i="19" l="1"/>
  <c r="G27" i="19"/>
  <c r="C27" i="19"/>
  <c r="E26" i="19"/>
  <c r="A26" i="19"/>
  <c r="G25" i="19"/>
  <c r="C25" i="19"/>
  <c r="E24" i="19"/>
  <c r="A24" i="19"/>
  <c r="G23" i="19"/>
  <c r="C23" i="19"/>
  <c r="E22" i="19"/>
  <c r="A22" i="19"/>
  <c r="G21" i="19"/>
  <c r="C21" i="19"/>
  <c r="E20" i="19"/>
  <c r="A20" i="19"/>
  <c r="G19" i="19"/>
  <c r="C19" i="19"/>
  <c r="E18" i="19"/>
  <c r="A18" i="19"/>
  <c r="G17" i="19"/>
  <c r="C17" i="19"/>
  <c r="E16" i="19"/>
  <c r="A16" i="19"/>
  <c r="G15" i="19"/>
  <c r="C15" i="19"/>
  <c r="E14" i="19"/>
  <c r="A14" i="19"/>
  <c r="G13" i="19"/>
  <c r="C13" i="19"/>
  <c r="E12" i="19"/>
  <c r="A12" i="19"/>
  <c r="G11" i="19"/>
  <c r="C11" i="19"/>
  <c r="E10" i="19"/>
  <c r="A10" i="19"/>
  <c r="G9" i="19"/>
  <c r="C9" i="19"/>
  <c r="E8" i="19"/>
  <c r="A8" i="19"/>
  <c r="G5" i="19"/>
  <c r="D5" i="19"/>
  <c r="B5" i="19"/>
  <c r="G4" i="19"/>
  <c r="D4" i="19"/>
  <c r="B4" i="19"/>
  <c r="G3" i="19"/>
  <c r="H26" i="18"/>
  <c r="G26" i="19" s="1"/>
  <c r="D26" i="18"/>
  <c r="C26" i="19" s="1"/>
  <c r="H24" i="18"/>
  <c r="G24" i="19" s="1"/>
  <c r="D24" i="18"/>
  <c r="C24" i="19" s="1"/>
  <c r="H22" i="18"/>
  <c r="G22" i="19" s="1"/>
  <c r="D22" i="18"/>
  <c r="C22" i="19" s="1"/>
  <c r="H20" i="18"/>
  <c r="G20" i="19" s="1"/>
  <c r="D20" i="18"/>
  <c r="C20" i="19" s="1"/>
  <c r="H18" i="18"/>
  <c r="G18" i="19" s="1"/>
  <c r="D18" i="18"/>
  <c r="C18" i="19" s="1"/>
  <c r="H16" i="18"/>
  <c r="G16" i="19" s="1"/>
  <c r="D16" i="18"/>
  <c r="C16" i="19" s="1"/>
  <c r="H14" i="18"/>
  <c r="G14" i="19" s="1"/>
  <c r="D14" i="18"/>
  <c r="C14" i="19" s="1"/>
  <c r="H12" i="18"/>
  <c r="G12" i="19" s="1"/>
  <c r="D12" i="18"/>
  <c r="C12" i="19" s="1"/>
  <c r="H10" i="18"/>
  <c r="G10" i="19" s="1"/>
  <c r="D10" i="18"/>
  <c r="C10" i="19" s="1"/>
  <c r="H8" i="18"/>
  <c r="G8" i="19" s="1"/>
  <c r="D8" i="18"/>
  <c r="C8" i="19" s="1"/>
  <c r="A36" i="15"/>
  <c r="D5" i="15"/>
  <c r="D4" i="15"/>
  <c r="A41" i="17"/>
  <c r="A40" i="17"/>
  <c r="E34" i="17"/>
  <c r="A34" i="17"/>
  <c r="E31" i="17"/>
  <c r="A31" i="17"/>
  <c r="E28" i="17"/>
  <c r="A28" i="17"/>
  <c r="E25" i="17"/>
  <c r="A25" i="17"/>
  <c r="E22" i="17"/>
  <c r="A22" i="17"/>
  <c r="E19" i="17"/>
  <c r="A19" i="17"/>
  <c r="E16" i="17"/>
  <c r="A16" i="17"/>
  <c r="E13" i="17"/>
  <c r="A13" i="17"/>
  <c r="E10" i="17"/>
  <c r="A10" i="17"/>
  <c r="E7" i="17"/>
  <c r="A7" i="17"/>
  <c r="G4" i="17"/>
  <c r="D4" i="17"/>
  <c r="G3" i="17"/>
  <c r="D3" i="17"/>
  <c r="B3" i="17"/>
  <c r="H36" i="16"/>
  <c r="F36" i="17" s="1"/>
  <c r="D36" i="16"/>
  <c r="B36" i="17" s="1"/>
  <c r="H35" i="16"/>
  <c r="F35" i="17" s="1"/>
  <c r="D35" i="16"/>
  <c r="B35" i="17" s="1"/>
  <c r="H34" i="16"/>
  <c r="F34" i="17" s="1"/>
  <c r="D34" i="16"/>
  <c r="C34" i="17" s="1"/>
  <c r="H33" i="16"/>
  <c r="F33" i="17" s="1"/>
  <c r="D33" i="16"/>
  <c r="B33" i="17" s="1"/>
  <c r="H32" i="16"/>
  <c r="F32" i="17" s="1"/>
  <c r="D32" i="16"/>
  <c r="B32" i="17" s="1"/>
  <c r="H31" i="16"/>
  <c r="F31" i="17" s="1"/>
  <c r="D31" i="16"/>
  <c r="C31" i="17" s="1"/>
  <c r="H30" i="16"/>
  <c r="F30" i="17" s="1"/>
  <c r="D30" i="16"/>
  <c r="B30" i="17" s="1"/>
  <c r="H29" i="16"/>
  <c r="F29" i="17" s="1"/>
  <c r="D29" i="16"/>
  <c r="B29" i="17" s="1"/>
  <c r="H28" i="16"/>
  <c r="F28" i="17" s="1"/>
  <c r="D28" i="16"/>
  <c r="C28" i="17" s="1"/>
  <c r="H27" i="16"/>
  <c r="F27" i="17" s="1"/>
  <c r="D27" i="16"/>
  <c r="B27" i="17" s="1"/>
  <c r="H26" i="16"/>
  <c r="F26" i="17" s="1"/>
  <c r="D26" i="16"/>
  <c r="B26" i="17" s="1"/>
  <c r="H25" i="16"/>
  <c r="F25" i="17" s="1"/>
  <c r="D25" i="16"/>
  <c r="C25" i="17" s="1"/>
  <c r="H24" i="16"/>
  <c r="F24" i="17" s="1"/>
  <c r="D24" i="16"/>
  <c r="B24" i="17" s="1"/>
  <c r="H23" i="16"/>
  <c r="F23" i="17" s="1"/>
  <c r="D23" i="16"/>
  <c r="B23" i="17" s="1"/>
  <c r="H22" i="16"/>
  <c r="F22" i="17" s="1"/>
  <c r="D22" i="16"/>
  <c r="C22" i="17" s="1"/>
  <c r="H21" i="16"/>
  <c r="F21" i="17" s="1"/>
  <c r="D21" i="16"/>
  <c r="B21" i="17" s="1"/>
  <c r="H20" i="16"/>
  <c r="F20" i="17" s="1"/>
  <c r="D20" i="16"/>
  <c r="B20" i="17" s="1"/>
  <c r="H19" i="16"/>
  <c r="F19" i="17" s="1"/>
  <c r="D19" i="16"/>
  <c r="C19" i="17" s="1"/>
  <c r="H18" i="16"/>
  <c r="F18" i="17" s="1"/>
  <c r="D18" i="16"/>
  <c r="B18" i="17" s="1"/>
  <c r="H17" i="16"/>
  <c r="F17" i="17" s="1"/>
  <c r="D17" i="16"/>
  <c r="B17" i="17" s="1"/>
  <c r="H16" i="16"/>
  <c r="F16" i="17" s="1"/>
  <c r="D16" i="16"/>
  <c r="C16" i="17" s="1"/>
  <c r="H15" i="16"/>
  <c r="F15" i="17" s="1"/>
  <c r="D15" i="16"/>
  <c r="B15" i="17" s="1"/>
  <c r="H14" i="16"/>
  <c r="F14" i="17" s="1"/>
  <c r="D14" i="16"/>
  <c r="B14" i="17" s="1"/>
  <c r="H13" i="16"/>
  <c r="F13" i="17" s="1"/>
  <c r="D13" i="16"/>
  <c r="C13" i="17" s="1"/>
  <c r="H12" i="16"/>
  <c r="F12" i="17" s="1"/>
  <c r="D12" i="16"/>
  <c r="B12" i="17" s="1"/>
  <c r="H11" i="16"/>
  <c r="F11" i="17" s="1"/>
  <c r="D11" i="16"/>
  <c r="B11" i="17" s="1"/>
  <c r="H10" i="16"/>
  <c r="F10" i="17" s="1"/>
  <c r="D10" i="16"/>
  <c r="C10" i="17" s="1"/>
  <c r="H9" i="16"/>
  <c r="F9" i="17" s="1"/>
  <c r="D9" i="16"/>
  <c r="B9" i="17" s="1"/>
  <c r="H8" i="16"/>
  <c r="F8" i="17" s="1"/>
  <c r="D8" i="16"/>
  <c r="B8" i="17" s="1"/>
  <c r="H7" i="16"/>
  <c r="F7" i="17" s="1"/>
  <c r="D7" i="16"/>
  <c r="C7" i="17" s="1"/>
  <c r="B7" i="17" l="1"/>
  <c r="G7" i="17"/>
  <c r="C8" i="17"/>
  <c r="G8" i="17"/>
  <c r="C9" i="17"/>
  <c r="G9" i="17"/>
  <c r="B10" i="17"/>
  <c r="G10" i="17"/>
  <c r="C11" i="17"/>
  <c r="G11" i="17"/>
  <c r="C12" i="17"/>
  <c r="G12" i="17"/>
  <c r="B13" i="17"/>
  <c r="G13" i="17"/>
  <c r="C14" i="17"/>
  <c r="G14" i="17"/>
  <c r="C15" i="17"/>
  <c r="G15" i="17"/>
  <c r="B16" i="17"/>
  <c r="G16" i="17"/>
  <c r="C17" i="17"/>
  <c r="G17" i="17"/>
  <c r="C18" i="17"/>
  <c r="G18" i="17"/>
  <c r="B19" i="17"/>
  <c r="G19" i="17"/>
  <c r="C20" i="17"/>
  <c r="G20" i="17"/>
  <c r="C21" i="17"/>
  <c r="G21" i="17"/>
  <c r="B22" i="17"/>
  <c r="G22" i="17"/>
  <c r="C23" i="17"/>
  <c r="G23" i="17"/>
  <c r="C24" i="17"/>
  <c r="G24" i="17"/>
  <c r="B25" i="17"/>
  <c r="G25" i="17"/>
  <c r="C26" i="17"/>
  <c r="G26" i="17"/>
  <c r="C27" i="17"/>
  <c r="G27" i="17"/>
  <c r="B28" i="17"/>
  <c r="G28" i="17"/>
  <c r="C29" i="17"/>
  <c r="G29" i="17"/>
  <c r="C30" i="17"/>
  <c r="G30" i="17"/>
  <c r="B31" i="17"/>
  <c r="G31" i="17"/>
  <c r="C32" i="17"/>
  <c r="G32" i="17"/>
  <c r="C33" i="17"/>
  <c r="G33" i="17"/>
  <c r="B34" i="17"/>
  <c r="G34" i="17"/>
  <c r="C35" i="17"/>
  <c r="G35" i="17"/>
  <c r="C36" i="17"/>
  <c r="G36" i="17"/>
  <c r="G27" i="15" l="1"/>
  <c r="C27" i="15"/>
  <c r="E26" i="15"/>
  <c r="A26" i="15"/>
  <c r="G25" i="15"/>
  <c r="C25" i="15"/>
  <c r="E24" i="15"/>
  <c r="A24" i="15"/>
  <c r="G23" i="15"/>
  <c r="C23" i="15"/>
  <c r="E22" i="15"/>
  <c r="A22" i="15"/>
  <c r="G21" i="15"/>
  <c r="C21" i="15"/>
  <c r="E20" i="15"/>
  <c r="A20" i="15"/>
  <c r="G19" i="15"/>
  <c r="C19" i="15"/>
  <c r="E18" i="15"/>
  <c r="A18" i="15"/>
  <c r="G17" i="15"/>
  <c r="C17" i="15"/>
  <c r="E16" i="15"/>
  <c r="A16" i="15"/>
  <c r="G15" i="15"/>
  <c r="C15" i="15"/>
  <c r="E14" i="15"/>
  <c r="A14" i="15"/>
  <c r="G13" i="15"/>
  <c r="C13" i="15"/>
  <c r="E12" i="15"/>
  <c r="A12" i="15"/>
  <c r="G11" i="15"/>
  <c r="C11" i="15"/>
  <c r="E10" i="15"/>
  <c r="A10" i="15"/>
  <c r="G9" i="15"/>
  <c r="C9" i="15"/>
  <c r="E8" i="15"/>
  <c r="A8" i="15"/>
  <c r="G5" i="15"/>
  <c r="B5" i="15"/>
  <c r="G4" i="15"/>
  <c r="B4" i="15"/>
  <c r="G3" i="15"/>
  <c r="H26" i="14"/>
  <c r="G26" i="15" s="1"/>
  <c r="D26" i="14"/>
  <c r="C26" i="15" s="1"/>
  <c r="H24" i="14"/>
  <c r="G24" i="15" s="1"/>
  <c r="D24" i="14"/>
  <c r="C24" i="15" s="1"/>
  <c r="H22" i="14"/>
  <c r="G22" i="15" s="1"/>
  <c r="D22" i="14"/>
  <c r="C22" i="15" s="1"/>
  <c r="H20" i="14"/>
  <c r="G20" i="15" s="1"/>
  <c r="D20" i="14"/>
  <c r="C20" i="15" s="1"/>
  <c r="H18" i="14"/>
  <c r="G18" i="15" s="1"/>
  <c r="D18" i="14"/>
  <c r="C18" i="15" s="1"/>
  <c r="H16" i="14"/>
  <c r="G16" i="15" s="1"/>
  <c r="D16" i="14"/>
  <c r="C16" i="15" s="1"/>
  <c r="H14" i="14"/>
  <c r="G14" i="15" s="1"/>
  <c r="D14" i="14"/>
  <c r="C14" i="15" s="1"/>
  <c r="H12" i="14"/>
  <c r="G12" i="15" s="1"/>
  <c r="D12" i="14"/>
  <c r="C12" i="15" s="1"/>
  <c r="H10" i="14"/>
  <c r="G10" i="15" s="1"/>
  <c r="D10" i="14"/>
  <c r="C10" i="15" s="1"/>
  <c r="H8" i="14"/>
  <c r="G8" i="15" s="1"/>
  <c r="D8" i="14"/>
  <c r="C8" i="15" s="1"/>
  <c r="A36" i="13" l="1"/>
  <c r="E26" i="13"/>
  <c r="A26" i="13"/>
  <c r="E24" i="13"/>
  <c r="A24" i="13"/>
  <c r="E22" i="13"/>
  <c r="A22" i="13"/>
  <c r="E20" i="13"/>
  <c r="A20" i="13"/>
  <c r="E18" i="13"/>
  <c r="A18" i="13"/>
  <c r="E16" i="13"/>
  <c r="A16" i="13"/>
  <c r="E14" i="13"/>
  <c r="A14" i="13"/>
  <c r="E12" i="13"/>
  <c r="A12" i="13"/>
  <c r="E10" i="13"/>
  <c r="A10" i="13"/>
  <c r="E8" i="13"/>
  <c r="A8" i="13"/>
  <c r="D5" i="13"/>
  <c r="B5" i="13"/>
  <c r="G4" i="13"/>
  <c r="D4" i="13"/>
  <c r="B4" i="13"/>
  <c r="G3" i="13"/>
  <c r="H26" i="12"/>
  <c r="G26" i="13" s="1"/>
  <c r="D26" i="12"/>
  <c r="C26" i="13" s="1"/>
  <c r="H24" i="12"/>
  <c r="G24" i="13" s="1"/>
  <c r="D24" i="12"/>
  <c r="C24" i="13" s="1"/>
  <c r="H22" i="12"/>
  <c r="G22" i="13" s="1"/>
  <c r="D22" i="12"/>
  <c r="C22" i="13" s="1"/>
  <c r="H20" i="12"/>
  <c r="G20" i="13" s="1"/>
  <c r="D20" i="12"/>
  <c r="C20" i="13" s="1"/>
  <c r="H18" i="12"/>
  <c r="G18" i="13" s="1"/>
  <c r="D18" i="12"/>
  <c r="C18" i="13" s="1"/>
  <c r="H16" i="12"/>
  <c r="G16" i="13" s="1"/>
  <c r="D16" i="12"/>
  <c r="C16" i="13" s="1"/>
  <c r="H14" i="12"/>
  <c r="G14" i="13" s="1"/>
  <c r="D14" i="12"/>
  <c r="C14" i="13" s="1"/>
  <c r="H12" i="12"/>
  <c r="G12" i="13" s="1"/>
  <c r="D12" i="12"/>
  <c r="C12" i="13" s="1"/>
  <c r="H10" i="12"/>
  <c r="G10" i="13" s="1"/>
  <c r="D10" i="12"/>
  <c r="C10" i="13" s="1"/>
  <c r="H8" i="12"/>
  <c r="G8" i="13" s="1"/>
  <c r="D8" i="12"/>
  <c r="C8" i="13" s="1"/>
  <c r="B10" i="13" l="1"/>
  <c r="F16" i="13"/>
  <c r="B26" i="13"/>
  <c r="F24" i="13"/>
  <c r="B18" i="13"/>
  <c r="B24" i="13"/>
  <c r="B16" i="13"/>
  <c r="B22" i="13"/>
  <c r="B14" i="13"/>
  <c r="F18" i="13"/>
  <c r="F26" i="13"/>
  <c r="B20" i="13"/>
  <c r="B12" i="13"/>
  <c r="F20" i="13"/>
  <c r="F22" i="13"/>
  <c r="F8" i="13"/>
  <c r="B8" i="13"/>
  <c r="F14" i="13"/>
  <c r="F12" i="13"/>
  <c r="F10" i="13"/>
</calcChain>
</file>

<file path=xl/sharedStrings.xml><?xml version="1.0" encoding="utf-8"?>
<sst xmlns="http://schemas.openxmlformats.org/spreadsheetml/2006/main" count="327" uniqueCount="107">
  <si>
    <r>
      <rPr>
        <sz val="10"/>
        <color theme="1"/>
        <rFont val="바탕"/>
        <family val="1"/>
        <charset val="129"/>
      </rPr>
      <t>계사</t>
    </r>
  </si>
  <si>
    <r>
      <rPr>
        <sz val="10"/>
        <color theme="1"/>
        <rFont val="바탕"/>
        <family val="1"/>
        <charset val="129"/>
      </rPr>
      <t>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</si>
  <si>
    <r>
      <rPr>
        <sz val="10"/>
        <color theme="1"/>
        <rFont val="바탕"/>
        <family val="1"/>
        <charset val="129"/>
      </rPr>
      <t>총세균</t>
    </r>
  </si>
  <si>
    <r>
      <rPr>
        <sz val="10"/>
        <color theme="1"/>
        <rFont val="바탕"/>
        <family val="1"/>
        <charset val="129"/>
      </rPr>
      <t>결과</t>
    </r>
  </si>
  <si>
    <t>항목</t>
    <phoneticPr fontId="3" type="noConversion"/>
  </si>
  <si>
    <t>결과</t>
    <phoneticPr fontId="3" type="noConversion"/>
  </si>
  <si>
    <r>
      <t>본 결과서는 의뢰된 시료에 한하며, 검사 결과는 소송 및 법적인 용도로 사용 할 수 없습니다</t>
    </r>
    <r>
      <rPr>
        <b/>
        <sz val="9"/>
        <color theme="1"/>
        <rFont val="맑은 고딕"/>
        <family val="3"/>
        <charset val="129"/>
        <scheme val="minor"/>
      </rPr>
      <t>.</t>
    </r>
  </si>
  <si>
    <r>
      <t xml:space="preserve">제2017-1호 가축병성감정실시기관 </t>
    </r>
    <r>
      <rPr>
        <b/>
        <sz val="12"/>
        <color theme="1"/>
        <rFont val="맑은 고딕"/>
        <family val="3"/>
        <charset val="129"/>
        <scheme val="minor"/>
      </rPr>
      <t>(주)체리부로 중앙연구소</t>
    </r>
  </si>
  <si>
    <t>접수번호</t>
    <phoneticPr fontId="3" type="noConversion"/>
  </si>
  <si>
    <t>샘플채취일</t>
    <phoneticPr fontId="3" type="noConversion"/>
  </si>
  <si>
    <t>샘플채취자</t>
    <phoneticPr fontId="3" type="noConversion"/>
  </si>
  <si>
    <t>살모넬라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</si>
  <si>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</si>
  <si>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</si>
  <si>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부적합</t>
    <phoneticPr fontId="3" type="noConversion"/>
  </si>
  <si>
    <t>살모넬라 음성</t>
    <phoneticPr fontId="3" type="noConversion"/>
  </si>
  <si>
    <t>Comments</t>
    <phoneticPr fontId="3" type="noConversion"/>
  </si>
  <si>
    <t>계사</t>
    <phoneticPr fontId="3" type="noConversion"/>
  </si>
  <si>
    <t>계군명</t>
    <phoneticPr fontId="3" type="noConversion"/>
  </si>
  <si>
    <t>주령</t>
    <phoneticPr fontId="3" type="noConversion"/>
  </si>
  <si>
    <t>주의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</si>
  <si>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</si>
  <si>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</si>
  <si>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</si>
  <si>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</si>
  <si>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계사 벽</t>
  </si>
  <si>
    <t>계사 바닥</t>
    <phoneticPr fontId="3" type="noConversion"/>
  </si>
  <si>
    <t>계사 바닥</t>
  </si>
  <si>
    <t>급이기</t>
    <phoneticPr fontId="3" type="noConversion"/>
  </si>
  <si>
    <t>급이기</t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</si>
  <si>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</si>
  <si>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t>우수</t>
    <phoneticPr fontId="3" type="noConversion"/>
  </si>
  <si>
    <t>양호</t>
    <phoneticPr fontId="3" type="noConversion"/>
  </si>
  <si>
    <t>불량</t>
    <phoneticPr fontId="3" type="noConversion"/>
  </si>
  <si>
    <t>Commetns</t>
    <phoneticPr fontId="3" type="noConversion"/>
  </si>
  <si>
    <t>농장 계사 환경 살모넬라 검사</t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</si>
  <si>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</si>
  <si>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</si>
  <si>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</si>
  <si>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계군명</t>
    <phoneticPr fontId="3" type="noConversion"/>
  </si>
  <si>
    <t>주령</t>
    <phoneticPr fontId="3" type="noConversion"/>
  </si>
  <si>
    <t>계사</t>
    <phoneticPr fontId="3" type="noConversion"/>
  </si>
  <si>
    <t>검사 위치</t>
    <phoneticPr fontId="3" type="noConversion"/>
  </si>
  <si>
    <t>살모넬라</t>
    <phoneticPr fontId="3" type="noConversion"/>
  </si>
  <si>
    <t>검사위치</t>
    <phoneticPr fontId="3" type="noConversion"/>
  </si>
  <si>
    <t>사료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</si>
  <si>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</si>
  <si>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결과</t>
    <phoneticPr fontId="3" type="noConversion"/>
  </si>
  <si>
    <t>양호</t>
    <phoneticPr fontId="3" type="noConversion"/>
  </si>
  <si>
    <t>주의</t>
    <phoneticPr fontId="3" type="noConversion"/>
  </si>
  <si>
    <t>불량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</si>
  <si>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</si>
  <si>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</si>
  <si>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</si>
  <si>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</si>
  <si>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</si>
  <si>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</si>
  <si>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전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구역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</t>
    </r>
    <phoneticPr fontId="3" type="noConversion"/>
  </si>
  <si>
    <t>농장 사료 살모넬라 검사</t>
    <phoneticPr fontId="3" type="noConversion"/>
  </si>
  <si>
    <t>접수번호</t>
    <phoneticPr fontId="3" type="noConversion"/>
  </si>
  <si>
    <t>검사 위치</t>
    <phoneticPr fontId="3" type="noConversion"/>
  </si>
  <si>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위치</t>
    </r>
    <phoneticPr fontId="3" type="noConversion"/>
  </si>
  <si>
    <t>검사완료일</t>
    <phoneticPr fontId="3" type="noConversion"/>
  </si>
  <si>
    <t>살모넬라</t>
    <phoneticPr fontId="3" type="noConversion"/>
  </si>
  <si>
    <t>벽 (시설)</t>
    <phoneticPr fontId="3" type="noConversion"/>
  </si>
  <si>
    <t>바닥 (깔짚)</t>
    <phoneticPr fontId="3" type="noConversion"/>
  </si>
  <si>
    <t>벽 (시설)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</si>
  <si>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</si>
  <si>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농장 계사 환경 살모넬라 검사</t>
    <phoneticPr fontId="3" type="noConversion"/>
  </si>
  <si>
    <t>접수번호</t>
    <phoneticPr fontId="3" type="noConversion"/>
  </si>
  <si>
    <t>농장명</t>
    <phoneticPr fontId="3" type="noConversion"/>
  </si>
  <si>
    <t>샘플채취일</t>
    <phoneticPr fontId="3" type="noConversion"/>
  </si>
  <si>
    <t>검사완료일</t>
    <phoneticPr fontId="3" type="noConversion"/>
  </si>
  <si>
    <t>계군명</t>
    <phoneticPr fontId="3" type="noConversion"/>
  </si>
  <si>
    <t>주령</t>
    <phoneticPr fontId="3" type="noConversion"/>
  </si>
  <si>
    <t>샘플채취자</t>
    <phoneticPr fontId="3" type="noConversion"/>
  </si>
  <si>
    <t>계사</t>
    <phoneticPr fontId="3" type="noConversion"/>
  </si>
  <si>
    <t>결과</t>
    <phoneticPr fontId="3" type="noConversion"/>
  </si>
  <si>
    <r>
      <t>*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</si>
  <si>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적합</t>
    <phoneticPr fontId="3" type="noConversion"/>
  </si>
  <si>
    <t>주의</t>
    <phoneticPr fontId="3" type="noConversion"/>
  </si>
  <si>
    <t>부적합</t>
    <phoneticPr fontId="3" type="noConversion"/>
  </si>
  <si>
    <t>항목</t>
    <phoneticPr fontId="3" type="noConversion"/>
  </si>
  <si>
    <t>살모넬라</t>
    <phoneticPr fontId="3" type="noConversion"/>
  </si>
  <si>
    <t>살모넬라 음성</t>
    <phoneticPr fontId="3" type="noConversion"/>
  </si>
  <si>
    <t>살모넬라 분리(SE 이외)</t>
    <phoneticPr fontId="3" type="noConversion"/>
  </si>
  <si>
    <r>
      <t xml:space="preserve">SE </t>
    </r>
    <r>
      <rPr>
        <sz val="11"/>
        <color theme="1"/>
        <rFont val="바탕"/>
        <family val="1"/>
        <charset val="129"/>
      </rPr>
      <t>검출</t>
    </r>
    <phoneticPr fontId="3" type="noConversion"/>
  </si>
  <si>
    <t>Comments</t>
    <phoneticPr fontId="3" type="noConversion"/>
  </si>
  <si>
    <r>
      <rPr>
        <b/>
        <sz val="20"/>
        <color theme="1"/>
        <rFont val="바탕"/>
        <family val="1"/>
        <charset val="129"/>
      </rPr>
      <t>농장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세척</t>
    </r>
    <r>
      <rPr>
        <b/>
        <sz val="20"/>
        <color theme="1"/>
        <rFont val="Times New Roman"/>
        <family val="1"/>
      </rPr>
      <t>•</t>
    </r>
    <r>
      <rPr>
        <b/>
        <sz val="20"/>
        <color theme="1"/>
        <rFont val="바탕"/>
        <family val="1"/>
        <charset val="129"/>
      </rPr>
      <t>소독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후</t>
    </r>
    <r>
      <rPr>
        <b/>
        <sz val="20"/>
        <color theme="1"/>
        <rFont val="Times New Roman"/>
        <family val="1"/>
      </rPr>
      <t xml:space="preserve"> </t>
    </r>
    <r>
      <rPr>
        <b/>
        <sz val="20"/>
        <color theme="1"/>
        <rFont val="바탕"/>
        <family val="1"/>
        <charset val="129"/>
      </rPr>
      <t>위생검사</t>
    </r>
    <phoneticPr fontId="3" type="noConversion"/>
  </si>
  <si>
    <t>농장명</t>
    <phoneticPr fontId="3" type="noConversion"/>
  </si>
  <si>
    <t>샘플채취일</t>
    <phoneticPr fontId="3" type="noConversion"/>
  </si>
  <si>
    <t>샘플채취자</t>
    <phoneticPr fontId="3" type="noConversion"/>
  </si>
  <si>
    <t>계사 벽</t>
    <phoneticPr fontId="3" type="noConversion"/>
  </si>
  <si>
    <r>
      <t xml:space="preserve">*TNTC: </t>
    </r>
    <r>
      <rPr>
        <sz val="8"/>
        <color theme="1"/>
        <rFont val="바탕"/>
        <family val="1"/>
        <charset val="129"/>
      </rPr>
      <t>세균이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매우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많아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셀수</t>
    </r>
    <r>
      <rPr>
        <sz val="8"/>
        <color theme="1"/>
        <rFont val="Times New Roman"/>
        <family val="1"/>
      </rPr>
      <t xml:space="preserve"> </t>
    </r>
    <r>
      <rPr>
        <sz val="8"/>
        <color theme="1"/>
        <rFont val="바탕"/>
        <family val="1"/>
        <charset val="129"/>
      </rPr>
      <t>없음</t>
    </r>
    <phoneticPr fontId="3" type="noConversion"/>
  </si>
  <si>
    <r>
      <t>*</t>
    </r>
    <r>
      <rPr>
        <sz val="10"/>
        <color theme="1"/>
        <rFont val="바탕"/>
        <family val="1"/>
        <charset val="129"/>
      </rPr>
      <t>위생검사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결과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판단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기준</t>
    </r>
    <phoneticPr fontId="3" type="noConversion"/>
  </si>
  <si>
    <t>양호</t>
    <phoneticPr fontId="3" type="noConversion"/>
  </si>
  <si>
    <r>
      <rPr>
        <sz val="11"/>
        <color theme="1"/>
        <rFont val="바탕"/>
        <family val="1"/>
        <charset val="129"/>
      </rPr>
      <t>총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바탕"/>
        <family val="1"/>
        <charset val="129"/>
      </rPr>
      <t>세균수</t>
    </r>
    <phoneticPr fontId="3" type="noConversion"/>
  </si>
  <si>
    <r>
      <t xml:space="preserve">400 </t>
    </r>
    <r>
      <rPr>
        <sz val="11"/>
        <color theme="1"/>
        <rFont val="바탕"/>
        <family val="1"/>
        <charset val="129"/>
      </rPr>
      <t>이하</t>
    </r>
    <phoneticPr fontId="3" type="noConversion"/>
  </si>
  <si>
    <t>401 ~ 1,000</t>
    <phoneticPr fontId="3" type="noConversion"/>
  </si>
  <si>
    <r>
      <t xml:space="preserve">1,001 </t>
    </r>
    <r>
      <rPr>
        <sz val="11"/>
        <color theme="1"/>
        <rFont val="바탕"/>
        <family val="1"/>
        <charset val="129"/>
      </rPr>
      <t>이상</t>
    </r>
    <phoneticPr fontId="3" type="noConversion"/>
  </si>
  <si>
    <t>상항농장</t>
    <phoneticPr fontId="3" type="noConversion"/>
  </si>
  <si>
    <t>20-0324</t>
    <phoneticPr fontId="3" type="noConversion"/>
  </si>
  <si>
    <t>우용복</t>
    <phoneticPr fontId="3" type="noConversion"/>
  </si>
  <si>
    <t>음성</t>
    <phoneticPr fontId="3" type="noConversion"/>
  </si>
  <si>
    <t>0025</t>
    <phoneticPr fontId="3" type="noConversion"/>
  </si>
  <si>
    <r>
      <t xml:space="preserve">- </t>
    </r>
    <r>
      <rPr>
        <sz val="10"/>
        <color theme="1"/>
        <rFont val="바탕"/>
        <family val="1"/>
        <charset val="129"/>
      </rPr>
      <t>모든샘플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살모넬라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음성으로</t>
    </r>
    <r>
      <rPr>
        <sz val="10"/>
        <color theme="1"/>
        <rFont val="Times New Roman"/>
        <family val="1"/>
      </rPr>
      <t xml:space="preserve"> </t>
    </r>
    <r>
      <rPr>
        <sz val="10"/>
        <color theme="1"/>
        <rFont val="바탕"/>
        <family val="1"/>
        <charset val="129"/>
      </rPr>
      <t>양호함</t>
    </r>
    <phoneticPr fontId="3" type="noConversion"/>
  </si>
  <si>
    <t>20-0645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</si>
</sst>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0;_؀"/>
    <numFmt numFmtId="177" formatCode="yyyy\.mm\.dd"/>
    <numFmt numFmtId="178" formatCode="##&quot;주령&quot;"/>
  </numFmts>
  <fonts count="16" x14ac:knownFonts="1">
    <font>
      <sz val="11"/>
      <color theme="1"/>
      <name val="맑은 고딕"/>
      <family val="2"/>
      <charset val="129"/>
      <scheme val="minor"/>
    </font>
    <font>
      <sz val="10"/>
      <color theme="1"/>
      <name val="바탕"/>
      <family val="1"/>
      <charset val="129"/>
    </font>
    <font>
      <sz val="10"/>
      <color theme="1"/>
      <name val="Times New Roman"/>
      <family val="1"/>
    </font>
    <font>
      <sz val="8"/>
      <name val="맑은 고딕"/>
      <family val="2"/>
      <charset val="129"/>
      <scheme val="minor"/>
    </font>
    <font>
      <sz val="11"/>
      <color theme="1"/>
      <name val="바탕"/>
      <family val="1"/>
      <charset val="129"/>
    </font>
    <font>
      <sz val="8"/>
      <color theme="1"/>
      <name val="바탕"/>
      <family val="1"/>
      <charset val="129"/>
    </font>
    <font>
      <sz val="11"/>
      <color theme="1"/>
      <name val="Times New Roman"/>
      <family val="1"/>
    </font>
    <font>
      <sz val="8"/>
      <color theme="1"/>
      <name val="Times New Roman"/>
      <family val="1"/>
    </font>
    <font>
      <b/>
      <sz val="20"/>
      <color theme="1"/>
      <name val="Times New Roman"/>
      <family val="1"/>
    </font>
    <font>
      <b/>
      <sz val="20"/>
      <color theme="1"/>
      <name val="바탕"/>
      <family val="1"/>
      <charset val="129"/>
    </font>
    <font>
      <b/>
      <sz val="9"/>
      <color rgb="FF00B050"/>
      <name val="맑은 고딕"/>
      <family val="3"/>
      <charset val="129"/>
      <scheme val="minor"/>
    </font>
    <font>
      <b/>
      <sz val="9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0"/>
      <name val="Times New Roman"/>
      <family val="1"/>
    </font>
    <font>
      <sz val="11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D9E2F3"/>
        <bgColor indexed="64"/>
      </patternFill>
    </fill>
    <fill>
      <patternFill patternType="solid">
        <fgColor rgb="FFFFFF00"/>
        <bgColor indexed="64"/>
      </patternFill>
    </fill>
  </fills>
  <borders count="6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Down="1">
      <left/>
      <right/>
      <top/>
      <bottom/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Down="1">
      <left style="thin">
        <color auto="1"/>
      </left>
      <right/>
      <top style="thin">
        <color auto="1"/>
      </top>
      <bottom/>
      <diagonal style="thin">
        <color auto="1"/>
      </diagonal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thin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 style="double">
        <color indexed="64"/>
      </right>
      <top style="thin">
        <color auto="1"/>
      </top>
      <bottom/>
      <diagonal/>
    </border>
    <border>
      <left style="thin">
        <color auto="1"/>
      </left>
      <right style="double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double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81">
    <xf numFmtId="0" fontId="0" fillId="0" borderId="0" xfId="0">
      <alignment vertical="center"/>
    </xf>
    <xf numFmtId="0" fontId="2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6" fillId="2" borderId="12" xfId="0" applyFont="1" applyFill="1" applyBorder="1">
      <alignment vertical="center"/>
    </xf>
    <xf numFmtId="0" fontId="6" fillId="0" borderId="15" xfId="0" applyFont="1" applyBorder="1">
      <alignment vertical="center"/>
    </xf>
    <xf numFmtId="0" fontId="6" fillId="0" borderId="16" xfId="0" applyFont="1" applyBorder="1">
      <alignment vertical="center"/>
    </xf>
    <xf numFmtId="0" fontId="6" fillId="0" borderId="0" xfId="0" applyFont="1" applyBorder="1">
      <alignment vertical="center"/>
    </xf>
    <xf numFmtId="0" fontId="6" fillId="0" borderId="18" xfId="0" applyFont="1" applyBorder="1">
      <alignment vertical="center"/>
    </xf>
    <xf numFmtId="0" fontId="6" fillId="0" borderId="20" xfId="0" applyFont="1" applyBorder="1">
      <alignment vertical="center"/>
    </xf>
    <xf numFmtId="0" fontId="6" fillId="0" borderId="21" xfId="0" applyFont="1" applyBorder="1">
      <alignment vertical="center"/>
    </xf>
    <xf numFmtId="0" fontId="6" fillId="2" borderId="22" xfId="0" applyFont="1" applyFill="1" applyBorder="1">
      <alignment vertical="center"/>
    </xf>
    <xf numFmtId="0" fontId="4" fillId="2" borderId="15" xfId="0" applyFont="1" applyFill="1" applyBorder="1" applyAlignment="1">
      <alignment horizontal="right" vertical="center"/>
    </xf>
    <xf numFmtId="0" fontId="4" fillId="2" borderId="17" xfId="0" applyFont="1" applyFill="1" applyBorder="1">
      <alignment vertical="center"/>
    </xf>
    <xf numFmtId="0" fontId="2" fillId="0" borderId="14" xfId="0" applyFont="1" applyBorder="1">
      <alignment vertical="center"/>
    </xf>
    <xf numFmtId="0" fontId="2" fillId="0" borderId="17" xfId="0" quotePrefix="1" applyFont="1" applyBorder="1">
      <alignment vertical="center"/>
    </xf>
    <xf numFmtId="0" fontId="2" fillId="0" borderId="17" xfId="0" applyFont="1" applyBorder="1">
      <alignment vertical="center"/>
    </xf>
    <xf numFmtId="0" fontId="2" fillId="0" borderId="19" xfId="0" quotePrefix="1" applyFont="1" applyBorder="1">
      <alignment vertical="center"/>
    </xf>
    <xf numFmtId="0" fontId="1" fillId="2" borderId="4" xfId="0" applyFont="1" applyFill="1" applyBorder="1" applyAlignment="1">
      <alignment horizontal="center" vertical="center" wrapText="1"/>
    </xf>
    <xf numFmtId="0" fontId="2" fillId="2" borderId="31" xfId="0" applyFont="1" applyFill="1" applyBorder="1" applyAlignment="1">
      <alignment horizontal="center" vertical="center" wrapText="1"/>
    </xf>
    <xf numFmtId="0" fontId="1" fillId="2" borderId="3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176" fontId="2" fillId="3" borderId="1" xfId="0" applyNumberFormat="1" applyFont="1" applyFill="1" applyBorder="1" applyAlignment="1">
      <alignment horizontal="center" vertical="center" wrapText="1"/>
    </xf>
    <xf numFmtId="176" fontId="14" fillId="3" borderId="1" xfId="0" applyNumberFormat="1" applyFont="1" applyFill="1" applyBorder="1" applyAlignment="1">
      <alignment horizontal="center" vertical="center" wrapText="1"/>
    </xf>
    <xf numFmtId="176" fontId="2" fillId="3" borderId="10" xfId="0" applyNumberFormat="1" applyFont="1" applyFill="1" applyBorder="1" applyAlignment="1">
      <alignment horizontal="center" vertical="center" wrapText="1"/>
    </xf>
    <xf numFmtId="176" fontId="14" fillId="3" borderId="10" xfId="0" applyNumberFormat="1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77" fontId="1" fillId="3" borderId="1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3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3" borderId="9" xfId="0" applyFont="1" applyFill="1" applyBorder="1" applyAlignment="1">
      <alignment horizontal="center" vertical="center" wrapText="1"/>
    </xf>
    <xf numFmtId="0" fontId="2" fillId="3" borderId="33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34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177" fontId="1" fillId="3" borderId="2" xfId="0" applyNumberFormat="1" applyFont="1" applyFill="1" applyBorder="1" applyAlignment="1">
      <alignment horizontal="center" vertical="center"/>
    </xf>
    <xf numFmtId="177" fontId="1" fillId="3" borderId="3" xfId="0" applyNumberFormat="1" applyFont="1" applyFill="1" applyBorder="1" applyAlignment="1">
      <alignment horizontal="center" vertical="center"/>
    </xf>
    <xf numFmtId="178" fontId="1" fillId="3" borderId="1" xfId="0" applyNumberFormat="1" applyFont="1" applyFill="1" applyBorder="1" applyAlignment="1">
      <alignment horizontal="center" vertical="center"/>
    </xf>
    <xf numFmtId="0" fontId="1" fillId="2" borderId="57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58" xfId="0" applyFont="1" applyFill="1" applyBorder="1" applyAlignment="1">
      <alignment horizontal="center" vertical="center" wrapText="1"/>
    </xf>
    <xf numFmtId="0" fontId="1" fillId="3" borderId="59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61" xfId="0" applyFont="1" applyFill="1" applyBorder="1" applyAlignment="1">
      <alignment horizontal="center" vertical="center"/>
    </xf>
    <xf numFmtId="0" fontId="1" fillId="3" borderId="21" xfId="0" applyFont="1" applyFill="1" applyBorder="1" applyAlignment="1">
      <alignment horizontal="center" vertical="center"/>
    </xf>
    <xf numFmtId="0" fontId="1" fillId="3" borderId="2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1" fillId="3" borderId="60" xfId="0" applyFont="1" applyFill="1" applyBorder="1" applyAlignment="1">
      <alignment horizontal="center" vertical="center"/>
    </xf>
    <xf numFmtId="0" fontId="1" fillId="3" borderId="62" xfId="0" applyFont="1" applyFill="1" applyBorder="1" applyAlignment="1">
      <alignment horizontal="center" vertical="center"/>
    </xf>
    <xf numFmtId="0" fontId="2" fillId="0" borderId="49" xfId="0" applyFont="1" applyFill="1" applyBorder="1" applyAlignment="1">
      <alignment horizontal="center" vertical="center" wrapText="1"/>
    </xf>
    <xf numFmtId="0" fontId="2" fillId="0" borderId="50" xfId="0" applyFont="1" applyFill="1" applyBorder="1" applyAlignment="1">
      <alignment horizontal="center" vertical="center" wrapText="1"/>
    </xf>
    <xf numFmtId="0" fontId="1" fillId="3" borderId="23" xfId="0" applyFont="1" applyFill="1" applyBorder="1" applyAlignment="1">
      <alignment horizontal="center" vertical="center"/>
    </xf>
    <xf numFmtId="0" fontId="1" fillId="3" borderId="13" xfId="0" applyFont="1" applyFill="1" applyBorder="1" applyAlignment="1">
      <alignment horizontal="center" vertical="center"/>
    </xf>
    <xf numFmtId="0" fontId="2" fillId="0" borderId="53" xfId="0" applyFont="1" applyFill="1" applyBorder="1" applyAlignment="1">
      <alignment horizontal="center" vertical="center" wrapText="1"/>
    </xf>
    <xf numFmtId="0" fontId="1" fillId="3" borderId="63" xfId="0" applyFont="1" applyFill="1" applyBorder="1" applyAlignment="1">
      <alignment horizontal="center" vertical="center"/>
    </xf>
    <xf numFmtId="0" fontId="1" fillId="3" borderId="64" xfId="0" applyFont="1" applyFill="1" applyBorder="1" applyAlignment="1">
      <alignment horizontal="center" vertical="center"/>
    </xf>
    <xf numFmtId="0" fontId="1" fillId="3" borderId="66" xfId="0" applyFont="1" applyFill="1" applyBorder="1" applyAlignment="1">
      <alignment horizontal="center" vertical="center"/>
    </xf>
    <xf numFmtId="0" fontId="1" fillId="3" borderId="67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 wrapText="1"/>
    </xf>
    <xf numFmtId="0" fontId="1" fillId="3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1" fillId="3" borderId="65" xfId="0" applyFont="1" applyFill="1" applyBorder="1" applyAlignment="1">
      <alignment horizontal="center" vertical="center"/>
    </xf>
    <xf numFmtId="0" fontId="1" fillId="3" borderId="68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177" fontId="1" fillId="0" borderId="3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2" fillId="0" borderId="59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6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60" xfId="0" applyFont="1" applyBorder="1" applyAlignment="1">
      <alignment horizontal="center" vertical="center" wrapText="1"/>
    </xf>
    <xf numFmtId="0" fontId="2" fillId="0" borderId="62" xfId="0" applyFont="1" applyBorder="1" applyAlignment="1">
      <alignment horizontal="center" vertical="center" wrapText="1"/>
    </xf>
    <xf numFmtId="0" fontId="2" fillId="0" borderId="47" xfId="0" applyFont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66" xfId="0" applyFont="1" applyBorder="1" applyAlignment="1">
      <alignment horizontal="center" vertical="center" wrapText="1"/>
    </xf>
    <xf numFmtId="0" fontId="2" fillId="0" borderId="67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0" fontId="2" fillId="0" borderId="56" xfId="0" applyFont="1" applyBorder="1" applyAlignment="1">
      <alignment horizontal="center" vertical="center" wrapText="1"/>
    </xf>
    <xf numFmtId="0" fontId="2" fillId="0" borderId="68" xfId="0" applyFont="1" applyBorder="1" applyAlignment="1">
      <alignment horizontal="center" vertical="center" wrapText="1"/>
    </xf>
    <xf numFmtId="0" fontId="2" fillId="0" borderId="55" xfId="0" applyFont="1" applyBorder="1" applyAlignment="1">
      <alignment horizontal="center" vertical="center" wrapText="1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center" vertical="center"/>
    </xf>
    <xf numFmtId="0" fontId="1" fillId="3" borderId="19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/>
    </xf>
    <xf numFmtId="0" fontId="1" fillId="3" borderId="32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</cellXfs>
  <cellStyles count="1">
    <cellStyle name="표준" xfId="0" builtinId="0"/>
  </cellStyles>
  <dxfs count="29">
    <dxf>
      <font>
        <b val="0"/>
        <i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b val="0"/>
        <i/>
        <color rgb="FFFF0000"/>
      </font>
    </dxf>
    <dxf>
      <font>
        <color rgb="FFFF0000"/>
      </font>
    </dxf>
    <dxf>
      <font>
        <b val="0"/>
        <i/>
        <color rgb="FF0070C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9E2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H48"/>
  <sheetViews>
    <sheetView workbookViewId="0">
      <selection activeCell="G20" sqref="G20:H21"/>
    </sheetView>
  </sheetViews>
  <sheetFormatPr defaultRowHeight="15" x14ac:dyDescent="0.3"/>
  <cols>
    <col min="1" max="2" width="11.25" style="2" customWidth="1"/>
    <col min="3" max="4" width="9.25" style="2" customWidth="1"/>
    <col min="5" max="6" width="11.25" style="2" customWidth="1"/>
    <col min="7" max="8" width="9.25" style="2" customWidth="1"/>
    <col min="9" max="16384" width="9" style="2"/>
  </cols>
  <sheetData>
    <row r="1" spans="1:8" ht="25.5" x14ac:dyDescent="0.3">
      <c r="A1" s="57" t="s">
        <v>88</v>
      </c>
      <c r="B1" s="57"/>
      <c r="C1" s="57"/>
      <c r="D1" s="57"/>
      <c r="E1" s="57"/>
      <c r="F1" s="57"/>
      <c r="G1" s="57"/>
      <c r="H1" s="57"/>
    </row>
    <row r="3" spans="1:8" ht="16.5" customHeight="1" x14ac:dyDescent="0.3">
      <c r="A3" s="58" t="s">
        <v>89</v>
      </c>
      <c r="B3" s="59"/>
      <c r="C3" s="48" t="s">
        <v>90</v>
      </c>
      <c r="D3" s="60"/>
      <c r="E3" s="60"/>
      <c r="F3" s="45" t="s">
        <v>8</v>
      </c>
      <c r="G3" s="61"/>
      <c r="H3" s="62"/>
    </row>
    <row r="4" spans="1:8" x14ac:dyDescent="0.3">
      <c r="A4" s="58"/>
      <c r="B4" s="59"/>
      <c r="C4" s="48" t="s">
        <v>62</v>
      </c>
      <c r="D4" s="60"/>
      <c r="E4" s="60"/>
      <c r="F4" s="44" t="s">
        <v>91</v>
      </c>
      <c r="G4" s="63"/>
      <c r="H4" s="64"/>
    </row>
    <row r="5" spans="1:8" ht="15.75" thickBot="1" x14ac:dyDescent="0.35"/>
    <row r="6" spans="1:8" x14ac:dyDescent="0.3">
      <c r="A6" s="5" t="s">
        <v>0</v>
      </c>
      <c r="B6" s="6" t="s">
        <v>1</v>
      </c>
      <c r="C6" s="6" t="s">
        <v>2</v>
      </c>
      <c r="D6" s="28" t="s">
        <v>3</v>
      </c>
      <c r="E6" s="23" t="s">
        <v>0</v>
      </c>
      <c r="F6" s="6" t="s">
        <v>1</v>
      </c>
      <c r="G6" s="6" t="s">
        <v>2</v>
      </c>
      <c r="H6" s="7" t="s">
        <v>3</v>
      </c>
    </row>
    <row r="7" spans="1:8" x14ac:dyDescent="0.3">
      <c r="A7" s="65"/>
      <c r="B7" s="26" t="s">
        <v>92</v>
      </c>
      <c r="C7" s="34"/>
      <c r="D7" s="46" t="str">
        <f>IF(C7="","",IF(C7&gt;1000,"불량",IF(C7&gt;400,"양호","우수")))</f>
        <v/>
      </c>
      <c r="E7" s="66"/>
      <c r="F7" s="25" t="s">
        <v>25</v>
      </c>
      <c r="G7" s="35"/>
      <c r="H7" s="29" t="str">
        <f>IF(G7="","",IF(G7&gt;1000,"불량",IF(G7&gt;400,"양호","우수")))</f>
        <v/>
      </c>
    </row>
    <row r="8" spans="1:8" x14ac:dyDescent="0.3">
      <c r="A8" s="65"/>
      <c r="B8" s="26" t="s">
        <v>26</v>
      </c>
      <c r="C8" s="34"/>
      <c r="D8" s="46" t="str">
        <f t="shared" ref="D8:D36" si="0">IF(C8="","",IF(C8&gt;1000,"불량",IF(C8&gt;400,"양호","우수")))</f>
        <v/>
      </c>
      <c r="E8" s="66"/>
      <c r="F8" s="25" t="s">
        <v>27</v>
      </c>
      <c r="G8" s="35"/>
      <c r="H8" s="29" t="str">
        <f t="shared" ref="H8:H36" si="1">IF(G8="","",IF(G8&gt;1000,"불량",IF(G8&gt;400,"양호","우수")))</f>
        <v/>
      </c>
    </row>
    <row r="9" spans="1:8" x14ac:dyDescent="0.3">
      <c r="A9" s="65"/>
      <c r="B9" s="26" t="s">
        <v>28</v>
      </c>
      <c r="C9" s="34"/>
      <c r="D9" s="46" t="str">
        <f t="shared" si="0"/>
        <v/>
      </c>
      <c r="E9" s="66"/>
      <c r="F9" s="25" t="s">
        <v>29</v>
      </c>
      <c r="G9" s="35"/>
      <c r="H9" s="29" t="str">
        <f t="shared" si="1"/>
        <v/>
      </c>
    </row>
    <row r="10" spans="1:8" x14ac:dyDescent="0.3">
      <c r="A10" s="65"/>
      <c r="B10" s="25" t="s">
        <v>25</v>
      </c>
      <c r="C10" s="34"/>
      <c r="D10" s="46" t="str">
        <f t="shared" si="0"/>
        <v/>
      </c>
      <c r="E10" s="66"/>
      <c r="F10" s="25" t="s">
        <v>25</v>
      </c>
      <c r="G10" s="35"/>
      <c r="H10" s="29" t="str">
        <f t="shared" si="1"/>
        <v/>
      </c>
    </row>
    <row r="11" spans="1:8" x14ac:dyDescent="0.3">
      <c r="A11" s="65"/>
      <c r="B11" s="25" t="s">
        <v>27</v>
      </c>
      <c r="C11" s="34"/>
      <c r="D11" s="46" t="str">
        <f t="shared" si="0"/>
        <v/>
      </c>
      <c r="E11" s="66"/>
      <c r="F11" s="25" t="s">
        <v>27</v>
      </c>
      <c r="G11" s="35"/>
      <c r="H11" s="29" t="str">
        <f t="shared" si="1"/>
        <v/>
      </c>
    </row>
    <row r="12" spans="1:8" x14ac:dyDescent="0.3">
      <c r="A12" s="65"/>
      <c r="B12" s="25" t="s">
        <v>29</v>
      </c>
      <c r="C12" s="34"/>
      <c r="D12" s="46" t="str">
        <f t="shared" si="0"/>
        <v/>
      </c>
      <c r="E12" s="66"/>
      <c r="F12" s="25" t="s">
        <v>29</v>
      </c>
      <c r="G12" s="35"/>
      <c r="H12" s="29" t="str">
        <f t="shared" si="1"/>
        <v/>
      </c>
    </row>
    <row r="13" spans="1:8" x14ac:dyDescent="0.3">
      <c r="A13" s="65"/>
      <c r="B13" s="25" t="s">
        <v>25</v>
      </c>
      <c r="C13" s="34"/>
      <c r="D13" s="46" t="str">
        <f t="shared" si="0"/>
        <v/>
      </c>
      <c r="E13" s="66"/>
      <c r="F13" s="25" t="s">
        <v>25</v>
      </c>
      <c r="G13" s="35"/>
      <c r="H13" s="29" t="str">
        <f t="shared" si="1"/>
        <v/>
      </c>
    </row>
    <row r="14" spans="1:8" x14ac:dyDescent="0.3">
      <c r="A14" s="65"/>
      <c r="B14" s="25" t="s">
        <v>27</v>
      </c>
      <c r="C14" s="34"/>
      <c r="D14" s="46" t="str">
        <f t="shared" si="0"/>
        <v/>
      </c>
      <c r="E14" s="66"/>
      <c r="F14" s="25" t="s">
        <v>27</v>
      </c>
      <c r="G14" s="35"/>
      <c r="H14" s="29" t="str">
        <f t="shared" si="1"/>
        <v/>
      </c>
    </row>
    <row r="15" spans="1:8" x14ac:dyDescent="0.3">
      <c r="A15" s="65"/>
      <c r="B15" s="25" t="s">
        <v>29</v>
      </c>
      <c r="C15" s="34"/>
      <c r="D15" s="46" t="str">
        <f t="shared" si="0"/>
        <v/>
      </c>
      <c r="E15" s="66"/>
      <c r="F15" s="25" t="s">
        <v>29</v>
      </c>
      <c r="G15" s="35"/>
      <c r="H15" s="29" t="str">
        <f t="shared" si="1"/>
        <v/>
      </c>
    </row>
    <row r="16" spans="1:8" x14ac:dyDescent="0.3">
      <c r="A16" s="65"/>
      <c r="B16" s="25" t="s">
        <v>25</v>
      </c>
      <c r="C16" s="34"/>
      <c r="D16" s="46" t="str">
        <f t="shared" si="0"/>
        <v/>
      </c>
      <c r="E16" s="66"/>
      <c r="F16" s="25" t="s">
        <v>25</v>
      </c>
      <c r="G16" s="35"/>
      <c r="H16" s="29" t="str">
        <f t="shared" si="1"/>
        <v/>
      </c>
    </row>
    <row r="17" spans="1:8" x14ac:dyDescent="0.3">
      <c r="A17" s="65"/>
      <c r="B17" s="25" t="s">
        <v>27</v>
      </c>
      <c r="C17" s="34"/>
      <c r="D17" s="46" t="str">
        <f t="shared" si="0"/>
        <v/>
      </c>
      <c r="E17" s="66"/>
      <c r="F17" s="25" t="s">
        <v>27</v>
      </c>
      <c r="G17" s="35"/>
      <c r="H17" s="29" t="str">
        <f t="shared" si="1"/>
        <v/>
      </c>
    </row>
    <row r="18" spans="1:8" x14ac:dyDescent="0.3">
      <c r="A18" s="65"/>
      <c r="B18" s="25" t="s">
        <v>29</v>
      </c>
      <c r="C18" s="34"/>
      <c r="D18" s="46" t="str">
        <f t="shared" si="0"/>
        <v/>
      </c>
      <c r="E18" s="66"/>
      <c r="F18" s="25" t="s">
        <v>29</v>
      </c>
      <c r="G18" s="35"/>
      <c r="H18" s="29" t="str">
        <f t="shared" si="1"/>
        <v/>
      </c>
    </row>
    <row r="19" spans="1:8" x14ac:dyDescent="0.3">
      <c r="A19" s="65"/>
      <c r="B19" s="25" t="s">
        <v>25</v>
      </c>
      <c r="C19" s="34"/>
      <c r="D19" s="46" t="str">
        <f t="shared" si="0"/>
        <v/>
      </c>
      <c r="E19" s="66"/>
      <c r="F19" s="25" t="s">
        <v>25</v>
      </c>
      <c r="G19" s="35"/>
      <c r="H19" s="29" t="str">
        <f t="shared" si="1"/>
        <v/>
      </c>
    </row>
    <row r="20" spans="1:8" x14ac:dyDescent="0.3">
      <c r="A20" s="65"/>
      <c r="B20" s="25" t="s">
        <v>27</v>
      </c>
      <c r="C20" s="34"/>
      <c r="D20" s="46" t="str">
        <f t="shared" si="0"/>
        <v/>
      </c>
      <c r="E20" s="66"/>
      <c r="F20" s="25" t="s">
        <v>27</v>
      </c>
      <c r="G20" s="35"/>
      <c r="H20" s="29" t="str">
        <f t="shared" si="1"/>
        <v/>
      </c>
    </row>
    <row r="21" spans="1:8" x14ac:dyDescent="0.3">
      <c r="A21" s="65"/>
      <c r="B21" s="25" t="s">
        <v>29</v>
      </c>
      <c r="C21" s="34"/>
      <c r="D21" s="46" t="str">
        <f t="shared" si="0"/>
        <v/>
      </c>
      <c r="E21" s="66"/>
      <c r="F21" s="25" t="s">
        <v>29</v>
      </c>
      <c r="G21" s="35"/>
      <c r="H21" s="29" t="str">
        <f t="shared" si="1"/>
        <v/>
      </c>
    </row>
    <row r="22" spans="1:8" x14ac:dyDescent="0.3">
      <c r="A22" s="65"/>
      <c r="B22" s="25" t="s">
        <v>25</v>
      </c>
      <c r="C22" s="34"/>
      <c r="D22" s="46" t="str">
        <f t="shared" si="0"/>
        <v/>
      </c>
      <c r="E22" s="66"/>
      <c r="F22" s="25" t="s">
        <v>25</v>
      </c>
      <c r="G22" s="35"/>
      <c r="H22" s="29" t="str">
        <f t="shared" si="1"/>
        <v/>
      </c>
    </row>
    <row r="23" spans="1:8" x14ac:dyDescent="0.3">
      <c r="A23" s="65"/>
      <c r="B23" s="25" t="s">
        <v>27</v>
      </c>
      <c r="C23" s="34"/>
      <c r="D23" s="46" t="str">
        <f t="shared" si="0"/>
        <v/>
      </c>
      <c r="E23" s="66"/>
      <c r="F23" s="25" t="s">
        <v>27</v>
      </c>
      <c r="G23" s="35"/>
      <c r="H23" s="29" t="str">
        <f t="shared" si="1"/>
        <v/>
      </c>
    </row>
    <row r="24" spans="1:8" x14ac:dyDescent="0.3">
      <c r="A24" s="65"/>
      <c r="B24" s="25" t="s">
        <v>29</v>
      </c>
      <c r="C24" s="34"/>
      <c r="D24" s="46" t="str">
        <f t="shared" si="0"/>
        <v/>
      </c>
      <c r="E24" s="66"/>
      <c r="F24" s="25" t="s">
        <v>29</v>
      </c>
      <c r="G24" s="35"/>
      <c r="H24" s="29" t="str">
        <f t="shared" si="1"/>
        <v/>
      </c>
    </row>
    <row r="25" spans="1:8" x14ac:dyDescent="0.3">
      <c r="A25" s="65"/>
      <c r="B25" s="25" t="s">
        <v>25</v>
      </c>
      <c r="C25" s="34"/>
      <c r="D25" s="46" t="str">
        <f t="shared" si="0"/>
        <v/>
      </c>
      <c r="E25" s="66"/>
      <c r="F25" s="25" t="s">
        <v>25</v>
      </c>
      <c r="G25" s="35"/>
      <c r="H25" s="29" t="str">
        <f t="shared" si="1"/>
        <v/>
      </c>
    </row>
    <row r="26" spans="1:8" x14ac:dyDescent="0.3">
      <c r="A26" s="65"/>
      <c r="B26" s="25" t="s">
        <v>27</v>
      </c>
      <c r="C26" s="34"/>
      <c r="D26" s="46" t="str">
        <f t="shared" si="0"/>
        <v/>
      </c>
      <c r="E26" s="66"/>
      <c r="F26" s="25" t="s">
        <v>27</v>
      </c>
      <c r="G26" s="35"/>
      <c r="H26" s="29" t="str">
        <f t="shared" si="1"/>
        <v/>
      </c>
    </row>
    <row r="27" spans="1:8" x14ac:dyDescent="0.3">
      <c r="A27" s="65"/>
      <c r="B27" s="25" t="s">
        <v>29</v>
      </c>
      <c r="C27" s="34"/>
      <c r="D27" s="46" t="str">
        <f t="shared" si="0"/>
        <v/>
      </c>
      <c r="E27" s="66"/>
      <c r="F27" s="25" t="s">
        <v>29</v>
      </c>
      <c r="G27" s="35"/>
      <c r="H27" s="29" t="str">
        <f t="shared" si="1"/>
        <v/>
      </c>
    </row>
    <row r="28" spans="1:8" x14ac:dyDescent="0.3">
      <c r="A28" s="65"/>
      <c r="B28" s="25" t="s">
        <v>25</v>
      </c>
      <c r="C28" s="34"/>
      <c r="D28" s="46" t="str">
        <f t="shared" si="0"/>
        <v/>
      </c>
      <c r="E28" s="66"/>
      <c r="F28" s="25" t="s">
        <v>25</v>
      </c>
      <c r="G28" s="35"/>
      <c r="H28" s="29" t="str">
        <f t="shared" si="1"/>
        <v/>
      </c>
    </row>
    <row r="29" spans="1:8" x14ac:dyDescent="0.3">
      <c r="A29" s="65"/>
      <c r="B29" s="25" t="s">
        <v>27</v>
      </c>
      <c r="C29" s="34"/>
      <c r="D29" s="46" t="str">
        <f t="shared" si="0"/>
        <v/>
      </c>
      <c r="E29" s="66"/>
      <c r="F29" s="25" t="s">
        <v>27</v>
      </c>
      <c r="G29" s="35"/>
      <c r="H29" s="29" t="str">
        <f t="shared" si="1"/>
        <v/>
      </c>
    </row>
    <row r="30" spans="1:8" x14ac:dyDescent="0.3">
      <c r="A30" s="65"/>
      <c r="B30" s="25" t="s">
        <v>29</v>
      </c>
      <c r="C30" s="34"/>
      <c r="D30" s="46" t="str">
        <f t="shared" si="0"/>
        <v/>
      </c>
      <c r="E30" s="66"/>
      <c r="F30" s="25" t="s">
        <v>29</v>
      </c>
      <c r="G30" s="35"/>
      <c r="H30" s="29" t="str">
        <f t="shared" si="1"/>
        <v/>
      </c>
    </row>
    <row r="31" spans="1:8" x14ac:dyDescent="0.3">
      <c r="A31" s="65"/>
      <c r="B31" s="25" t="s">
        <v>25</v>
      </c>
      <c r="C31" s="34"/>
      <c r="D31" s="46" t="str">
        <f t="shared" si="0"/>
        <v/>
      </c>
      <c r="E31" s="66"/>
      <c r="F31" s="25" t="s">
        <v>25</v>
      </c>
      <c r="G31" s="35"/>
      <c r="H31" s="29" t="str">
        <f t="shared" si="1"/>
        <v/>
      </c>
    </row>
    <row r="32" spans="1:8" x14ac:dyDescent="0.3">
      <c r="A32" s="65"/>
      <c r="B32" s="25" t="s">
        <v>27</v>
      </c>
      <c r="C32" s="34"/>
      <c r="D32" s="46" t="str">
        <f t="shared" si="0"/>
        <v/>
      </c>
      <c r="E32" s="66"/>
      <c r="F32" s="25" t="s">
        <v>27</v>
      </c>
      <c r="G32" s="35"/>
      <c r="H32" s="29" t="str">
        <f t="shared" si="1"/>
        <v/>
      </c>
    </row>
    <row r="33" spans="1:8" x14ac:dyDescent="0.3">
      <c r="A33" s="65"/>
      <c r="B33" s="25" t="s">
        <v>29</v>
      </c>
      <c r="C33" s="34"/>
      <c r="D33" s="46" t="str">
        <f t="shared" si="0"/>
        <v/>
      </c>
      <c r="E33" s="66"/>
      <c r="F33" s="25" t="s">
        <v>29</v>
      </c>
      <c r="G33" s="35"/>
      <c r="H33" s="29" t="str">
        <f t="shared" si="1"/>
        <v/>
      </c>
    </row>
    <row r="34" spans="1:8" x14ac:dyDescent="0.3">
      <c r="A34" s="65"/>
      <c r="B34" s="25" t="s">
        <v>25</v>
      </c>
      <c r="C34" s="34"/>
      <c r="D34" s="46" t="str">
        <f t="shared" si="0"/>
        <v/>
      </c>
      <c r="E34" s="66"/>
      <c r="F34" s="25" t="s">
        <v>25</v>
      </c>
      <c r="G34" s="35"/>
      <c r="H34" s="29" t="str">
        <f t="shared" si="1"/>
        <v/>
      </c>
    </row>
    <row r="35" spans="1:8" x14ac:dyDescent="0.3">
      <c r="A35" s="65"/>
      <c r="B35" s="25" t="s">
        <v>27</v>
      </c>
      <c r="C35" s="34"/>
      <c r="D35" s="46" t="str">
        <f t="shared" si="0"/>
        <v/>
      </c>
      <c r="E35" s="66"/>
      <c r="F35" s="25" t="s">
        <v>27</v>
      </c>
      <c r="G35" s="35"/>
      <c r="H35" s="29" t="str">
        <f t="shared" si="1"/>
        <v/>
      </c>
    </row>
    <row r="36" spans="1:8" ht="15.75" thickBot="1" x14ac:dyDescent="0.35">
      <c r="A36" s="69"/>
      <c r="B36" s="27" t="s">
        <v>29</v>
      </c>
      <c r="C36" s="36"/>
      <c r="D36" s="47" t="str">
        <f t="shared" si="0"/>
        <v/>
      </c>
      <c r="E36" s="70"/>
      <c r="F36" s="27" t="s">
        <v>29</v>
      </c>
      <c r="G36" s="37"/>
      <c r="H36" s="30" t="str">
        <f t="shared" si="1"/>
        <v/>
      </c>
    </row>
    <row r="37" spans="1:8" x14ac:dyDescent="0.3">
      <c r="A37" s="3" t="s">
        <v>93</v>
      </c>
    </row>
    <row r="39" spans="1:8" x14ac:dyDescent="0.3">
      <c r="A39" s="1" t="s">
        <v>94</v>
      </c>
    </row>
    <row r="40" spans="1:8" x14ac:dyDescent="0.3">
      <c r="A40" s="15"/>
      <c r="B40" s="16" t="s">
        <v>5</v>
      </c>
      <c r="C40" s="71" t="s">
        <v>31</v>
      </c>
      <c r="D40" s="71"/>
      <c r="E40" s="71" t="s">
        <v>95</v>
      </c>
      <c r="F40" s="71"/>
      <c r="G40" s="71" t="s">
        <v>33</v>
      </c>
      <c r="H40" s="71"/>
    </row>
    <row r="41" spans="1:8" x14ac:dyDescent="0.3">
      <c r="A41" s="17" t="s">
        <v>4</v>
      </c>
      <c r="B41" s="8"/>
      <c r="C41" s="72"/>
      <c r="D41" s="72"/>
      <c r="E41" s="72"/>
      <c r="F41" s="72"/>
      <c r="G41" s="72"/>
      <c r="H41" s="72"/>
    </row>
    <row r="42" spans="1:8" ht="17.25" customHeight="1" x14ac:dyDescent="0.3">
      <c r="A42" s="73" t="s">
        <v>96</v>
      </c>
      <c r="B42" s="73"/>
      <c r="C42" s="73" t="s">
        <v>97</v>
      </c>
      <c r="D42" s="73"/>
      <c r="E42" s="73" t="s">
        <v>98</v>
      </c>
      <c r="F42" s="73"/>
      <c r="G42" s="73" t="s">
        <v>99</v>
      </c>
      <c r="H42" s="73"/>
    </row>
    <row r="44" spans="1:8" x14ac:dyDescent="0.3">
      <c r="A44" s="18" t="s">
        <v>34</v>
      </c>
      <c r="B44" s="9"/>
      <c r="C44" s="9"/>
      <c r="D44" s="9"/>
      <c r="E44" s="9"/>
      <c r="F44" s="9"/>
      <c r="G44" s="9"/>
      <c r="H44" s="10"/>
    </row>
    <row r="45" spans="1:8" x14ac:dyDescent="0.3">
      <c r="A45" s="19"/>
      <c r="B45" s="11"/>
      <c r="C45" s="11"/>
      <c r="D45" s="11"/>
      <c r="E45" s="11"/>
      <c r="F45" s="11"/>
      <c r="G45" s="11"/>
      <c r="H45" s="12"/>
    </row>
    <row r="46" spans="1:8" x14ac:dyDescent="0.3">
      <c r="A46" s="21"/>
      <c r="B46" s="13"/>
      <c r="C46" s="13"/>
      <c r="D46" s="13"/>
      <c r="E46" s="13"/>
      <c r="F46" s="13"/>
      <c r="G46" s="13"/>
      <c r="H46" s="14"/>
    </row>
    <row r="47" spans="1:8" x14ac:dyDescent="0.3">
      <c r="A47" s="67" t="s">
        <v>6</v>
      </c>
      <c r="B47" s="67"/>
      <c r="C47" s="67"/>
      <c r="D47" s="67"/>
      <c r="E47" s="67"/>
      <c r="F47" s="67"/>
      <c r="G47" s="67"/>
      <c r="H47" s="67"/>
    </row>
    <row r="48" spans="1:8" ht="17.25" x14ac:dyDescent="0.3">
      <c r="A48" s="68" t="s">
        <v>7</v>
      </c>
      <c r="B48" s="68"/>
      <c r="C48" s="68"/>
      <c r="D48" s="68"/>
      <c r="E48" s="68"/>
      <c r="F48" s="68"/>
      <c r="G48" s="68"/>
      <c r="H48" s="68"/>
    </row>
  </sheetData>
  <mergeCells count="36">
    <mergeCell ref="A47:H47"/>
    <mergeCell ref="A48:H48"/>
    <mergeCell ref="A34:A36"/>
    <mergeCell ref="E34:E36"/>
    <mergeCell ref="C40:D41"/>
    <mergeCell ref="E40:F41"/>
    <mergeCell ref="G40:H41"/>
    <mergeCell ref="A42:B42"/>
    <mergeCell ref="C42:D42"/>
    <mergeCell ref="E42:F42"/>
    <mergeCell ref="G42:H42"/>
    <mergeCell ref="A25:A27"/>
    <mergeCell ref="E25:E27"/>
    <mergeCell ref="A28:A30"/>
    <mergeCell ref="E28:E30"/>
    <mergeCell ref="A31:A33"/>
    <mergeCell ref="E31:E33"/>
    <mergeCell ref="A16:A18"/>
    <mergeCell ref="E16:E18"/>
    <mergeCell ref="A19:A21"/>
    <mergeCell ref="E19:E21"/>
    <mergeCell ref="A22:A24"/>
    <mergeCell ref="E22:E24"/>
    <mergeCell ref="A7:A9"/>
    <mergeCell ref="E7:E9"/>
    <mergeCell ref="A10:A12"/>
    <mergeCell ref="E10:E12"/>
    <mergeCell ref="A13:A15"/>
    <mergeCell ref="E13:E15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D7:D36 H7:H36">
    <cfRule type="containsText" dxfId="28" priority="1" operator="containsText" text="불량">
      <formula>NOT(ISERROR(SEARCH("불량",D7)))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8"/>
  <sheetViews>
    <sheetView workbookViewId="0">
      <selection activeCell="B3" sqref="B3:B4"/>
    </sheetView>
  </sheetViews>
  <sheetFormatPr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7.875" style="2" customWidth="1"/>
    <col min="9" max="16384" width="9" style="2"/>
  </cols>
  <sheetData>
    <row r="1" spans="1:8" ht="25.5" x14ac:dyDescent="0.3">
      <c r="A1" s="57" t="s">
        <v>23</v>
      </c>
      <c r="B1" s="57"/>
      <c r="C1" s="57"/>
      <c r="D1" s="57"/>
      <c r="E1" s="57"/>
      <c r="F1" s="57"/>
      <c r="G1" s="57"/>
      <c r="H1" s="57"/>
    </row>
    <row r="3" spans="1:8" ht="16.5" customHeight="1" x14ac:dyDescent="0.3">
      <c r="A3" s="74" t="s">
        <v>24</v>
      </c>
      <c r="B3" s="76">
        <f>'세척 후'!B4</f>
        <v>0</v>
      </c>
      <c r="C3" s="48" t="s">
        <v>9</v>
      </c>
      <c r="D3" s="78">
        <f>'세척 후'!D3:E3</f>
        <v>0</v>
      </c>
      <c r="E3" s="78"/>
      <c r="F3" s="45" t="s">
        <v>8</v>
      </c>
      <c r="G3" s="79">
        <f>'세척 후'!G3:H3</f>
        <v>0</v>
      </c>
      <c r="H3" s="80"/>
    </row>
    <row r="4" spans="1:8" x14ac:dyDescent="0.3">
      <c r="A4" s="75"/>
      <c r="B4" s="77"/>
      <c r="C4" s="48" t="s">
        <v>62</v>
      </c>
      <c r="D4" s="78">
        <f>'세척 후'!D4:E4</f>
        <v>0</v>
      </c>
      <c r="E4" s="78"/>
      <c r="F4" s="44" t="s">
        <v>10</v>
      </c>
      <c r="G4" s="81">
        <f>'세척 후'!G4:H4</f>
        <v>0</v>
      </c>
      <c r="H4" s="82"/>
    </row>
    <row r="5" spans="1:8" ht="15.75" thickBot="1" x14ac:dyDescent="0.35"/>
    <row r="6" spans="1:8" ht="16.5" customHeight="1" x14ac:dyDescent="0.3">
      <c r="A6" s="5" t="s">
        <v>0</v>
      </c>
      <c r="B6" s="6" t="s">
        <v>1</v>
      </c>
      <c r="C6" s="83" t="s">
        <v>5</v>
      </c>
      <c r="D6" s="84"/>
      <c r="E6" s="23" t="s">
        <v>0</v>
      </c>
      <c r="F6" s="6" t="s">
        <v>1</v>
      </c>
      <c r="G6" s="83" t="s">
        <v>5</v>
      </c>
      <c r="H6" s="85"/>
    </row>
    <row r="7" spans="1:8" ht="16.5" customHeight="1" x14ac:dyDescent="0.3">
      <c r="A7" s="86" t="str">
        <f>IF('세척 후'!A7:A9="","",'세척 후'!A7:A9)</f>
        <v/>
      </c>
      <c r="B7" s="25" t="str">
        <f>IF('세척 후'!D7="","",'세척 후'!B7)</f>
        <v/>
      </c>
      <c r="C7" s="87" t="str">
        <f>IF('세척 후'!D7="","",IF('세척 후'!D7="불량","불량","적합"))</f>
        <v/>
      </c>
      <c r="D7" s="88"/>
      <c r="E7" s="89" t="str">
        <f>IF('세척 후'!E7:E9="","",'세척 후'!E7:E9)</f>
        <v/>
      </c>
      <c r="F7" s="25" t="str">
        <f>IF('세척 후'!H7="","",'세척 후'!F7)</f>
        <v/>
      </c>
      <c r="G7" s="87" t="str">
        <f>IF('세척 후'!H7="","",IF('세척 후'!H7="불량","불량","적합"))</f>
        <v/>
      </c>
      <c r="H7" s="92"/>
    </row>
    <row r="8" spans="1:8" x14ac:dyDescent="0.3">
      <c r="A8" s="86"/>
      <c r="B8" s="25" t="str">
        <f>IF('세척 후'!D8="","",'세척 후'!B8)</f>
        <v/>
      </c>
      <c r="C8" s="87" t="str">
        <f>IF('세척 후'!D8="","",IF('세척 후'!D8="불량","불량","적합"))</f>
        <v/>
      </c>
      <c r="D8" s="93"/>
      <c r="E8" s="90"/>
      <c r="F8" s="25" t="str">
        <f>IF('세척 후'!H8="","",'세척 후'!F8)</f>
        <v/>
      </c>
      <c r="G8" s="87" t="str">
        <f>IF('세척 후'!H8="","",IF('세척 후'!H8="불량","불량","적합"))</f>
        <v/>
      </c>
      <c r="H8" s="92"/>
    </row>
    <row r="9" spans="1:8" x14ac:dyDescent="0.3">
      <c r="A9" s="86"/>
      <c r="B9" s="25" t="str">
        <f>IF('세척 후'!D9="","",'세척 후'!B9)</f>
        <v/>
      </c>
      <c r="C9" s="87" t="str">
        <f>IF('세척 후'!D9="","",IF('세척 후'!D9="불량","불량","적합"))</f>
        <v/>
      </c>
      <c r="D9" s="93"/>
      <c r="E9" s="91"/>
      <c r="F9" s="25" t="str">
        <f>IF('세척 후'!H9="","",'세척 후'!F9)</f>
        <v/>
      </c>
      <c r="G9" s="87" t="str">
        <f>IF('세척 후'!H9="","",IF('세척 후'!H9="불량","불량","적합"))</f>
        <v/>
      </c>
      <c r="H9" s="92"/>
    </row>
    <row r="10" spans="1:8" x14ac:dyDescent="0.3">
      <c r="A10" s="94" t="str">
        <f>IF('세척 후'!A10:A12="","",'세척 후'!A10:A12)</f>
        <v/>
      </c>
      <c r="B10" s="25" t="str">
        <f>IF('세척 후'!D10="","",'세척 후'!B10)</f>
        <v/>
      </c>
      <c r="C10" s="87" t="str">
        <f>IF('세척 후'!D10="","",IF('세척 후'!D10="불량","불량","적합"))</f>
        <v/>
      </c>
      <c r="D10" s="93"/>
      <c r="E10" s="89" t="str">
        <f>IF('세척 후'!E10:E12="","",'세척 후'!E10:E12)</f>
        <v/>
      </c>
      <c r="F10" s="25" t="str">
        <f>IF('세척 후'!H10="","",'세척 후'!F10)</f>
        <v/>
      </c>
      <c r="G10" s="87" t="str">
        <f>IF('세척 후'!H10="","",IF('세척 후'!H10="불량","불량","적합"))</f>
        <v/>
      </c>
      <c r="H10" s="92"/>
    </row>
    <row r="11" spans="1:8" x14ac:dyDescent="0.3">
      <c r="A11" s="95"/>
      <c r="B11" s="25" t="str">
        <f>IF('세척 후'!D11="","",'세척 후'!B11)</f>
        <v/>
      </c>
      <c r="C11" s="87" t="str">
        <f>IF('세척 후'!D11="","",IF('세척 후'!D11="불량","불량","적합"))</f>
        <v/>
      </c>
      <c r="D11" s="93"/>
      <c r="E11" s="90"/>
      <c r="F11" s="25" t="str">
        <f>IF('세척 후'!H11="","",'세척 후'!F11)</f>
        <v/>
      </c>
      <c r="G11" s="87" t="str">
        <f>IF('세척 후'!H11="","",IF('세척 후'!H11="불량","불량","적합"))</f>
        <v/>
      </c>
      <c r="H11" s="92"/>
    </row>
    <row r="12" spans="1:8" x14ac:dyDescent="0.3">
      <c r="A12" s="96"/>
      <c r="B12" s="25" t="str">
        <f>IF('세척 후'!D12="","",'세척 후'!B12)</f>
        <v/>
      </c>
      <c r="C12" s="87" t="str">
        <f>IF('세척 후'!D12="","",IF('세척 후'!D12="불량","불량","적합"))</f>
        <v/>
      </c>
      <c r="D12" s="93"/>
      <c r="E12" s="91"/>
      <c r="F12" s="25" t="str">
        <f>IF('세척 후'!H12="","",'세척 후'!F12)</f>
        <v/>
      </c>
      <c r="G12" s="87" t="str">
        <f>IF('세척 후'!H12="","",IF('세척 후'!H12="불량","불량","적합"))</f>
        <v/>
      </c>
      <c r="H12" s="92"/>
    </row>
    <row r="13" spans="1:8" x14ac:dyDescent="0.3">
      <c r="A13" s="94" t="str">
        <f>IF('세척 후'!A13:A15="","",'세척 후'!A13:A15)</f>
        <v/>
      </c>
      <c r="B13" s="25" t="str">
        <f>IF('세척 후'!D13="","",'세척 후'!B13)</f>
        <v/>
      </c>
      <c r="C13" s="87" t="str">
        <f>IF('세척 후'!D13="","",IF('세척 후'!D13="불량","불량","적합"))</f>
        <v/>
      </c>
      <c r="D13" s="93"/>
      <c r="E13" s="89" t="str">
        <f>IF('세척 후'!E13:E15="","",'세척 후'!E13:E15)</f>
        <v/>
      </c>
      <c r="F13" s="25" t="str">
        <f>IF('세척 후'!H13="","",'세척 후'!F13)</f>
        <v/>
      </c>
      <c r="G13" s="87" t="str">
        <f>IF('세척 후'!H13="","",IF('세척 후'!H13="불량","불량","적합"))</f>
        <v/>
      </c>
      <c r="H13" s="92"/>
    </row>
    <row r="14" spans="1:8" x14ac:dyDescent="0.3">
      <c r="A14" s="95"/>
      <c r="B14" s="25" t="str">
        <f>IF('세척 후'!D14="","",'세척 후'!B14)</f>
        <v/>
      </c>
      <c r="C14" s="87" t="str">
        <f>IF('세척 후'!D14="","",IF('세척 후'!D14="불량","불량","적합"))</f>
        <v/>
      </c>
      <c r="D14" s="93"/>
      <c r="E14" s="90"/>
      <c r="F14" s="25" t="str">
        <f>IF('세척 후'!H14="","",'세척 후'!F14)</f>
        <v/>
      </c>
      <c r="G14" s="87" t="str">
        <f>IF('세척 후'!H14="","",IF('세척 후'!H14="불량","불량","적합"))</f>
        <v/>
      </c>
      <c r="H14" s="92"/>
    </row>
    <row r="15" spans="1:8" x14ac:dyDescent="0.3">
      <c r="A15" s="96"/>
      <c r="B15" s="25" t="str">
        <f>IF('세척 후'!D15="","",'세척 후'!B15)</f>
        <v/>
      </c>
      <c r="C15" s="87" t="str">
        <f>IF('세척 후'!D15="","",IF('세척 후'!D15="불량","불량","적합"))</f>
        <v/>
      </c>
      <c r="D15" s="93"/>
      <c r="E15" s="91"/>
      <c r="F15" s="25" t="str">
        <f>IF('세척 후'!H15="","",'세척 후'!F15)</f>
        <v/>
      </c>
      <c r="G15" s="87" t="str">
        <f>IF('세척 후'!H15="","",IF('세척 후'!H15="불량","불량","적합"))</f>
        <v/>
      </c>
      <c r="H15" s="92"/>
    </row>
    <row r="16" spans="1:8" x14ac:dyDescent="0.3">
      <c r="A16" s="94" t="str">
        <f>IF('세척 후'!A16:A18="","",'세척 후'!A16:A18)</f>
        <v/>
      </c>
      <c r="B16" s="25" t="str">
        <f>IF('세척 후'!D16="","",'세척 후'!B16)</f>
        <v/>
      </c>
      <c r="C16" s="87" t="str">
        <f>IF('세척 후'!D16="","",IF('세척 후'!D16="불량","불량","적합"))</f>
        <v/>
      </c>
      <c r="D16" s="93"/>
      <c r="E16" s="89" t="str">
        <f>IF('세척 후'!E16:E18="","",'세척 후'!E16:E18)</f>
        <v/>
      </c>
      <c r="F16" s="25" t="str">
        <f>IF('세척 후'!H16="","",'세척 후'!F16)</f>
        <v/>
      </c>
      <c r="G16" s="87" t="str">
        <f>IF('세척 후'!H16="","",IF('세척 후'!H16="불량","불량","적합"))</f>
        <v/>
      </c>
      <c r="H16" s="92"/>
    </row>
    <row r="17" spans="1:8" x14ac:dyDescent="0.3">
      <c r="A17" s="95"/>
      <c r="B17" s="25" t="str">
        <f>IF('세척 후'!D17="","",'세척 후'!B17)</f>
        <v/>
      </c>
      <c r="C17" s="87" t="str">
        <f>IF('세척 후'!D17="","",IF('세척 후'!D17="불량","불량","적합"))</f>
        <v/>
      </c>
      <c r="D17" s="93"/>
      <c r="E17" s="90"/>
      <c r="F17" s="25" t="str">
        <f>IF('세척 후'!H17="","",'세척 후'!F17)</f>
        <v/>
      </c>
      <c r="G17" s="87" t="str">
        <f>IF('세척 후'!H17="","",IF('세척 후'!H17="불량","불량","적합"))</f>
        <v/>
      </c>
      <c r="H17" s="92"/>
    </row>
    <row r="18" spans="1:8" x14ac:dyDescent="0.3">
      <c r="A18" s="96"/>
      <c r="B18" s="25" t="str">
        <f>IF('세척 후'!D18="","",'세척 후'!B18)</f>
        <v/>
      </c>
      <c r="C18" s="87" t="str">
        <f>IF('세척 후'!D18="","",IF('세척 후'!D18="불량","불량","적합"))</f>
        <v/>
      </c>
      <c r="D18" s="93"/>
      <c r="E18" s="91"/>
      <c r="F18" s="25" t="str">
        <f>IF('세척 후'!H18="","",'세척 후'!F18)</f>
        <v/>
      </c>
      <c r="G18" s="87" t="str">
        <f>IF('세척 후'!H18="","",IF('세척 후'!H18="불량","불량","적합"))</f>
        <v/>
      </c>
      <c r="H18" s="92"/>
    </row>
    <row r="19" spans="1:8" x14ac:dyDescent="0.3">
      <c r="A19" s="94" t="str">
        <f>IF('세척 후'!A19:A21="","",'세척 후'!A19:A21)</f>
        <v/>
      </c>
      <c r="B19" s="25" t="str">
        <f>IF('세척 후'!D19="","",'세척 후'!B19)</f>
        <v/>
      </c>
      <c r="C19" s="87" t="str">
        <f>IF('세척 후'!D19="","",IF('세척 후'!D19="불량","불량","적합"))</f>
        <v/>
      </c>
      <c r="D19" s="93"/>
      <c r="E19" s="89" t="str">
        <f>IF('세척 후'!E19:E21="","",'세척 후'!E19:E21)</f>
        <v/>
      </c>
      <c r="F19" s="25" t="str">
        <f>IF('세척 후'!H19="","",'세척 후'!F19)</f>
        <v/>
      </c>
      <c r="G19" s="87" t="str">
        <f>IF('세척 후'!H19="","",IF('세척 후'!H19="불량","불량","적합"))</f>
        <v/>
      </c>
      <c r="H19" s="92"/>
    </row>
    <row r="20" spans="1:8" x14ac:dyDescent="0.3">
      <c r="A20" s="95"/>
      <c r="B20" s="25" t="str">
        <f>IF('세척 후'!D20="","",'세척 후'!B20)</f>
        <v/>
      </c>
      <c r="C20" s="87" t="str">
        <f>IF('세척 후'!D20="","",IF('세척 후'!D20="불량","불량","적합"))</f>
        <v/>
      </c>
      <c r="D20" s="93"/>
      <c r="E20" s="90"/>
      <c r="F20" s="25" t="str">
        <f>IF('세척 후'!H20="","",'세척 후'!F20)</f>
        <v/>
      </c>
      <c r="G20" s="87" t="str">
        <f>IF('세척 후'!H20="","",IF('세척 후'!H20="불량","불량","적합"))</f>
        <v/>
      </c>
      <c r="H20" s="92"/>
    </row>
    <row r="21" spans="1:8" x14ac:dyDescent="0.3">
      <c r="A21" s="96"/>
      <c r="B21" s="25" t="str">
        <f>IF('세척 후'!D21="","",'세척 후'!B21)</f>
        <v/>
      </c>
      <c r="C21" s="87" t="str">
        <f>IF('세척 후'!D21="","",IF('세척 후'!D21="불량","불량","적합"))</f>
        <v/>
      </c>
      <c r="D21" s="93"/>
      <c r="E21" s="91"/>
      <c r="F21" s="25" t="str">
        <f>IF('세척 후'!H21="","",'세척 후'!F21)</f>
        <v/>
      </c>
      <c r="G21" s="87" t="str">
        <f>IF('세척 후'!H21="","",IF('세척 후'!H21="불량","불량","적합"))</f>
        <v/>
      </c>
      <c r="H21" s="92"/>
    </row>
    <row r="22" spans="1:8" x14ac:dyDescent="0.3">
      <c r="A22" s="94" t="str">
        <f>IF('세척 후'!A22:A24="","",'세척 후'!A22:A24)</f>
        <v/>
      </c>
      <c r="B22" s="25" t="str">
        <f>IF('세척 후'!D22="","",'세척 후'!B22)</f>
        <v/>
      </c>
      <c r="C22" s="87" t="str">
        <f>IF('세척 후'!D22="","",IF('세척 후'!D22="불량","불량","적합"))</f>
        <v/>
      </c>
      <c r="D22" s="93"/>
      <c r="E22" s="89" t="str">
        <f>IF('세척 후'!E22:E24="","",'세척 후'!E22:E24)</f>
        <v/>
      </c>
      <c r="F22" s="25" t="str">
        <f>IF('세척 후'!H22="","",'세척 후'!F22)</f>
        <v/>
      </c>
      <c r="G22" s="87" t="str">
        <f>IF('세척 후'!H22="","",IF('세척 후'!H22="불량","불량","적합"))</f>
        <v/>
      </c>
      <c r="H22" s="92"/>
    </row>
    <row r="23" spans="1:8" x14ac:dyDescent="0.3">
      <c r="A23" s="95"/>
      <c r="B23" s="25" t="str">
        <f>IF('세척 후'!D23="","",'세척 후'!B23)</f>
        <v/>
      </c>
      <c r="C23" s="87" t="str">
        <f>IF('세척 후'!D23="","",IF('세척 후'!D23="불량","불량","적합"))</f>
        <v/>
      </c>
      <c r="D23" s="93"/>
      <c r="E23" s="90"/>
      <c r="F23" s="25" t="str">
        <f>IF('세척 후'!H23="","",'세척 후'!F23)</f>
        <v/>
      </c>
      <c r="G23" s="87" t="str">
        <f>IF('세척 후'!H23="","",IF('세척 후'!H23="불량","불량","적합"))</f>
        <v/>
      </c>
      <c r="H23" s="92"/>
    </row>
    <row r="24" spans="1:8" x14ac:dyDescent="0.3">
      <c r="A24" s="96"/>
      <c r="B24" s="25" t="str">
        <f>IF('세척 후'!D24="","",'세척 후'!B24)</f>
        <v/>
      </c>
      <c r="C24" s="87" t="str">
        <f>IF('세척 후'!D24="","",IF('세척 후'!D24="불량","불량","적합"))</f>
        <v/>
      </c>
      <c r="D24" s="93"/>
      <c r="E24" s="91"/>
      <c r="F24" s="25" t="str">
        <f>IF('세척 후'!H24="","",'세척 후'!F24)</f>
        <v/>
      </c>
      <c r="G24" s="87" t="str">
        <f>IF('세척 후'!H24="","",IF('세척 후'!H24="불량","불량","적합"))</f>
        <v/>
      </c>
      <c r="H24" s="92"/>
    </row>
    <row r="25" spans="1:8" x14ac:dyDescent="0.3">
      <c r="A25" s="94" t="str">
        <f>IF('세척 후'!A25:A27="","",'세척 후'!A25:A27)</f>
        <v/>
      </c>
      <c r="B25" s="25" t="str">
        <f>IF('세척 후'!D25="","",'세척 후'!B25)</f>
        <v/>
      </c>
      <c r="C25" s="87" t="str">
        <f>IF('세척 후'!D25="","",IF('세척 후'!D25="불량","불량","적합"))</f>
        <v/>
      </c>
      <c r="D25" s="93"/>
      <c r="E25" s="89" t="str">
        <f>IF('세척 후'!E25:E27="","",'세척 후'!E25:E27)</f>
        <v/>
      </c>
      <c r="F25" s="25" t="str">
        <f>IF('세척 후'!H25="","",'세척 후'!F25)</f>
        <v/>
      </c>
      <c r="G25" s="87" t="str">
        <f>IF('세척 후'!H25="","",IF('세척 후'!H25="불량","불량","적합"))</f>
        <v/>
      </c>
      <c r="H25" s="92"/>
    </row>
    <row r="26" spans="1:8" x14ac:dyDescent="0.3">
      <c r="A26" s="95"/>
      <c r="B26" s="25" t="str">
        <f>IF('세척 후'!D26="","",'세척 후'!B26)</f>
        <v/>
      </c>
      <c r="C26" s="87" t="str">
        <f>IF('세척 후'!D26="","",IF('세척 후'!D26="불량","불량","적합"))</f>
        <v/>
      </c>
      <c r="D26" s="93"/>
      <c r="E26" s="90"/>
      <c r="F26" s="25" t="str">
        <f>IF('세척 후'!H26="","",'세척 후'!F26)</f>
        <v/>
      </c>
      <c r="G26" s="87" t="str">
        <f>IF('세척 후'!H26="","",IF('세척 후'!H26="불량","불량","적합"))</f>
        <v/>
      </c>
      <c r="H26" s="92"/>
    </row>
    <row r="27" spans="1:8" x14ac:dyDescent="0.3">
      <c r="A27" s="96"/>
      <c r="B27" s="25" t="str">
        <f>IF('세척 후'!D27="","",'세척 후'!B27)</f>
        <v/>
      </c>
      <c r="C27" s="87" t="str">
        <f>IF('세척 후'!D27="","",IF('세척 후'!D27="불량","불량","적합"))</f>
        <v/>
      </c>
      <c r="D27" s="93"/>
      <c r="E27" s="91"/>
      <c r="F27" s="25" t="str">
        <f>IF('세척 후'!H27="","",'세척 후'!F27)</f>
        <v/>
      </c>
      <c r="G27" s="87" t="str">
        <f>IF('세척 후'!H27="","",IF('세척 후'!H27="불량","불량","적합"))</f>
        <v/>
      </c>
      <c r="H27" s="92"/>
    </row>
    <row r="28" spans="1:8" x14ac:dyDescent="0.3">
      <c r="A28" s="94" t="str">
        <f>IF('세척 후'!A28:A30="","",'세척 후'!A28:A30)</f>
        <v/>
      </c>
      <c r="B28" s="25" t="str">
        <f>IF('세척 후'!D28="","",'세척 후'!B28)</f>
        <v/>
      </c>
      <c r="C28" s="87" t="str">
        <f>IF('세척 후'!D28="","",IF('세척 후'!D28="불량","불량","적합"))</f>
        <v/>
      </c>
      <c r="D28" s="93"/>
      <c r="E28" s="89" t="str">
        <f>IF('세척 후'!E28:E30="","",'세척 후'!E28:E30)</f>
        <v/>
      </c>
      <c r="F28" s="25" t="str">
        <f>IF('세척 후'!H28="","",'세척 후'!F28)</f>
        <v/>
      </c>
      <c r="G28" s="87" t="str">
        <f>IF('세척 후'!H28="","",IF('세척 후'!H28="불량","불량","적합"))</f>
        <v/>
      </c>
      <c r="H28" s="92"/>
    </row>
    <row r="29" spans="1:8" x14ac:dyDescent="0.3">
      <c r="A29" s="95"/>
      <c r="B29" s="25" t="str">
        <f>IF('세척 후'!D29="","",'세척 후'!B29)</f>
        <v/>
      </c>
      <c r="C29" s="87" t="str">
        <f>IF('세척 후'!D29="","",IF('세척 후'!D29="불량","불량","적합"))</f>
        <v/>
      </c>
      <c r="D29" s="93"/>
      <c r="E29" s="90"/>
      <c r="F29" s="25" t="str">
        <f>IF('세척 후'!H29="","",'세척 후'!F29)</f>
        <v/>
      </c>
      <c r="G29" s="87" t="str">
        <f>IF('세척 후'!H29="","",IF('세척 후'!H29="불량","불량","적합"))</f>
        <v/>
      </c>
      <c r="H29" s="92"/>
    </row>
    <row r="30" spans="1:8" x14ac:dyDescent="0.3">
      <c r="A30" s="96"/>
      <c r="B30" s="25" t="str">
        <f>IF('세척 후'!D30="","",'세척 후'!B30)</f>
        <v/>
      </c>
      <c r="C30" s="87" t="str">
        <f>IF('세척 후'!D30="","",IF('세척 후'!D30="불량","불량","적합"))</f>
        <v/>
      </c>
      <c r="D30" s="93"/>
      <c r="E30" s="91"/>
      <c r="F30" s="25" t="str">
        <f>IF('세척 후'!H30="","",'세척 후'!F30)</f>
        <v/>
      </c>
      <c r="G30" s="87" t="str">
        <f>IF('세척 후'!H30="","",IF('세척 후'!H30="불량","불량","적합"))</f>
        <v/>
      </c>
      <c r="H30" s="92"/>
    </row>
    <row r="31" spans="1:8" x14ac:dyDescent="0.3">
      <c r="A31" s="94" t="str">
        <f>IF('세척 후'!A31:A33="","",'세척 후'!A31:A33)</f>
        <v/>
      </c>
      <c r="B31" s="25" t="str">
        <f>IF('세척 후'!D31="","",'세척 후'!B31)</f>
        <v/>
      </c>
      <c r="C31" s="87" t="str">
        <f>IF('세척 후'!D31="","",IF('세척 후'!D31="불량","불량","적합"))</f>
        <v/>
      </c>
      <c r="D31" s="93"/>
      <c r="E31" s="89" t="str">
        <f>IF('세척 후'!E31:E33="","",'세척 후'!E31:E33)</f>
        <v/>
      </c>
      <c r="F31" s="25" t="str">
        <f>IF('세척 후'!H31="","",'세척 후'!F31)</f>
        <v/>
      </c>
      <c r="G31" s="87" t="str">
        <f>IF('세척 후'!H31="","",IF('세척 후'!H31="불량","불량","적합"))</f>
        <v/>
      </c>
      <c r="H31" s="92"/>
    </row>
    <row r="32" spans="1:8" x14ac:dyDescent="0.3">
      <c r="A32" s="95"/>
      <c r="B32" s="25" t="str">
        <f>IF('세척 후'!D32="","",'세척 후'!B32)</f>
        <v/>
      </c>
      <c r="C32" s="87" t="str">
        <f>IF('세척 후'!D32="","",IF('세척 후'!D32="불량","불량","적합"))</f>
        <v/>
      </c>
      <c r="D32" s="93"/>
      <c r="E32" s="90"/>
      <c r="F32" s="25" t="str">
        <f>IF('세척 후'!H32="","",'세척 후'!F32)</f>
        <v/>
      </c>
      <c r="G32" s="87" t="str">
        <f>IF('세척 후'!H32="","",IF('세척 후'!H32="불량","불량","적합"))</f>
        <v/>
      </c>
      <c r="H32" s="92"/>
    </row>
    <row r="33" spans="1:8" x14ac:dyDescent="0.3">
      <c r="A33" s="96"/>
      <c r="B33" s="25" t="str">
        <f>IF('세척 후'!D33="","",'세척 후'!B33)</f>
        <v/>
      </c>
      <c r="C33" s="87" t="str">
        <f>IF('세척 후'!D33="","",IF('세척 후'!D33="불량","불량","적합"))</f>
        <v/>
      </c>
      <c r="D33" s="93"/>
      <c r="E33" s="91"/>
      <c r="F33" s="25" t="str">
        <f>IF('세척 후'!H33="","",'세척 후'!F33)</f>
        <v/>
      </c>
      <c r="G33" s="87" t="str">
        <f>IF('세척 후'!H33="","",IF('세척 후'!H33="불량","불량","적합"))</f>
        <v/>
      </c>
      <c r="H33" s="92"/>
    </row>
    <row r="34" spans="1:8" x14ac:dyDescent="0.3">
      <c r="A34" s="94" t="str">
        <f>IF('세척 후'!A34:A36="","",'세척 후'!A34:A36)</f>
        <v/>
      </c>
      <c r="B34" s="25" t="str">
        <f>IF('세척 후'!D34="","",'세척 후'!B34)</f>
        <v/>
      </c>
      <c r="C34" s="87" t="str">
        <f>IF('세척 후'!D34="","",IF('세척 후'!D34="불량","불량","적합"))</f>
        <v/>
      </c>
      <c r="D34" s="93"/>
      <c r="E34" s="89" t="str">
        <f>IF('세척 후'!E34:E36="","",'세척 후'!E34:E36)</f>
        <v/>
      </c>
      <c r="F34" s="25" t="str">
        <f>IF('세척 후'!H34="","",'세척 후'!F34)</f>
        <v/>
      </c>
      <c r="G34" s="87" t="str">
        <f>IF('세척 후'!H34="","",IF('세척 후'!H34="불량","불량","적합"))</f>
        <v/>
      </c>
      <c r="H34" s="92"/>
    </row>
    <row r="35" spans="1:8" x14ac:dyDescent="0.3">
      <c r="A35" s="95"/>
      <c r="B35" s="25" t="str">
        <f>IF('세척 후'!D35="","",'세척 후'!B35)</f>
        <v/>
      </c>
      <c r="C35" s="87" t="str">
        <f>IF('세척 후'!D35="","",IF('세척 후'!D35="불량","불량","적합"))</f>
        <v/>
      </c>
      <c r="D35" s="93"/>
      <c r="E35" s="90"/>
      <c r="F35" s="25" t="str">
        <f>IF('세척 후'!H35="","",'세척 후'!F35)</f>
        <v/>
      </c>
      <c r="G35" s="87" t="str">
        <f>IF('세척 후'!H35="","",IF('세척 후'!H35="불량","불량","적합"))</f>
        <v/>
      </c>
      <c r="H35" s="92"/>
    </row>
    <row r="36" spans="1:8" ht="17.25" customHeight="1" thickBot="1" x14ac:dyDescent="0.35">
      <c r="A36" s="97"/>
      <c r="B36" s="27" t="str">
        <f>IF('세척 후'!D36="","",'세척 후'!B36)</f>
        <v/>
      </c>
      <c r="C36" s="99" t="str">
        <f>IF('세척 후'!D36="","",IF('세척 후'!D36="불량","불량","적합"))</f>
        <v/>
      </c>
      <c r="D36" s="100"/>
      <c r="E36" s="98"/>
      <c r="F36" s="27" t="str">
        <f>IF('세척 후'!H36="","",'세척 후'!F36)</f>
        <v/>
      </c>
      <c r="G36" s="99" t="str">
        <f>IF('세척 후'!H36="","",IF('세척 후'!H36="불량","불량","적합"))</f>
        <v/>
      </c>
      <c r="H36" s="101"/>
    </row>
    <row r="37" spans="1:8" x14ac:dyDescent="0.3">
      <c r="A37" s="3" t="s">
        <v>30</v>
      </c>
    </row>
    <row r="39" spans="1:8" x14ac:dyDescent="0.3">
      <c r="A39" s="18" t="s">
        <v>34</v>
      </c>
      <c r="B39" s="9"/>
      <c r="C39" s="9"/>
      <c r="D39" s="9"/>
      <c r="E39" s="9"/>
      <c r="F39" s="9"/>
      <c r="G39" s="9"/>
      <c r="H39" s="10"/>
    </row>
    <row r="40" spans="1:8" x14ac:dyDescent="0.3">
      <c r="A40" s="19">
        <f>'세척 후'!A45</f>
        <v>0</v>
      </c>
      <c r="B40" s="11"/>
      <c r="C40" s="11"/>
      <c r="D40" s="11"/>
      <c r="E40" s="11"/>
      <c r="F40" s="11"/>
      <c r="G40" s="11"/>
      <c r="H40" s="12"/>
    </row>
    <row r="41" spans="1:8" x14ac:dyDescent="0.3">
      <c r="A41" s="19">
        <f>'세척 후'!A46</f>
        <v>0</v>
      </c>
      <c r="B41" s="11"/>
      <c r="C41" s="11"/>
      <c r="D41" s="11"/>
      <c r="E41" s="11"/>
      <c r="F41" s="11"/>
      <c r="G41" s="11"/>
      <c r="H41" s="12"/>
    </row>
    <row r="42" spans="1:8" x14ac:dyDescent="0.3">
      <c r="A42" s="20"/>
      <c r="B42" s="11"/>
      <c r="C42" s="11"/>
      <c r="D42" s="11"/>
      <c r="E42" s="11"/>
      <c r="F42" s="11"/>
      <c r="G42" s="11"/>
      <c r="H42" s="12"/>
    </row>
    <row r="43" spans="1:8" x14ac:dyDescent="0.3">
      <c r="A43" s="19"/>
      <c r="B43" s="11"/>
      <c r="C43" s="11"/>
      <c r="D43" s="11"/>
      <c r="E43" s="11"/>
      <c r="F43" s="11"/>
      <c r="G43" s="11"/>
      <c r="H43" s="12"/>
    </row>
    <row r="44" spans="1:8" x14ac:dyDescent="0.3">
      <c r="A44" s="21"/>
      <c r="B44" s="13"/>
      <c r="C44" s="13"/>
      <c r="D44" s="13"/>
      <c r="E44" s="13"/>
      <c r="F44" s="13"/>
      <c r="G44" s="13"/>
      <c r="H44" s="14"/>
    </row>
    <row r="47" spans="1:8" x14ac:dyDescent="0.3">
      <c r="A47" s="67" t="s">
        <v>6</v>
      </c>
      <c r="B47" s="67"/>
      <c r="C47" s="67"/>
      <c r="D47" s="67"/>
      <c r="E47" s="67"/>
      <c r="F47" s="67"/>
      <c r="G47" s="67"/>
      <c r="H47" s="67"/>
    </row>
    <row r="48" spans="1:8" ht="17.25" x14ac:dyDescent="0.3">
      <c r="A48" s="68" t="s">
        <v>7</v>
      </c>
      <c r="B48" s="68"/>
      <c r="C48" s="68"/>
      <c r="D48" s="68"/>
      <c r="E48" s="68"/>
      <c r="F48" s="68"/>
      <c r="G48" s="68"/>
      <c r="H48" s="68"/>
    </row>
  </sheetData>
  <mergeCells count="91">
    <mergeCell ref="A47:H47"/>
    <mergeCell ref="A48:H48"/>
    <mergeCell ref="A34:A36"/>
    <mergeCell ref="C34:D34"/>
    <mergeCell ref="E34:E36"/>
    <mergeCell ref="G34:H34"/>
    <mergeCell ref="C35:D35"/>
    <mergeCell ref="G35:H35"/>
    <mergeCell ref="C36:D36"/>
    <mergeCell ref="G36:H36"/>
    <mergeCell ref="A31:A33"/>
    <mergeCell ref="C31:D31"/>
    <mergeCell ref="E31:E33"/>
    <mergeCell ref="G31:H31"/>
    <mergeCell ref="C32:D32"/>
    <mergeCell ref="G32:H32"/>
    <mergeCell ref="C33:D33"/>
    <mergeCell ref="G33:H33"/>
    <mergeCell ref="A28:A30"/>
    <mergeCell ref="C28:D28"/>
    <mergeCell ref="E28:E30"/>
    <mergeCell ref="G28:H28"/>
    <mergeCell ref="C29:D29"/>
    <mergeCell ref="G29:H29"/>
    <mergeCell ref="C30:D30"/>
    <mergeCell ref="G30:H30"/>
    <mergeCell ref="A25:A27"/>
    <mergeCell ref="C25:D25"/>
    <mergeCell ref="E25:E27"/>
    <mergeCell ref="G25:H25"/>
    <mergeCell ref="C26:D26"/>
    <mergeCell ref="G26:H26"/>
    <mergeCell ref="C27:D27"/>
    <mergeCell ref="G27:H27"/>
    <mergeCell ref="A22:A24"/>
    <mergeCell ref="C22:D22"/>
    <mergeCell ref="E22:E24"/>
    <mergeCell ref="G22:H22"/>
    <mergeCell ref="C23:D23"/>
    <mergeCell ref="G23:H23"/>
    <mergeCell ref="C24:D24"/>
    <mergeCell ref="G24:H24"/>
    <mergeCell ref="A19:A21"/>
    <mergeCell ref="C19:D19"/>
    <mergeCell ref="E19:E21"/>
    <mergeCell ref="G19:H19"/>
    <mergeCell ref="C20:D20"/>
    <mergeCell ref="G20:H20"/>
    <mergeCell ref="C21:D21"/>
    <mergeCell ref="G21:H21"/>
    <mergeCell ref="A16:A18"/>
    <mergeCell ref="C16:D16"/>
    <mergeCell ref="E16:E18"/>
    <mergeCell ref="G16:H16"/>
    <mergeCell ref="C17:D17"/>
    <mergeCell ref="G17:H17"/>
    <mergeCell ref="C18:D18"/>
    <mergeCell ref="G18:H18"/>
    <mergeCell ref="A13:A15"/>
    <mergeCell ref="C13:D13"/>
    <mergeCell ref="E13:E15"/>
    <mergeCell ref="G13:H13"/>
    <mergeCell ref="C14:D14"/>
    <mergeCell ref="G14:H14"/>
    <mergeCell ref="C15:D15"/>
    <mergeCell ref="G15:H15"/>
    <mergeCell ref="A10:A12"/>
    <mergeCell ref="C10:D10"/>
    <mergeCell ref="E10:E12"/>
    <mergeCell ref="G10:H10"/>
    <mergeCell ref="C11:D11"/>
    <mergeCell ref="G11:H11"/>
    <mergeCell ref="C12:D12"/>
    <mergeCell ref="G12:H12"/>
    <mergeCell ref="C6:D6"/>
    <mergeCell ref="G6:H6"/>
    <mergeCell ref="A7:A9"/>
    <mergeCell ref="C7:D7"/>
    <mergeCell ref="E7:E9"/>
    <mergeCell ref="G7:H7"/>
    <mergeCell ref="C8:D8"/>
    <mergeCell ref="G8:H8"/>
    <mergeCell ref="C9:D9"/>
    <mergeCell ref="G9:H9"/>
    <mergeCell ref="A1:H1"/>
    <mergeCell ref="A3:A4"/>
    <mergeCell ref="B3:B4"/>
    <mergeCell ref="D3:E3"/>
    <mergeCell ref="G3:H3"/>
    <mergeCell ref="D4:E4"/>
    <mergeCell ref="G4:H4"/>
  </mergeCells>
  <phoneticPr fontId="3" type="noConversion"/>
  <conditionalFormatting sqref="C7:C36 D7 G7:G36">
    <cfRule type="containsText" dxfId="27" priority="1" operator="containsText" text="불량">
      <formula>NOT(ISERROR(SEARCH("불량",C7)))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topLeftCell="A10" workbookViewId="0">
      <selection activeCell="D45" sqref="D45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02" t="s">
        <v>35</v>
      </c>
      <c r="B1" s="57"/>
      <c r="C1" s="57"/>
      <c r="D1" s="57"/>
      <c r="E1" s="57"/>
      <c r="F1" s="57"/>
      <c r="G1" s="57"/>
      <c r="H1" s="57"/>
    </row>
    <row r="3" spans="1:14" x14ac:dyDescent="0.3">
      <c r="F3" s="40" t="s">
        <v>8</v>
      </c>
      <c r="G3" s="79" t="s">
        <v>101</v>
      </c>
      <c r="H3" s="80"/>
      <c r="N3" s="43"/>
    </row>
    <row r="4" spans="1:14" x14ac:dyDescent="0.3">
      <c r="A4" s="39" t="s">
        <v>24</v>
      </c>
      <c r="B4" s="49" t="s">
        <v>100</v>
      </c>
      <c r="C4" s="39" t="s">
        <v>9</v>
      </c>
      <c r="D4" s="60">
        <v>43865</v>
      </c>
      <c r="E4" s="60"/>
      <c r="F4" s="41" t="s">
        <v>62</v>
      </c>
      <c r="G4" s="103">
        <v>43868</v>
      </c>
      <c r="H4" s="104"/>
      <c r="N4" s="43"/>
    </row>
    <row r="5" spans="1:14" x14ac:dyDescent="0.3">
      <c r="A5" s="39" t="s">
        <v>18</v>
      </c>
      <c r="B5" s="56" t="s">
        <v>104</v>
      </c>
      <c r="C5" s="39" t="s">
        <v>19</v>
      </c>
      <c r="D5" s="105">
        <v>4</v>
      </c>
      <c r="E5" s="105"/>
      <c r="F5" s="39" t="s">
        <v>10</v>
      </c>
      <c r="G5" s="63" t="s">
        <v>102</v>
      </c>
      <c r="H5" s="63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06" t="s">
        <v>17</v>
      </c>
      <c r="B7" s="107"/>
      <c r="C7" s="42" t="s">
        <v>63</v>
      </c>
      <c r="D7" s="28" t="s">
        <v>3</v>
      </c>
      <c r="E7" s="108" t="s">
        <v>17</v>
      </c>
      <c r="F7" s="107"/>
      <c r="G7" s="42" t="s">
        <v>11</v>
      </c>
      <c r="H7" s="7" t="s">
        <v>3</v>
      </c>
      <c r="N7" s="43">
        <v>12</v>
      </c>
    </row>
    <row r="8" spans="1:14" ht="18.75" customHeight="1" x14ac:dyDescent="0.3">
      <c r="A8" s="109">
        <v>211</v>
      </c>
      <c r="B8" s="110"/>
      <c r="C8" s="113" t="s">
        <v>103</v>
      </c>
      <c r="D8" s="115" t="str">
        <f>IF(C8="","",IF(C8="음성","양호",IF(ISERROR(FIND(".",C8)),"불량","주의")))</f>
        <v>양호</v>
      </c>
      <c r="E8" s="117">
        <v>212</v>
      </c>
      <c r="F8" s="110"/>
      <c r="G8" s="113" t="s">
        <v>103</v>
      </c>
      <c r="H8" s="119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11"/>
      <c r="B9" s="112"/>
      <c r="C9" s="114"/>
      <c r="D9" s="116"/>
      <c r="E9" s="118"/>
      <c r="F9" s="112"/>
      <c r="G9" s="114"/>
      <c r="H9" s="120"/>
      <c r="N9" s="43">
        <v>20</v>
      </c>
    </row>
    <row r="10" spans="1:14" ht="18.75" customHeight="1" x14ac:dyDescent="0.3">
      <c r="A10" s="109">
        <v>221</v>
      </c>
      <c r="B10" s="110"/>
      <c r="C10" s="113" t="s">
        <v>103</v>
      </c>
      <c r="D10" s="115" t="str">
        <f t="shared" ref="D10" si="0">IF(C10="","",IF(C10="음성","양호",IF(ISERROR(FIND(".",C10)),"불량","주의")))</f>
        <v>양호</v>
      </c>
      <c r="E10" s="117">
        <v>222</v>
      </c>
      <c r="F10" s="110"/>
      <c r="G10" s="113" t="s">
        <v>103</v>
      </c>
      <c r="H10" s="119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11"/>
      <c r="B11" s="112"/>
      <c r="C11" s="114"/>
      <c r="D11" s="116"/>
      <c r="E11" s="118"/>
      <c r="F11" s="112"/>
      <c r="G11" s="114"/>
      <c r="H11" s="120"/>
      <c r="N11" s="43">
        <v>28</v>
      </c>
    </row>
    <row r="12" spans="1:14" ht="18.75" customHeight="1" x14ac:dyDescent="0.3">
      <c r="A12" s="109">
        <v>231</v>
      </c>
      <c r="B12" s="110"/>
      <c r="C12" s="113" t="s">
        <v>103</v>
      </c>
      <c r="D12" s="115" t="str">
        <f t="shared" ref="D12" si="2">IF(C12="","",IF(C12="음성","양호",IF(ISERROR(FIND(".",C12)),"불량","주의")))</f>
        <v>양호</v>
      </c>
      <c r="E12" s="117">
        <v>232</v>
      </c>
      <c r="F12" s="110"/>
      <c r="G12" s="113" t="s">
        <v>103</v>
      </c>
      <c r="H12" s="119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11"/>
      <c r="B13" s="112"/>
      <c r="C13" s="114"/>
      <c r="D13" s="116"/>
      <c r="E13" s="118"/>
      <c r="F13" s="112"/>
      <c r="G13" s="114"/>
      <c r="H13" s="120"/>
      <c r="N13" s="43">
        <v>42</v>
      </c>
    </row>
    <row r="14" spans="1:14" ht="18.75" customHeight="1" x14ac:dyDescent="0.3">
      <c r="A14" s="109">
        <v>241</v>
      </c>
      <c r="B14" s="110"/>
      <c r="C14" s="113" t="s">
        <v>103</v>
      </c>
      <c r="D14" s="115" t="str">
        <f t="shared" ref="D14" si="4">IF(C14="","",IF(C14="음성","양호",IF(ISERROR(FIND(".",C14)),"불량","주의")))</f>
        <v>양호</v>
      </c>
      <c r="E14" s="117">
        <v>242</v>
      </c>
      <c r="F14" s="110"/>
      <c r="G14" s="113" t="s">
        <v>103</v>
      </c>
      <c r="H14" s="119" t="str">
        <f t="shared" ref="H14" si="5">IF(G14="","",IF(G14="음성","양호",IF(ISERROR(FIND(".",G14)),"불량","주의")))</f>
        <v>양호</v>
      </c>
      <c r="N14" s="43">
        <v>48</v>
      </c>
    </row>
    <row r="15" spans="1:14" ht="18.75" customHeight="1" x14ac:dyDescent="0.3">
      <c r="A15" s="111"/>
      <c r="B15" s="112"/>
      <c r="C15" s="114"/>
      <c r="D15" s="116"/>
      <c r="E15" s="118"/>
      <c r="F15" s="112"/>
      <c r="G15" s="114"/>
      <c r="H15" s="120"/>
      <c r="N15" s="43">
        <v>54</v>
      </c>
    </row>
    <row r="16" spans="1:14" ht="18.75" customHeight="1" x14ac:dyDescent="0.3">
      <c r="A16" s="109">
        <v>251</v>
      </c>
      <c r="B16" s="110"/>
      <c r="C16" s="113" t="s">
        <v>103</v>
      </c>
      <c r="D16" s="115" t="str">
        <f t="shared" ref="D16" si="6">IF(C16="","",IF(C16="음성","양호",IF(ISERROR(FIND(".",C16)),"불량","주의")))</f>
        <v>양호</v>
      </c>
      <c r="E16" s="117">
        <v>252</v>
      </c>
      <c r="F16" s="110"/>
      <c r="G16" s="113" t="s">
        <v>103</v>
      </c>
      <c r="H16" s="119" t="str">
        <f t="shared" ref="H16" si="7">IF(G16="","",IF(G16="음성","양호",IF(ISERROR(FIND(".",G16)),"불량","주의")))</f>
        <v>양호</v>
      </c>
      <c r="N16" s="43">
        <v>64</v>
      </c>
    </row>
    <row r="17" spans="1:14" ht="18.75" customHeight="1" x14ac:dyDescent="0.3">
      <c r="A17" s="111"/>
      <c r="B17" s="112"/>
      <c r="C17" s="114"/>
      <c r="D17" s="116"/>
      <c r="E17" s="118"/>
      <c r="F17" s="112"/>
      <c r="G17" s="114"/>
      <c r="H17" s="120"/>
      <c r="N17" s="43"/>
    </row>
    <row r="18" spans="1:14" ht="18.75" customHeight="1" x14ac:dyDescent="0.3">
      <c r="A18" s="109"/>
      <c r="B18" s="110"/>
      <c r="C18" s="113"/>
      <c r="D18" s="115" t="str">
        <f t="shared" ref="D18" si="8">IF(C18="","",IF(C18="음성","양호",IF(ISERROR(FIND(".",C18)),"불량","주의")))</f>
        <v/>
      </c>
      <c r="E18" s="117"/>
      <c r="F18" s="110"/>
      <c r="G18" s="121"/>
      <c r="H18" s="119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11"/>
      <c r="B19" s="112"/>
      <c r="C19" s="114"/>
      <c r="D19" s="116"/>
      <c r="E19" s="118"/>
      <c r="F19" s="112"/>
      <c r="G19" s="122"/>
      <c r="H19" s="120"/>
      <c r="N19" s="43"/>
    </row>
    <row r="20" spans="1:14" ht="18.75" customHeight="1" x14ac:dyDescent="0.3">
      <c r="A20" s="109"/>
      <c r="B20" s="110" t="s">
        <v>64</v>
      </c>
      <c r="C20" s="113"/>
      <c r="D20" s="115" t="str">
        <f t="shared" ref="D20" si="10">IF(C20="","",IF(C20="음성","양호",IF(ISERROR(FIND(".",C20)),"불량","주의")))</f>
        <v/>
      </c>
      <c r="E20" s="117"/>
      <c r="F20" s="110" t="s">
        <v>64</v>
      </c>
      <c r="G20" s="121"/>
      <c r="H20" s="119" t="str">
        <f t="shared" ref="H20" si="11">IF(G20="","",IF(G20="음성","양호",IF(ISERROR(FIND(".",G20)),"불량","주의")))</f>
        <v/>
      </c>
    </row>
    <row r="21" spans="1:14" ht="18.75" customHeight="1" x14ac:dyDescent="0.3">
      <c r="A21" s="111"/>
      <c r="B21" s="112" t="s">
        <v>65</v>
      </c>
      <c r="C21" s="114"/>
      <c r="D21" s="116"/>
      <c r="E21" s="118"/>
      <c r="F21" s="112" t="s">
        <v>65</v>
      </c>
      <c r="G21" s="122"/>
      <c r="H21" s="120"/>
    </row>
    <row r="22" spans="1:14" ht="18.75" customHeight="1" x14ac:dyDescent="0.3">
      <c r="A22" s="109"/>
      <c r="B22" s="110" t="s">
        <v>66</v>
      </c>
      <c r="C22" s="113"/>
      <c r="D22" s="115" t="str">
        <f t="shared" ref="D22" si="12">IF(C22="","",IF(C22="음성","양호",IF(ISERROR(FIND(".",C22)),"불량","주의")))</f>
        <v/>
      </c>
      <c r="E22" s="117"/>
      <c r="F22" s="110" t="s">
        <v>64</v>
      </c>
      <c r="G22" s="121"/>
      <c r="H22" s="119" t="str">
        <f t="shared" ref="H22" si="13">IF(G22="","",IF(G22="음성","양호",IF(ISERROR(FIND(".",G22)),"불량","주의")))</f>
        <v/>
      </c>
    </row>
    <row r="23" spans="1:14" ht="18.75" customHeight="1" x14ac:dyDescent="0.3">
      <c r="A23" s="111"/>
      <c r="B23" s="112" t="s">
        <v>65</v>
      </c>
      <c r="C23" s="114"/>
      <c r="D23" s="116"/>
      <c r="E23" s="118"/>
      <c r="F23" s="112" t="s">
        <v>65</v>
      </c>
      <c r="G23" s="122"/>
      <c r="H23" s="120"/>
    </row>
    <row r="24" spans="1:14" ht="18.75" customHeight="1" x14ac:dyDescent="0.3">
      <c r="A24" s="109"/>
      <c r="B24" s="110" t="s">
        <v>64</v>
      </c>
      <c r="C24" s="113"/>
      <c r="D24" s="115" t="str">
        <f t="shared" ref="D24" si="14">IF(C24="","",IF(C24="음성","양호",IF(ISERROR(FIND(".",C24)),"불량","주의")))</f>
        <v/>
      </c>
      <c r="E24" s="117"/>
      <c r="F24" s="110" t="s">
        <v>64</v>
      </c>
      <c r="G24" s="121"/>
      <c r="H24" s="119" t="str">
        <f t="shared" ref="H24" si="15">IF(G24="","",IF(G24="음성","양호",IF(ISERROR(FIND(".",G24)),"불량","주의")))</f>
        <v/>
      </c>
    </row>
    <row r="25" spans="1:14" ht="18.75" customHeight="1" x14ac:dyDescent="0.3">
      <c r="A25" s="111"/>
      <c r="B25" s="112" t="s">
        <v>65</v>
      </c>
      <c r="C25" s="114"/>
      <c r="D25" s="116"/>
      <c r="E25" s="118"/>
      <c r="F25" s="112" t="s">
        <v>65</v>
      </c>
      <c r="G25" s="122"/>
      <c r="H25" s="120"/>
    </row>
    <row r="26" spans="1:14" ht="18.75" customHeight="1" thickBot="1" x14ac:dyDescent="0.35">
      <c r="A26" s="124"/>
      <c r="B26" s="125" t="s">
        <v>64</v>
      </c>
      <c r="C26" s="128"/>
      <c r="D26" s="115" t="str">
        <f t="shared" ref="D26" si="16">IF(C26="","",IF(C26="음성","양호",IF(ISERROR(FIND(".",C26)),"불량","주의")))</f>
        <v/>
      </c>
      <c r="E26" s="131"/>
      <c r="F26" s="125" t="s">
        <v>64</v>
      </c>
      <c r="G26" s="133"/>
      <c r="H26" s="119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26"/>
      <c r="B27" s="127" t="s">
        <v>65</v>
      </c>
      <c r="C27" s="129"/>
      <c r="D27" s="130"/>
      <c r="E27" s="132"/>
      <c r="F27" s="127" t="s">
        <v>65</v>
      </c>
      <c r="G27" s="134"/>
      <c r="H27" s="123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35" t="s">
        <v>32</v>
      </c>
      <c r="D31" s="135"/>
      <c r="E31" s="135" t="s">
        <v>20</v>
      </c>
      <c r="F31" s="135"/>
      <c r="G31" s="135" t="s">
        <v>33</v>
      </c>
      <c r="H31" s="135"/>
    </row>
    <row r="32" spans="1:14" x14ac:dyDescent="0.3">
      <c r="A32" s="17" t="s">
        <v>4</v>
      </c>
      <c r="B32" s="8"/>
      <c r="C32" s="135"/>
      <c r="D32" s="135"/>
      <c r="E32" s="135"/>
      <c r="F32" s="135"/>
      <c r="G32" s="135"/>
      <c r="H32" s="135"/>
    </row>
    <row r="33" spans="1:8" ht="17.25" customHeight="1" x14ac:dyDescent="0.3">
      <c r="A33" s="136" t="s">
        <v>11</v>
      </c>
      <c r="B33" s="73"/>
      <c r="C33" s="136" t="s">
        <v>15</v>
      </c>
      <c r="D33" s="136"/>
      <c r="E33" s="81" t="s">
        <v>21</v>
      </c>
      <c r="F33" s="81"/>
      <c r="G33" s="73" t="s">
        <v>67</v>
      </c>
      <c r="H33" s="7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7" t="s">
        <v>6</v>
      </c>
      <c r="B43" s="67"/>
      <c r="C43" s="67"/>
      <c r="D43" s="67"/>
      <c r="E43" s="67"/>
      <c r="F43" s="67"/>
      <c r="G43" s="67"/>
      <c r="H43" s="67"/>
    </row>
    <row r="44" spans="1:8" ht="17.25" x14ac:dyDescent="0.3">
      <c r="A44" s="68" t="s">
        <v>7</v>
      </c>
      <c r="B44" s="68"/>
      <c r="C44" s="68"/>
      <c r="D44" s="68"/>
      <c r="E44" s="68"/>
      <c r="F44" s="68"/>
      <c r="G44" s="68"/>
      <c r="H44" s="68"/>
    </row>
  </sheetData>
  <mergeCells count="77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G8:G9"/>
    <mergeCell ref="H8:H9"/>
    <mergeCell ref="A10:B11"/>
    <mergeCell ref="C10:C11"/>
    <mergeCell ref="D10:D11"/>
    <mergeCell ref="E10:F11"/>
    <mergeCell ref="G10:G11"/>
    <mergeCell ref="H10:H11"/>
    <mergeCell ref="A7:B7"/>
    <mergeCell ref="E7:F7"/>
    <mergeCell ref="A8:B9"/>
    <mergeCell ref="C8:C9"/>
    <mergeCell ref="D8:D9"/>
    <mergeCell ref="E8:F9"/>
    <mergeCell ref="A1:H1"/>
    <mergeCell ref="G3:H3"/>
    <mergeCell ref="D4:E4"/>
    <mergeCell ref="G4:H4"/>
    <mergeCell ref="D5:E5"/>
    <mergeCell ref="G5:H5"/>
  </mergeCells>
  <phoneticPr fontId="3" type="noConversion"/>
  <conditionalFormatting sqref="D8 D22 D10 D14 D18 D12 D16 D20 D24 D26 H8 H10:H27">
    <cfRule type="containsText" dxfId="26" priority="3" operator="containsText" text="불량">
      <formula>NOT(ISERROR(SEARCH("불량",D8)))</formula>
    </cfRule>
  </conditionalFormatting>
  <conditionalFormatting sqref="C8 C20:C27 C18 C10 C12 C14 C16 G10:G27 G8">
    <cfRule type="containsText" dxfId="25" priority="2" operator="containsText" text="양성">
      <formula>NOT(ISERROR(SEARCH("양성",C8)))</formula>
    </cfRule>
  </conditionalFormatting>
  <conditionalFormatting sqref="D8 D22 D10 D14 D18 D12 D16 D20 D24 D26 H8 H10:H27">
    <cfRule type="containsText" dxfId="24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D45" sqref="D45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02" t="s">
        <v>68</v>
      </c>
      <c r="B1" s="57"/>
      <c r="C1" s="57"/>
      <c r="D1" s="57"/>
      <c r="E1" s="57"/>
      <c r="F1" s="57"/>
      <c r="G1" s="57"/>
      <c r="H1" s="57"/>
    </row>
    <row r="3" spans="1:8" x14ac:dyDescent="0.3">
      <c r="F3" s="40" t="s">
        <v>69</v>
      </c>
      <c r="G3" s="79" t="str">
        <f>'환경 4주'!G3:H3</f>
        <v>20-0324</v>
      </c>
      <c r="H3" s="80"/>
    </row>
    <row r="4" spans="1:8" x14ac:dyDescent="0.3">
      <c r="A4" s="39" t="s">
        <v>70</v>
      </c>
      <c r="B4" s="40" t="str">
        <f>'환경 4주'!B4</f>
        <v>상항농장</v>
      </c>
      <c r="C4" s="39" t="s">
        <v>71</v>
      </c>
      <c r="D4" s="137">
        <f>'환경 4주'!D4:E4</f>
        <v>43865</v>
      </c>
      <c r="E4" s="137"/>
      <c r="F4" s="41" t="s">
        <v>72</v>
      </c>
      <c r="G4" s="138">
        <f>'환경 4주'!G4:H4</f>
        <v>43868</v>
      </c>
      <c r="H4" s="139"/>
    </row>
    <row r="5" spans="1:8" x14ac:dyDescent="0.3">
      <c r="A5" s="39" t="s">
        <v>73</v>
      </c>
      <c r="B5" s="55" t="str">
        <f>'환경 4주'!B5</f>
        <v>0025</v>
      </c>
      <c r="C5" s="39" t="s">
        <v>74</v>
      </c>
      <c r="D5" s="140">
        <f>'환경 4주'!D5:E5</f>
        <v>4</v>
      </c>
      <c r="E5" s="140"/>
      <c r="F5" s="39" t="s">
        <v>75</v>
      </c>
      <c r="G5" s="141" t="str">
        <f>'환경 4주'!G5:H5</f>
        <v>우용복</v>
      </c>
      <c r="H5" s="141"/>
    </row>
    <row r="6" spans="1:8" ht="15.75" thickBot="1" x14ac:dyDescent="0.35"/>
    <row r="7" spans="1:8" ht="16.5" customHeight="1" x14ac:dyDescent="0.3">
      <c r="A7" s="106" t="s">
        <v>76</v>
      </c>
      <c r="B7" s="107"/>
      <c r="C7" s="142" t="s">
        <v>77</v>
      </c>
      <c r="D7" s="83"/>
      <c r="E7" s="108" t="s">
        <v>76</v>
      </c>
      <c r="F7" s="107"/>
      <c r="G7" s="142" t="s">
        <v>77</v>
      </c>
      <c r="H7" s="143"/>
    </row>
    <row r="8" spans="1:8" ht="18.75" customHeight="1" x14ac:dyDescent="0.3">
      <c r="A8" s="144">
        <f>IF('환경 4주'!A8:A9="","",'환경 4주'!A8:A9)</f>
        <v>211</v>
      </c>
      <c r="B8" s="145"/>
      <c r="C8" s="148" t="str">
        <f>IF('환경 4주'!D8="","",IF('환경 4주'!D8="불량","부적합",IF('환경 4주'!D8="주의","주의","적합")))</f>
        <v>적합</v>
      </c>
      <c r="D8" s="149"/>
      <c r="E8" s="152">
        <f>IF('환경 4주'!E8:E9="","",'환경 4주'!E8:E9)</f>
        <v>212</v>
      </c>
      <c r="F8" s="145"/>
      <c r="G8" s="148" t="str">
        <f>IF('환경 4주'!H8="","",IF('환경 4주'!H8="불량","부적합",IF('환경 4주'!H8="주의","주의","적합")))</f>
        <v>적합</v>
      </c>
      <c r="H8" s="154"/>
    </row>
    <row r="9" spans="1:8" ht="18.75" customHeight="1" x14ac:dyDescent="0.3">
      <c r="A9" s="146"/>
      <c r="B9" s="147"/>
      <c r="C9" s="150" t="str">
        <f>IF('환경 4주'!D9="불량","부적합",IF('환경 4주'!D9="주의","주의","적합"))</f>
        <v>적합</v>
      </c>
      <c r="D9" s="151"/>
      <c r="E9" s="153"/>
      <c r="F9" s="147"/>
      <c r="G9" s="150" t="str">
        <f>IF('환경 4주'!H9="불량","부적합",IF('환경 4주'!H9="주의","주의","적합"))</f>
        <v>적합</v>
      </c>
      <c r="H9" s="155"/>
    </row>
    <row r="10" spans="1:8" ht="18.75" customHeight="1" x14ac:dyDescent="0.3">
      <c r="A10" s="144">
        <f>IF('환경 4주'!A10:A11="","",'환경 4주'!A10:A11)</f>
        <v>221</v>
      </c>
      <c r="B10" s="145"/>
      <c r="C10" s="148" t="str">
        <f>IF('환경 4주'!D10="","",IF('환경 4주'!D10="불량","부적합",IF('환경 4주'!D10="주의","주의","적합")))</f>
        <v>적합</v>
      </c>
      <c r="D10" s="149"/>
      <c r="E10" s="152">
        <f>IF('환경 4주'!E10:E11="","",'환경 4주'!E10:E11)</f>
        <v>222</v>
      </c>
      <c r="F10" s="145"/>
      <c r="G10" s="148" t="str">
        <f>IF('환경 4주'!H10="","",IF('환경 4주'!H10="불량","부적합",IF('환경 4주'!H10="주의","주의","적합")))</f>
        <v>적합</v>
      </c>
      <c r="H10" s="154"/>
    </row>
    <row r="11" spans="1:8" ht="18.75" customHeight="1" x14ac:dyDescent="0.3">
      <c r="A11" s="146"/>
      <c r="B11" s="147"/>
      <c r="C11" s="150" t="str">
        <f>IF('환경 4주'!D11="불량","부적합",IF('환경 4주'!D11="주의","주의","적합"))</f>
        <v>적합</v>
      </c>
      <c r="D11" s="151"/>
      <c r="E11" s="153"/>
      <c r="F11" s="147"/>
      <c r="G11" s="150" t="str">
        <f>IF('환경 4주'!H11="불량","부적합",IF('환경 4주'!H11="주의","주의","적합"))</f>
        <v>적합</v>
      </c>
      <c r="H11" s="155"/>
    </row>
    <row r="12" spans="1:8" ht="18.75" customHeight="1" x14ac:dyDescent="0.3">
      <c r="A12" s="144">
        <f>IF('환경 4주'!A12:A13="","",'환경 4주'!A12:A13)</f>
        <v>231</v>
      </c>
      <c r="B12" s="145"/>
      <c r="C12" s="148" t="str">
        <f>IF('환경 4주'!D12="","",IF('환경 4주'!D12="불량","부적합",IF('환경 4주'!D12="주의","주의","적합")))</f>
        <v>적합</v>
      </c>
      <c r="D12" s="149"/>
      <c r="E12" s="152">
        <f>IF('환경 4주'!E12:E13="","",'환경 4주'!E12:E13)</f>
        <v>232</v>
      </c>
      <c r="F12" s="145"/>
      <c r="G12" s="148" t="str">
        <f>IF('환경 4주'!H12="","",IF('환경 4주'!H12="불량","부적합",IF('환경 4주'!H12="주의","주의","적합")))</f>
        <v>적합</v>
      </c>
      <c r="H12" s="154"/>
    </row>
    <row r="13" spans="1:8" ht="18.75" customHeight="1" x14ac:dyDescent="0.3">
      <c r="A13" s="146"/>
      <c r="B13" s="147"/>
      <c r="C13" s="150" t="str">
        <f>IF('환경 4주'!D13="불량","부적합",IF('환경 4주'!D13="주의","주의","적합"))</f>
        <v>적합</v>
      </c>
      <c r="D13" s="151"/>
      <c r="E13" s="153"/>
      <c r="F13" s="147"/>
      <c r="G13" s="150" t="str">
        <f>IF('환경 4주'!H13="불량","부적합",IF('환경 4주'!H13="주의","주의","적합"))</f>
        <v>적합</v>
      </c>
      <c r="H13" s="155"/>
    </row>
    <row r="14" spans="1:8" ht="18.75" customHeight="1" x14ac:dyDescent="0.3">
      <c r="A14" s="144">
        <f>IF('환경 4주'!A14:A15="","",'환경 4주'!A14:A15)</f>
        <v>241</v>
      </c>
      <c r="B14" s="145"/>
      <c r="C14" s="148" t="str">
        <f>IF('환경 4주'!D14="","",IF('환경 4주'!D14="불량","부적합",IF('환경 4주'!D14="주의","주의","적합")))</f>
        <v>적합</v>
      </c>
      <c r="D14" s="149"/>
      <c r="E14" s="152">
        <f>IF('환경 4주'!E14:E15="","",'환경 4주'!E14:E15)</f>
        <v>242</v>
      </c>
      <c r="F14" s="145"/>
      <c r="G14" s="148" t="str">
        <f>IF('환경 4주'!H14="","",IF('환경 4주'!H14="불량","부적합",IF('환경 4주'!H14="주의","주의","적합")))</f>
        <v>적합</v>
      </c>
      <c r="H14" s="154"/>
    </row>
    <row r="15" spans="1:8" ht="18.75" customHeight="1" x14ac:dyDescent="0.3">
      <c r="A15" s="146"/>
      <c r="B15" s="147"/>
      <c r="C15" s="150" t="str">
        <f>IF('환경 4주'!D15="불량","부적합",IF('환경 4주'!D15="주의","주의","적합"))</f>
        <v>적합</v>
      </c>
      <c r="D15" s="151"/>
      <c r="E15" s="153"/>
      <c r="F15" s="147"/>
      <c r="G15" s="150" t="str">
        <f>IF('환경 4주'!H15="불량","부적합",IF('환경 4주'!H15="주의","주의","적합"))</f>
        <v>적합</v>
      </c>
      <c r="H15" s="155"/>
    </row>
    <row r="16" spans="1:8" ht="18.75" customHeight="1" x14ac:dyDescent="0.3">
      <c r="A16" s="144">
        <f>IF('환경 4주'!A16:A17="","",'환경 4주'!A16:A17)</f>
        <v>251</v>
      </c>
      <c r="B16" s="145"/>
      <c r="C16" s="148" t="str">
        <f>IF('환경 4주'!D16="","",IF('환경 4주'!D16="불량","부적합",IF('환경 4주'!D16="주의","주의","적합")))</f>
        <v>적합</v>
      </c>
      <c r="D16" s="149"/>
      <c r="E16" s="152">
        <f>IF('환경 4주'!E16:E17="","",'환경 4주'!E16:E17)</f>
        <v>252</v>
      </c>
      <c r="F16" s="145"/>
      <c r="G16" s="148" t="str">
        <f>IF('환경 4주'!H16="","",IF('환경 4주'!H16="불량","부적합",IF('환경 4주'!H16="주의","주의","적합")))</f>
        <v>적합</v>
      </c>
      <c r="H16" s="154"/>
    </row>
    <row r="17" spans="1:8" ht="18.75" customHeight="1" x14ac:dyDescent="0.3">
      <c r="A17" s="146"/>
      <c r="B17" s="147"/>
      <c r="C17" s="150" t="str">
        <f>IF('환경 4주'!D17="불량","부적합",IF('환경 4주'!D17="주의","주의","적합"))</f>
        <v>적합</v>
      </c>
      <c r="D17" s="151"/>
      <c r="E17" s="153"/>
      <c r="F17" s="147"/>
      <c r="G17" s="150" t="str">
        <f>IF('환경 4주'!H17="불량","부적합",IF('환경 4주'!H17="주의","주의","적합"))</f>
        <v>적합</v>
      </c>
      <c r="H17" s="155"/>
    </row>
    <row r="18" spans="1:8" ht="18.75" customHeight="1" x14ac:dyDescent="0.3">
      <c r="A18" s="144" t="str">
        <f>IF('환경 4주'!A18:A19="","",'환경 4주'!A18:A19)</f>
        <v/>
      </c>
      <c r="B18" s="145"/>
      <c r="C18" s="148" t="str">
        <f>IF('환경 4주'!D18="","",IF('환경 4주'!D18="불량","부적합",IF('환경 4주'!D18="주의","주의","적합")))</f>
        <v/>
      </c>
      <c r="D18" s="149"/>
      <c r="E18" s="152" t="str">
        <f>IF('환경 4주'!E18:E19="","",'환경 4주'!E18:E19)</f>
        <v/>
      </c>
      <c r="F18" s="145"/>
      <c r="G18" s="148" t="str">
        <f>IF('환경 4주'!H18="","",IF('환경 4주'!H18="불량","부적합",IF('환경 4주'!H18="주의","주의","적합")))</f>
        <v/>
      </c>
      <c r="H18" s="154"/>
    </row>
    <row r="19" spans="1:8" ht="18.75" customHeight="1" x14ac:dyDescent="0.3">
      <c r="A19" s="146"/>
      <c r="B19" s="147"/>
      <c r="C19" s="150" t="str">
        <f>IF('환경 4주'!D19="불량","부적합",IF('환경 4주'!D19="주의","주의","적합"))</f>
        <v>적합</v>
      </c>
      <c r="D19" s="151"/>
      <c r="E19" s="153"/>
      <c r="F19" s="147"/>
      <c r="G19" s="150" t="str">
        <f>IF('환경 4주'!H19="불량","부적합",IF('환경 4주'!H19="주의","주의","적합"))</f>
        <v>적합</v>
      </c>
      <c r="H19" s="155"/>
    </row>
    <row r="20" spans="1:8" ht="18.75" customHeight="1" x14ac:dyDescent="0.3">
      <c r="A20" s="144" t="str">
        <f>IF('환경 4주'!A20:A21="","",'환경 4주'!A20:A21)</f>
        <v/>
      </c>
      <c r="B20" s="145"/>
      <c r="C20" s="148" t="str">
        <f>IF('환경 4주'!D20="","",IF('환경 4주'!D20="불량","부적합",IF('환경 4주'!D20="주의","주의","적합")))</f>
        <v/>
      </c>
      <c r="D20" s="149"/>
      <c r="E20" s="152" t="str">
        <f>IF('환경 4주'!E20:E21="","",'환경 4주'!E20:E21)</f>
        <v/>
      </c>
      <c r="F20" s="145"/>
      <c r="G20" s="148" t="str">
        <f>IF('환경 4주'!H20="","",IF('환경 4주'!H20="불량","부적합",IF('환경 4주'!H20="주의","주의","적합")))</f>
        <v/>
      </c>
      <c r="H20" s="154"/>
    </row>
    <row r="21" spans="1:8" ht="18.75" customHeight="1" x14ac:dyDescent="0.3">
      <c r="A21" s="146"/>
      <c r="B21" s="147"/>
      <c r="C21" s="150" t="str">
        <f>IF('환경 4주'!D21="불량","부적합",IF('환경 4주'!D21="주의","주의","적합"))</f>
        <v>적합</v>
      </c>
      <c r="D21" s="151"/>
      <c r="E21" s="153"/>
      <c r="F21" s="147"/>
      <c r="G21" s="150" t="str">
        <f>IF('환경 4주'!H21="불량","부적합",IF('환경 4주'!H21="주의","주의","적합"))</f>
        <v>적합</v>
      </c>
      <c r="H21" s="155"/>
    </row>
    <row r="22" spans="1:8" ht="18.75" customHeight="1" x14ac:dyDescent="0.3">
      <c r="A22" s="144" t="str">
        <f>IF('환경 4주'!A22:A23="","",'환경 4주'!A22:A23)</f>
        <v/>
      </c>
      <c r="B22" s="145"/>
      <c r="C22" s="148" t="str">
        <f>IF('환경 4주'!D22="","",IF('환경 4주'!D22="불량","부적합",IF('환경 4주'!D22="주의","주의","적합")))</f>
        <v/>
      </c>
      <c r="D22" s="149"/>
      <c r="E22" s="152" t="str">
        <f>IF('환경 4주'!E22:E23="","",'환경 4주'!E22:E23)</f>
        <v/>
      </c>
      <c r="F22" s="145"/>
      <c r="G22" s="148" t="str">
        <f>IF('환경 4주'!H22="","",IF('환경 4주'!H22="불량","부적합",IF('환경 4주'!H22="주의","주의","적합")))</f>
        <v/>
      </c>
      <c r="H22" s="154"/>
    </row>
    <row r="23" spans="1:8" ht="18.75" customHeight="1" x14ac:dyDescent="0.3">
      <c r="A23" s="146"/>
      <c r="B23" s="147"/>
      <c r="C23" s="150" t="str">
        <f>IF('환경 4주'!D23="불량","부적합",IF('환경 4주'!D23="주의","주의","적합"))</f>
        <v>적합</v>
      </c>
      <c r="D23" s="151"/>
      <c r="E23" s="153"/>
      <c r="F23" s="147"/>
      <c r="G23" s="150" t="str">
        <f>IF('환경 4주'!H23="불량","부적합",IF('환경 4주'!H23="주의","주의","적합"))</f>
        <v>적합</v>
      </c>
      <c r="H23" s="155"/>
    </row>
    <row r="24" spans="1:8" ht="18.75" customHeight="1" x14ac:dyDescent="0.3">
      <c r="A24" s="144" t="str">
        <f>IF('환경 4주'!A24:A25="","",'환경 4주'!A24:A25)</f>
        <v/>
      </c>
      <c r="B24" s="145"/>
      <c r="C24" s="148" t="str">
        <f>IF('환경 4주'!D24="","",IF('환경 4주'!D24="불량","부적합",IF('환경 4주'!D24="주의","주의","적합")))</f>
        <v/>
      </c>
      <c r="D24" s="149"/>
      <c r="E24" s="152" t="str">
        <f>IF('환경 4주'!E24:E25="","",'환경 4주'!E24:E25)</f>
        <v/>
      </c>
      <c r="F24" s="145"/>
      <c r="G24" s="148" t="str">
        <f>IF('환경 4주'!H24="","",IF('환경 4주'!H24="불량","부적합",IF('환경 4주'!H24="주의","주의","적합")))</f>
        <v/>
      </c>
      <c r="H24" s="154"/>
    </row>
    <row r="25" spans="1:8" ht="18.75" customHeight="1" x14ac:dyDescent="0.3">
      <c r="A25" s="146"/>
      <c r="B25" s="147"/>
      <c r="C25" s="150" t="str">
        <f>IF('환경 4주'!D25="불량","부적합",IF('환경 4주'!D25="주의","주의","적합"))</f>
        <v>적합</v>
      </c>
      <c r="D25" s="151"/>
      <c r="E25" s="153"/>
      <c r="F25" s="147"/>
      <c r="G25" s="150" t="str">
        <f>IF('환경 4주'!H25="불량","부적합",IF('환경 4주'!H25="주의","주의","적합"))</f>
        <v>적합</v>
      </c>
      <c r="H25" s="155"/>
    </row>
    <row r="26" spans="1:8" ht="18.75" customHeight="1" x14ac:dyDescent="0.3">
      <c r="A26" s="144" t="str">
        <f>IF('환경 4주'!A26:A27="","",'환경 4주'!A26:A27)</f>
        <v/>
      </c>
      <c r="B26" s="145"/>
      <c r="C26" s="148" t="str">
        <f>IF('환경 4주'!D26="","",IF('환경 4주'!D26="불량","부적합",IF('환경 4주'!D26="주의","주의","적합")))</f>
        <v/>
      </c>
      <c r="D26" s="149"/>
      <c r="E26" s="152" t="str">
        <f>IF('환경 4주'!E26:E27="","",'환경 4주'!E26:E27)</f>
        <v/>
      </c>
      <c r="F26" s="145"/>
      <c r="G26" s="148" t="str">
        <f>IF('환경 4주'!H26="","",IF('환경 4주'!H26="불량","부적합",IF('환경 4주'!H26="주의","주의","적합")))</f>
        <v/>
      </c>
      <c r="H26" s="154"/>
    </row>
    <row r="27" spans="1:8" ht="18.75" customHeight="1" thickBot="1" x14ac:dyDescent="0.35">
      <c r="A27" s="156"/>
      <c r="B27" s="157"/>
      <c r="C27" s="158" t="str">
        <f>IF('환경 4주'!D27="불량","부적합",IF('환경 4주'!D27="주의","주의","적합"))</f>
        <v>적합</v>
      </c>
      <c r="D27" s="159"/>
      <c r="E27" s="160"/>
      <c r="F27" s="157"/>
      <c r="G27" s="158" t="str">
        <f>IF('환경 4주'!H27="불량","부적합",IF('환경 4주'!H27="주의","주의","적합"))</f>
        <v>적합</v>
      </c>
      <c r="H27" s="16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78</v>
      </c>
    </row>
    <row r="31" spans="1:8" ht="16.5" customHeight="1" x14ac:dyDescent="0.3">
      <c r="A31" s="15"/>
      <c r="B31" s="16" t="s">
        <v>77</v>
      </c>
      <c r="C31" s="135" t="s">
        <v>79</v>
      </c>
      <c r="D31" s="135"/>
      <c r="E31" s="135" t="s">
        <v>80</v>
      </c>
      <c r="F31" s="135"/>
      <c r="G31" s="135" t="s">
        <v>81</v>
      </c>
      <c r="H31" s="135"/>
    </row>
    <row r="32" spans="1:8" x14ac:dyDescent="0.3">
      <c r="A32" s="17" t="s">
        <v>82</v>
      </c>
      <c r="B32" s="8"/>
      <c r="C32" s="135"/>
      <c r="D32" s="135"/>
      <c r="E32" s="135"/>
      <c r="F32" s="135"/>
      <c r="G32" s="135"/>
      <c r="H32" s="135"/>
    </row>
    <row r="33" spans="1:8" ht="17.25" customHeight="1" x14ac:dyDescent="0.3">
      <c r="A33" s="136" t="s">
        <v>83</v>
      </c>
      <c r="B33" s="73"/>
      <c r="C33" s="136" t="s">
        <v>84</v>
      </c>
      <c r="D33" s="136"/>
      <c r="E33" s="81" t="s">
        <v>85</v>
      </c>
      <c r="F33" s="81"/>
      <c r="G33" s="73" t="s">
        <v>86</v>
      </c>
      <c r="H33" s="73"/>
    </row>
    <row r="35" spans="1:8" x14ac:dyDescent="0.3">
      <c r="A35" s="18" t="s">
        <v>87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4주'!A36</f>
        <v>- 모든샘플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7" t="s">
        <v>6</v>
      </c>
      <c r="B42" s="67"/>
      <c r="C42" s="67"/>
      <c r="D42" s="67"/>
      <c r="E42" s="67"/>
      <c r="F42" s="67"/>
      <c r="G42" s="67"/>
      <c r="H42" s="67"/>
    </row>
    <row r="43" spans="1:8" ht="17.25" x14ac:dyDescent="0.3">
      <c r="A43" s="68" t="s">
        <v>7</v>
      </c>
      <c r="B43" s="68"/>
      <c r="C43" s="68"/>
      <c r="D43" s="68"/>
      <c r="E43" s="68"/>
      <c r="F43" s="68"/>
      <c r="G43" s="68"/>
      <c r="H43" s="68"/>
    </row>
  </sheetData>
  <mergeCells count="59"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  <mergeCell ref="A22:B23"/>
    <mergeCell ref="C22:D23"/>
    <mergeCell ref="E22:F23"/>
    <mergeCell ref="G22:H23"/>
    <mergeCell ref="A24:B25"/>
    <mergeCell ref="C24:D25"/>
    <mergeCell ref="E24:F25"/>
    <mergeCell ref="G24:H25"/>
    <mergeCell ref="A18:B19"/>
    <mergeCell ref="C18:D19"/>
    <mergeCell ref="E18:F19"/>
    <mergeCell ref="G18:H19"/>
    <mergeCell ref="A20:B21"/>
    <mergeCell ref="C20:D21"/>
    <mergeCell ref="E20:F21"/>
    <mergeCell ref="G20:H21"/>
    <mergeCell ref="A14:B15"/>
    <mergeCell ref="C14:D15"/>
    <mergeCell ref="E14:F15"/>
    <mergeCell ref="G14:H15"/>
    <mergeCell ref="A16:B17"/>
    <mergeCell ref="C16:D17"/>
    <mergeCell ref="E16:F17"/>
    <mergeCell ref="G16:H17"/>
    <mergeCell ref="A10:B11"/>
    <mergeCell ref="C10:D11"/>
    <mergeCell ref="E10:F11"/>
    <mergeCell ref="G10:H11"/>
    <mergeCell ref="A12:B13"/>
    <mergeCell ref="C12:D13"/>
    <mergeCell ref="E12:F13"/>
    <mergeCell ref="G12:H13"/>
    <mergeCell ref="A7:B7"/>
    <mergeCell ref="C7:D7"/>
    <mergeCell ref="E7:F7"/>
    <mergeCell ref="G7:H7"/>
    <mergeCell ref="A8:B9"/>
    <mergeCell ref="C8:D9"/>
    <mergeCell ref="E8:F9"/>
    <mergeCell ref="G8:H9"/>
    <mergeCell ref="A1:H1"/>
    <mergeCell ref="G3:H3"/>
    <mergeCell ref="D4:E4"/>
    <mergeCell ref="G4:H4"/>
    <mergeCell ref="D5:E5"/>
    <mergeCell ref="G5:H5"/>
  </mergeCells>
  <phoneticPr fontId="3" type="noConversion"/>
  <conditionalFormatting sqref="C8 C10:D27 G8 G10:H27">
    <cfRule type="containsText" dxfId="23" priority="2" operator="containsText" text="부적합">
      <formula>NOT(ISERROR(SEARCH("부적합",C8)))</formula>
    </cfRule>
  </conditionalFormatting>
  <conditionalFormatting sqref="C8 E8 C10:E27 G8 G10:H27">
    <cfRule type="containsText" dxfId="22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scale="99" orientation="portrait" horizontalDpi="300" verticalDpi="300" r:id="rId1"/>
  <headerFooter>
    <oddHeader>&amp;L&amp;G&amp;R&amp;G</oddHead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44"/>
  <sheetViews>
    <sheetView workbookViewId="0">
      <selection activeCell="C8" sqref="C8:C9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14" ht="25.5" x14ac:dyDescent="0.3">
      <c r="A1" s="102" t="s">
        <v>35</v>
      </c>
      <c r="B1" s="57"/>
      <c r="C1" s="57"/>
      <c r="D1" s="57"/>
      <c r="E1" s="57"/>
      <c r="F1" s="57"/>
      <c r="G1" s="57"/>
      <c r="H1" s="57"/>
    </row>
    <row r="3" spans="1:14" x14ac:dyDescent="0.3">
      <c r="F3" s="53" t="s">
        <v>8</v>
      </c>
      <c r="G3" s="79" t="s">
        <v>106</v>
      </c>
      <c r="H3" s="80"/>
      <c r="N3" s="43"/>
    </row>
    <row r="4" spans="1:14" x14ac:dyDescent="0.3">
      <c r="A4" s="50" t="s">
        <v>24</v>
      </c>
      <c r="B4" s="51" t="s">
        <v>100</v>
      </c>
      <c r="C4" s="50" t="s">
        <v>9</v>
      </c>
      <c r="D4" s="60">
        <v>43893</v>
      </c>
      <c r="E4" s="60"/>
      <c r="F4" s="52" t="s">
        <v>62</v>
      </c>
      <c r="G4" s="103">
        <v>43896</v>
      </c>
      <c r="H4" s="104"/>
      <c r="N4" s="43"/>
    </row>
    <row r="5" spans="1:14" x14ac:dyDescent="0.3">
      <c r="A5" s="50" t="s">
        <v>18</v>
      </c>
      <c r="B5" s="56" t="s">
        <v>104</v>
      </c>
      <c r="C5" s="50" t="s">
        <v>19</v>
      </c>
      <c r="D5" s="105">
        <v>8</v>
      </c>
      <c r="E5" s="105"/>
      <c r="F5" s="50" t="s">
        <v>10</v>
      </c>
      <c r="G5" s="63" t="s">
        <v>102</v>
      </c>
      <c r="H5" s="63"/>
      <c r="N5" s="43">
        <v>4</v>
      </c>
    </row>
    <row r="6" spans="1:14" ht="15.75" thickBot="1" x14ac:dyDescent="0.35">
      <c r="N6" s="43">
        <v>8</v>
      </c>
    </row>
    <row r="7" spans="1:14" ht="16.5" customHeight="1" x14ac:dyDescent="0.3">
      <c r="A7" s="106" t="s">
        <v>17</v>
      </c>
      <c r="B7" s="107"/>
      <c r="C7" s="54" t="s">
        <v>11</v>
      </c>
      <c r="D7" s="28" t="s">
        <v>3</v>
      </c>
      <c r="E7" s="108" t="s">
        <v>17</v>
      </c>
      <c r="F7" s="107"/>
      <c r="G7" s="54" t="s">
        <v>11</v>
      </c>
      <c r="H7" s="7" t="s">
        <v>3</v>
      </c>
      <c r="N7" s="43">
        <v>12</v>
      </c>
    </row>
    <row r="8" spans="1:14" ht="18.75" customHeight="1" x14ac:dyDescent="0.3">
      <c r="A8" s="109">
        <v>211</v>
      </c>
      <c r="B8" s="110"/>
      <c r="C8" s="113" t="s">
        <v>103</v>
      </c>
      <c r="D8" s="115" t="str">
        <f>IF(C8="","",IF(C8="음성","양호",IF(ISERROR(FIND(".",C8)),"불량","주의")))</f>
        <v>양호</v>
      </c>
      <c r="E8" s="117">
        <v>212</v>
      </c>
      <c r="F8" s="110"/>
      <c r="G8" s="113" t="s">
        <v>103</v>
      </c>
      <c r="H8" s="119" t="str">
        <f>IF(G8="","",IF(G8="음성","양호",IF(ISERROR(FIND(".",G8)),"불량","주의")))</f>
        <v>양호</v>
      </c>
      <c r="N8" s="43">
        <v>16</v>
      </c>
    </row>
    <row r="9" spans="1:14" ht="18.75" customHeight="1" x14ac:dyDescent="0.3">
      <c r="A9" s="111"/>
      <c r="B9" s="112"/>
      <c r="C9" s="114"/>
      <c r="D9" s="116"/>
      <c r="E9" s="118"/>
      <c r="F9" s="112"/>
      <c r="G9" s="114"/>
      <c r="H9" s="120"/>
      <c r="N9" s="43">
        <v>20</v>
      </c>
    </row>
    <row r="10" spans="1:14" ht="18.75" customHeight="1" x14ac:dyDescent="0.3">
      <c r="A10" s="109">
        <v>221</v>
      </c>
      <c r="B10" s="110"/>
      <c r="C10" s="113" t="s">
        <v>103</v>
      </c>
      <c r="D10" s="115" t="str">
        <f t="shared" ref="D10" si="0">IF(C10="","",IF(C10="음성","양호",IF(ISERROR(FIND(".",C10)),"불량","주의")))</f>
        <v>양호</v>
      </c>
      <c r="E10" s="117">
        <v>222</v>
      </c>
      <c r="F10" s="110"/>
      <c r="G10" s="113" t="s">
        <v>103</v>
      </c>
      <c r="H10" s="119" t="str">
        <f t="shared" ref="H10" si="1">IF(G10="","",IF(G10="음성","양호",IF(ISERROR(FIND(".",G10)),"불량","주의")))</f>
        <v>양호</v>
      </c>
      <c r="N10" s="43">
        <v>24</v>
      </c>
    </row>
    <row r="11" spans="1:14" ht="18.75" customHeight="1" x14ac:dyDescent="0.3">
      <c r="A11" s="111"/>
      <c r="B11" s="112"/>
      <c r="C11" s="114"/>
      <c r="D11" s="116"/>
      <c r="E11" s="118"/>
      <c r="F11" s="112"/>
      <c r="G11" s="114"/>
      <c r="H11" s="120"/>
      <c r="N11" s="43">
        <v>28</v>
      </c>
    </row>
    <row r="12" spans="1:14" ht="18.75" customHeight="1" x14ac:dyDescent="0.3">
      <c r="A12" s="109">
        <v>231</v>
      </c>
      <c r="B12" s="110"/>
      <c r="C12" s="113" t="s">
        <v>103</v>
      </c>
      <c r="D12" s="115" t="str">
        <f t="shared" ref="D12" si="2">IF(C12="","",IF(C12="음성","양호",IF(ISERROR(FIND(".",C12)),"불량","주의")))</f>
        <v>양호</v>
      </c>
      <c r="E12" s="117">
        <v>232</v>
      </c>
      <c r="F12" s="110"/>
      <c r="G12" s="113" t="s">
        <v>103</v>
      </c>
      <c r="H12" s="119" t="str">
        <f t="shared" ref="H12" si="3">IF(G12="","",IF(G12="음성","양호",IF(ISERROR(FIND(".",G12)),"불량","주의")))</f>
        <v>양호</v>
      </c>
      <c r="N12" s="43">
        <v>34</v>
      </c>
    </row>
    <row r="13" spans="1:14" ht="18.75" customHeight="1" x14ac:dyDescent="0.3">
      <c r="A13" s="111"/>
      <c r="B13" s="112"/>
      <c r="C13" s="114"/>
      <c r="D13" s="116"/>
      <c r="E13" s="118"/>
      <c r="F13" s="112"/>
      <c r="G13" s="114"/>
      <c r="H13" s="120"/>
      <c r="N13" s="43">
        <v>42</v>
      </c>
    </row>
    <row r="14" spans="1:14" ht="18.75" customHeight="1" x14ac:dyDescent="0.3">
      <c r="A14" s="109">
        <v>241</v>
      </c>
      <c r="B14" s="110"/>
      <c r="C14" s="113" t="s">
        <v>103</v>
      </c>
      <c r="D14" s="115" t="str">
        <f t="shared" ref="D14" si="4">IF(C14="","",IF(C14="음성","양호",IF(ISERROR(FIND(".",C14)),"불량","주의")))</f>
        <v>양호</v>
      </c>
      <c r="E14" s="117">
        <v>242</v>
      </c>
      <c r="F14" s="110"/>
      <c r="G14" s="113" t="s">
        <v>103</v>
      </c>
      <c r="H14" s="119" t="str">
        <f t="shared" ref="H14" si="5">IF(G14="","",IF(G14="음성","양호",IF(ISERROR(FIND(".",G14)),"불량","주의")))</f>
        <v>양호</v>
      </c>
      <c r="N14" s="43">
        <v>48</v>
      </c>
    </row>
    <row r="15" spans="1:14" ht="18.75" customHeight="1" x14ac:dyDescent="0.3">
      <c r="A15" s="111"/>
      <c r="B15" s="112"/>
      <c r="C15" s="114"/>
      <c r="D15" s="116"/>
      <c r="E15" s="118"/>
      <c r="F15" s="112"/>
      <c r="G15" s="114"/>
      <c r="H15" s="120"/>
      <c r="N15" s="43">
        <v>54</v>
      </c>
    </row>
    <row r="16" spans="1:14" ht="18.75" customHeight="1" x14ac:dyDescent="0.3">
      <c r="A16" s="109">
        <v>251</v>
      </c>
      <c r="B16" s="110"/>
      <c r="C16" s="113" t="s">
        <v>103</v>
      </c>
      <c r="D16" s="115" t="str">
        <f t="shared" ref="D16" si="6">IF(C16="","",IF(C16="음성","양호",IF(ISERROR(FIND(".",C16)),"불량","주의")))</f>
        <v>양호</v>
      </c>
      <c r="E16" s="117">
        <v>252</v>
      </c>
      <c r="F16" s="110"/>
      <c r="G16" s="113" t="s">
        <v>103</v>
      </c>
      <c r="H16" s="119" t="str">
        <f t="shared" ref="H16" si="7">IF(G16="","",IF(G16="음성","양호",IF(ISERROR(FIND(".",G16)),"불량","주의")))</f>
        <v>양호</v>
      </c>
      <c r="N16" s="43">
        <v>64</v>
      </c>
    </row>
    <row r="17" spans="1:14" ht="18.75" customHeight="1" x14ac:dyDescent="0.3">
      <c r="A17" s="111"/>
      <c r="B17" s="112"/>
      <c r="C17" s="114"/>
      <c r="D17" s="116"/>
      <c r="E17" s="118"/>
      <c r="F17" s="112"/>
      <c r="G17" s="114"/>
      <c r="H17" s="120"/>
      <c r="N17" s="43"/>
    </row>
    <row r="18" spans="1:14" ht="18.75" customHeight="1" x14ac:dyDescent="0.3">
      <c r="A18" s="109"/>
      <c r="B18" s="110"/>
      <c r="C18" s="113"/>
      <c r="D18" s="115" t="str">
        <f t="shared" ref="D18" si="8">IF(C18="","",IF(C18="음성","양호",IF(ISERROR(FIND(".",C18)),"불량","주의")))</f>
        <v/>
      </c>
      <c r="E18" s="117"/>
      <c r="F18" s="110"/>
      <c r="G18" s="121"/>
      <c r="H18" s="119" t="str">
        <f t="shared" ref="H18" si="9">IF(G18="","",IF(G18="음성","양호",IF(ISERROR(FIND(".",G18)),"불량","주의")))</f>
        <v/>
      </c>
      <c r="N18" s="43"/>
    </row>
    <row r="19" spans="1:14" ht="18.75" customHeight="1" x14ac:dyDescent="0.3">
      <c r="A19" s="111"/>
      <c r="B19" s="112"/>
      <c r="C19" s="114"/>
      <c r="D19" s="116"/>
      <c r="E19" s="118"/>
      <c r="F19" s="112"/>
      <c r="G19" s="122"/>
      <c r="H19" s="120"/>
      <c r="N19" s="43"/>
    </row>
    <row r="20" spans="1:14" ht="18.75" customHeight="1" x14ac:dyDescent="0.3">
      <c r="A20" s="109"/>
      <c r="B20" s="110" t="s">
        <v>64</v>
      </c>
      <c r="C20" s="113"/>
      <c r="D20" s="115" t="str">
        <f t="shared" ref="D20" si="10">IF(C20="","",IF(C20="음성","양호",IF(ISERROR(FIND(".",C20)),"불량","주의")))</f>
        <v/>
      </c>
      <c r="E20" s="117"/>
      <c r="F20" s="110" t="s">
        <v>64</v>
      </c>
      <c r="G20" s="121"/>
      <c r="H20" s="119" t="str">
        <f t="shared" ref="H20" si="11">IF(G20="","",IF(G20="음성","양호",IF(ISERROR(FIND(".",G20)),"불량","주의")))</f>
        <v/>
      </c>
    </row>
    <row r="21" spans="1:14" ht="18.75" customHeight="1" x14ac:dyDescent="0.3">
      <c r="A21" s="111"/>
      <c r="B21" s="112" t="s">
        <v>65</v>
      </c>
      <c r="C21" s="114"/>
      <c r="D21" s="116"/>
      <c r="E21" s="118"/>
      <c r="F21" s="112" t="s">
        <v>65</v>
      </c>
      <c r="G21" s="122"/>
      <c r="H21" s="120"/>
    </row>
    <row r="22" spans="1:14" ht="18.75" customHeight="1" x14ac:dyDescent="0.3">
      <c r="A22" s="109"/>
      <c r="B22" s="110" t="s">
        <v>64</v>
      </c>
      <c r="C22" s="113"/>
      <c r="D22" s="115" t="str">
        <f t="shared" ref="D22" si="12">IF(C22="","",IF(C22="음성","양호",IF(ISERROR(FIND(".",C22)),"불량","주의")))</f>
        <v/>
      </c>
      <c r="E22" s="117"/>
      <c r="F22" s="110" t="s">
        <v>64</v>
      </c>
      <c r="G22" s="121"/>
      <c r="H22" s="119" t="str">
        <f t="shared" ref="H22" si="13">IF(G22="","",IF(G22="음성","양호",IF(ISERROR(FIND(".",G22)),"불량","주의")))</f>
        <v/>
      </c>
    </row>
    <row r="23" spans="1:14" ht="18.75" customHeight="1" x14ac:dyDescent="0.3">
      <c r="A23" s="111"/>
      <c r="B23" s="112" t="s">
        <v>65</v>
      </c>
      <c r="C23" s="114"/>
      <c r="D23" s="116"/>
      <c r="E23" s="118"/>
      <c r="F23" s="112" t="s">
        <v>65</v>
      </c>
      <c r="G23" s="122"/>
      <c r="H23" s="120"/>
    </row>
    <row r="24" spans="1:14" ht="18.75" customHeight="1" x14ac:dyDescent="0.3">
      <c r="A24" s="109"/>
      <c r="B24" s="110" t="s">
        <v>64</v>
      </c>
      <c r="C24" s="113"/>
      <c r="D24" s="115" t="str">
        <f t="shared" ref="D24" si="14">IF(C24="","",IF(C24="음성","양호",IF(ISERROR(FIND(".",C24)),"불량","주의")))</f>
        <v/>
      </c>
      <c r="E24" s="117"/>
      <c r="F24" s="110" t="s">
        <v>64</v>
      </c>
      <c r="G24" s="121"/>
      <c r="H24" s="119" t="str">
        <f t="shared" ref="H24" si="15">IF(G24="","",IF(G24="음성","양호",IF(ISERROR(FIND(".",G24)),"불량","주의")))</f>
        <v/>
      </c>
    </row>
    <row r="25" spans="1:14" ht="18.75" customHeight="1" x14ac:dyDescent="0.3">
      <c r="A25" s="111"/>
      <c r="B25" s="112" t="s">
        <v>65</v>
      </c>
      <c r="C25" s="114"/>
      <c r="D25" s="116"/>
      <c r="E25" s="118"/>
      <c r="F25" s="112" t="s">
        <v>65</v>
      </c>
      <c r="G25" s="122"/>
      <c r="H25" s="120"/>
    </row>
    <row r="26" spans="1:14" ht="18.75" customHeight="1" thickBot="1" x14ac:dyDescent="0.35">
      <c r="A26" s="124"/>
      <c r="B26" s="125" t="s">
        <v>64</v>
      </c>
      <c r="C26" s="128"/>
      <c r="D26" s="115" t="str">
        <f t="shared" ref="D26" si="16">IF(C26="","",IF(C26="음성","양호",IF(ISERROR(FIND(".",C26)),"불량","주의")))</f>
        <v/>
      </c>
      <c r="E26" s="131"/>
      <c r="F26" s="125" t="s">
        <v>64</v>
      </c>
      <c r="G26" s="133"/>
      <c r="H26" s="119" t="str">
        <f t="shared" ref="H26" si="17">IF(G26="","",IF(G26="음성","양호",IF(ISERROR(FIND(".",G26)),"불량","주의")))</f>
        <v/>
      </c>
    </row>
    <row r="27" spans="1:14" ht="18.75" customHeight="1" thickBot="1" x14ac:dyDescent="0.35">
      <c r="A27" s="126"/>
      <c r="B27" s="127" t="s">
        <v>65</v>
      </c>
      <c r="C27" s="129"/>
      <c r="D27" s="130"/>
      <c r="E27" s="132"/>
      <c r="F27" s="127" t="s">
        <v>65</v>
      </c>
      <c r="G27" s="134"/>
      <c r="H27" s="123"/>
    </row>
    <row r="28" spans="1:14" x14ac:dyDescent="0.3">
      <c r="A28" s="3"/>
    </row>
    <row r="30" spans="1:14" x14ac:dyDescent="0.3">
      <c r="A30" s="1" t="s">
        <v>12</v>
      </c>
    </row>
    <row r="31" spans="1:14" x14ac:dyDescent="0.3">
      <c r="A31" s="15"/>
      <c r="B31" s="16" t="s">
        <v>5</v>
      </c>
      <c r="C31" s="135" t="s">
        <v>32</v>
      </c>
      <c r="D31" s="135"/>
      <c r="E31" s="135" t="s">
        <v>20</v>
      </c>
      <c r="F31" s="135"/>
      <c r="G31" s="135" t="s">
        <v>33</v>
      </c>
      <c r="H31" s="135"/>
    </row>
    <row r="32" spans="1:14" x14ac:dyDescent="0.3">
      <c r="A32" s="17" t="s">
        <v>4</v>
      </c>
      <c r="B32" s="8"/>
      <c r="C32" s="135"/>
      <c r="D32" s="135"/>
      <c r="E32" s="135"/>
      <c r="F32" s="135"/>
      <c r="G32" s="135"/>
      <c r="H32" s="135"/>
    </row>
    <row r="33" spans="1:8" ht="17.25" customHeight="1" x14ac:dyDescent="0.3">
      <c r="A33" s="136" t="s">
        <v>11</v>
      </c>
      <c r="B33" s="73"/>
      <c r="C33" s="136" t="s">
        <v>15</v>
      </c>
      <c r="D33" s="136"/>
      <c r="E33" s="81" t="s">
        <v>21</v>
      </c>
      <c r="F33" s="81"/>
      <c r="G33" s="73" t="s">
        <v>22</v>
      </c>
      <c r="H33" s="7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105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7" t="s">
        <v>6</v>
      </c>
      <c r="B43" s="67"/>
      <c r="C43" s="67"/>
      <c r="D43" s="67"/>
      <c r="E43" s="67"/>
      <c r="F43" s="67"/>
      <c r="G43" s="67"/>
      <c r="H43" s="67"/>
    </row>
    <row r="44" spans="1:8" ht="17.25" x14ac:dyDescent="0.3">
      <c r="A44" s="68" t="s">
        <v>7</v>
      </c>
      <c r="B44" s="68"/>
      <c r="C44" s="68"/>
      <c r="D44" s="68"/>
      <c r="E44" s="68"/>
      <c r="F44" s="68"/>
      <c r="G44" s="68"/>
      <c r="H44" s="68"/>
    </row>
  </sheetData>
  <mergeCells count="77">
    <mergeCell ref="A1:H1"/>
    <mergeCell ref="G3:H3"/>
    <mergeCell ref="D4:E4"/>
    <mergeCell ref="G4:H4"/>
    <mergeCell ref="D5:E5"/>
    <mergeCell ref="G5:H5"/>
    <mergeCell ref="A7:B7"/>
    <mergeCell ref="E7:F7"/>
    <mergeCell ref="A8:B9"/>
    <mergeCell ref="C8:C9"/>
    <mergeCell ref="D8:D9"/>
    <mergeCell ref="E8:F9"/>
    <mergeCell ref="G8:G9"/>
    <mergeCell ref="H8:H9"/>
    <mergeCell ref="A10:B11"/>
    <mergeCell ref="C10:C11"/>
    <mergeCell ref="D10:D11"/>
    <mergeCell ref="E10:F11"/>
    <mergeCell ref="G10:G11"/>
    <mergeCell ref="H10:H11"/>
    <mergeCell ref="H14:H15"/>
    <mergeCell ref="A12:B13"/>
    <mergeCell ref="C12:C13"/>
    <mergeCell ref="D12:D13"/>
    <mergeCell ref="E12:F13"/>
    <mergeCell ref="G12:G13"/>
    <mergeCell ref="H12:H13"/>
    <mergeCell ref="A14:B15"/>
    <mergeCell ref="C14:C15"/>
    <mergeCell ref="D14:D15"/>
    <mergeCell ref="E14:F15"/>
    <mergeCell ref="G14:G15"/>
    <mergeCell ref="H18:H19"/>
    <mergeCell ref="A16:B17"/>
    <mergeCell ref="C16:C17"/>
    <mergeCell ref="D16:D17"/>
    <mergeCell ref="E16:F17"/>
    <mergeCell ref="G16:G17"/>
    <mergeCell ref="H16:H17"/>
    <mergeCell ref="A18:B19"/>
    <mergeCell ref="C18:C19"/>
    <mergeCell ref="D18:D19"/>
    <mergeCell ref="E18:F19"/>
    <mergeCell ref="G18:G19"/>
    <mergeCell ref="H22:H23"/>
    <mergeCell ref="A20:B21"/>
    <mergeCell ref="C20:C21"/>
    <mergeCell ref="D20:D21"/>
    <mergeCell ref="E20:F21"/>
    <mergeCell ref="G20:G21"/>
    <mergeCell ref="H20:H21"/>
    <mergeCell ref="A22:B23"/>
    <mergeCell ref="C22:C23"/>
    <mergeCell ref="D22:D23"/>
    <mergeCell ref="E22:F23"/>
    <mergeCell ref="G22:G23"/>
    <mergeCell ref="H26:H27"/>
    <mergeCell ref="A24:B25"/>
    <mergeCell ref="C24:C25"/>
    <mergeCell ref="D24:D25"/>
    <mergeCell ref="E24:F25"/>
    <mergeCell ref="G24:G25"/>
    <mergeCell ref="H24:H25"/>
    <mergeCell ref="A26:B27"/>
    <mergeCell ref="C26:C27"/>
    <mergeCell ref="D26:D27"/>
    <mergeCell ref="E26:F27"/>
    <mergeCell ref="G26:G27"/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</mergeCells>
  <phoneticPr fontId="3" type="noConversion"/>
  <conditionalFormatting sqref="D8 D22 D10 D14 D18 D12 D16 D20 D24 D26 H8 H10:H27">
    <cfRule type="containsText" dxfId="21" priority="3" operator="containsText" text="불량">
      <formula>NOT(ISERROR(SEARCH("불량",D8)))</formula>
    </cfRule>
  </conditionalFormatting>
  <conditionalFormatting sqref="C8 C20:C27 C18 C10 C12 C14 C16 G10:G27 G8">
    <cfRule type="containsText" dxfId="20" priority="2" operator="containsText" text="양성">
      <formula>NOT(ISERROR(SEARCH("양성",C8)))</formula>
    </cfRule>
  </conditionalFormatting>
  <conditionalFormatting sqref="D8 D22 D10 D14 D18 D12 D16 D20 D24 D26 H8 H10:H27">
    <cfRule type="containsText" dxfId="19" priority="1" operator="containsText" text="주의">
      <formula>NOT(ISERROR(SEARCH("주의",D8)))</formula>
    </cfRule>
  </conditionalFormatting>
  <dataValidations count="1">
    <dataValidation type="list" allowBlank="1" showInputMessage="1" showErrorMessage="1" sqref="D5:E5">
      <formula1>$N$5:$N$16</formula1>
    </dataValidation>
  </dataValidations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workbookViewId="0">
      <selection activeCell="K11" sqref="K11"/>
    </sheetView>
  </sheetViews>
  <sheetFormatPr defaultColWidth="9" defaultRowHeight="15" x14ac:dyDescent="0.3"/>
  <cols>
    <col min="1" max="1" width="11.25" style="2" customWidth="1"/>
    <col min="2" max="2" width="11.375" style="2" customWidth="1"/>
    <col min="3" max="3" width="9.25" style="2" customWidth="1"/>
    <col min="4" max="4" width="8" style="2" customWidth="1"/>
    <col min="5" max="5" width="11.25" style="2" customWidth="1"/>
    <col min="6" max="6" width="11.375" style="2" customWidth="1"/>
    <col min="7" max="7" width="9.25" style="2" customWidth="1"/>
    <col min="8" max="8" width="8" style="2" customWidth="1"/>
    <col min="9" max="16384" width="9" style="2"/>
  </cols>
  <sheetData>
    <row r="1" spans="1:8" ht="25.5" x14ac:dyDescent="0.3">
      <c r="A1" s="102" t="s">
        <v>35</v>
      </c>
      <c r="B1" s="57"/>
      <c r="C1" s="57"/>
      <c r="D1" s="57"/>
      <c r="E1" s="57"/>
      <c r="F1" s="57"/>
      <c r="G1" s="57"/>
      <c r="H1" s="57"/>
    </row>
    <row r="3" spans="1:8" x14ac:dyDescent="0.3">
      <c r="F3" s="53" t="s">
        <v>8</v>
      </c>
      <c r="G3" s="79" t="str">
        <f>'환경 8주'!G3:H3</f>
        <v>20-0645</v>
      </c>
      <c r="H3" s="80"/>
    </row>
    <row r="4" spans="1:8" x14ac:dyDescent="0.3">
      <c r="A4" s="50" t="s">
        <v>24</v>
      </c>
      <c r="B4" s="53" t="str">
        <f>'환경 8주'!B4</f>
        <v>상항농장</v>
      </c>
      <c r="C4" s="50" t="s">
        <v>9</v>
      </c>
      <c r="D4" s="137">
        <f>'환경 8주'!D4:E4</f>
        <v>43893</v>
      </c>
      <c r="E4" s="137"/>
      <c r="F4" s="52" t="s">
        <v>62</v>
      </c>
      <c r="G4" s="138">
        <f>'환경 8주'!G4:H4</f>
        <v>43896</v>
      </c>
      <c r="H4" s="139"/>
    </row>
    <row r="5" spans="1:8" x14ac:dyDescent="0.3">
      <c r="A5" s="50" t="s">
        <v>18</v>
      </c>
      <c r="B5" s="55" t="str">
        <f>'환경 8주'!B5</f>
        <v>0025</v>
      </c>
      <c r="C5" s="50" t="s">
        <v>19</v>
      </c>
      <c r="D5" s="140">
        <f>'환경 8주'!D5:E5</f>
        <v>8</v>
      </c>
      <c r="E5" s="140"/>
      <c r="F5" s="50" t="s">
        <v>10</v>
      </c>
      <c r="G5" s="141" t="str">
        <f>'환경 8주'!G5:H5</f>
        <v>우용복</v>
      </c>
      <c r="H5" s="141"/>
    </row>
    <row r="6" spans="1:8" ht="15.75" thickBot="1" x14ac:dyDescent="0.35"/>
    <row r="7" spans="1:8" ht="16.5" customHeight="1" x14ac:dyDescent="0.3">
      <c r="A7" s="106" t="s">
        <v>17</v>
      </c>
      <c r="B7" s="107"/>
      <c r="C7" s="142" t="s">
        <v>5</v>
      </c>
      <c r="D7" s="83"/>
      <c r="E7" s="108" t="s">
        <v>17</v>
      </c>
      <c r="F7" s="107"/>
      <c r="G7" s="142" t="s">
        <v>5</v>
      </c>
      <c r="H7" s="143"/>
    </row>
    <row r="8" spans="1:8" ht="18.75" customHeight="1" x14ac:dyDescent="0.3">
      <c r="A8" s="144">
        <f>IF('환경 8주'!A8:A9="","",'환경 8주'!A8:A9)</f>
        <v>211</v>
      </c>
      <c r="B8" s="145"/>
      <c r="C8" s="148" t="str">
        <f>IF('환경 8주'!D8="","",IF('환경 8주'!D8="불량","부적합",IF('환경 8주'!D8="주의","주의","적합")))</f>
        <v>적합</v>
      </c>
      <c r="D8" s="149"/>
      <c r="E8" s="152">
        <f>IF('환경 8주'!E8:E9="","",'환경 8주'!E8:E9)</f>
        <v>212</v>
      </c>
      <c r="F8" s="145"/>
      <c r="G8" s="148" t="str">
        <f>IF('환경 8주'!H8="","",IF('환경 8주'!H8="불량","부적합",IF('환경 8주'!H8="주의","주의","적합")))</f>
        <v>적합</v>
      </c>
      <c r="H8" s="154"/>
    </row>
    <row r="9" spans="1:8" ht="18.75" customHeight="1" x14ac:dyDescent="0.3">
      <c r="A9" s="146"/>
      <c r="B9" s="147"/>
      <c r="C9" s="150" t="str">
        <f>IF('환경 8주'!D9="불량","부적합",IF('환경 8주'!D9="주의","주의","적합"))</f>
        <v>적합</v>
      </c>
      <c r="D9" s="151"/>
      <c r="E9" s="153"/>
      <c r="F9" s="147"/>
      <c r="G9" s="150" t="str">
        <f>IF('환경 8주'!H9="불량","부적합",IF('환경 8주'!H9="주의","주의","적합"))</f>
        <v>적합</v>
      </c>
      <c r="H9" s="155"/>
    </row>
    <row r="10" spans="1:8" ht="18.75" customHeight="1" x14ac:dyDescent="0.3">
      <c r="A10" s="144">
        <f>IF('환경 8주'!A10:A11="","",'환경 8주'!A10:A11)</f>
        <v>221</v>
      </c>
      <c r="B10" s="145"/>
      <c r="C10" s="148" t="str">
        <f>IF('환경 8주'!D10="","",IF('환경 8주'!D10="불량","부적합",IF('환경 8주'!D10="주의","주의","적합")))</f>
        <v>적합</v>
      </c>
      <c r="D10" s="149"/>
      <c r="E10" s="152">
        <f>IF('환경 8주'!E10:E11="","",'환경 8주'!E10:E11)</f>
        <v>222</v>
      </c>
      <c r="F10" s="145"/>
      <c r="G10" s="148" t="str">
        <f>IF('환경 8주'!H10="","",IF('환경 8주'!H10="불량","부적합",IF('환경 8주'!H10="주의","주의","적합")))</f>
        <v>적합</v>
      </c>
      <c r="H10" s="154"/>
    </row>
    <row r="11" spans="1:8" ht="18.75" customHeight="1" x14ac:dyDescent="0.3">
      <c r="A11" s="146"/>
      <c r="B11" s="147"/>
      <c r="C11" s="150" t="str">
        <f>IF('환경 8주'!D11="불량","부적합",IF('환경 8주'!D11="주의","주의","적합"))</f>
        <v>적합</v>
      </c>
      <c r="D11" s="151"/>
      <c r="E11" s="153"/>
      <c r="F11" s="147"/>
      <c r="G11" s="150" t="str">
        <f>IF('환경 8주'!H11="불량","부적합",IF('환경 8주'!H11="주의","주의","적합"))</f>
        <v>적합</v>
      </c>
      <c r="H11" s="155"/>
    </row>
    <row r="12" spans="1:8" ht="18.75" customHeight="1" x14ac:dyDescent="0.3">
      <c r="A12" s="144">
        <f>IF('환경 8주'!A12:A13="","",'환경 8주'!A12:A13)</f>
        <v>231</v>
      </c>
      <c r="B12" s="145"/>
      <c r="C12" s="148" t="str">
        <f>IF('환경 8주'!D12="","",IF('환경 8주'!D12="불량","부적합",IF('환경 8주'!D12="주의","주의","적합")))</f>
        <v>적합</v>
      </c>
      <c r="D12" s="149"/>
      <c r="E12" s="152">
        <f>IF('환경 8주'!E12:E13="","",'환경 8주'!E12:E13)</f>
        <v>232</v>
      </c>
      <c r="F12" s="145"/>
      <c r="G12" s="148" t="str">
        <f>IF('환경 8주'!H12="","",IF('환경 8주'!H12="불량","부적합",IF('환경 8주'!H12="주의","주의","적합")))</f>
        <v>적합</v>
      </c>
      <c r="H12" s="154"/>
    </row>
    <row r="13" spans="1:8" ht="18.75" customHeight="1" x14ac:dyDescent="0.3">
      <c r="A13" s="146"/>
      <c r="B13" s="147"/>
      <c r="C13" s="150" t="str">
        <f>IF('환경 8주'!D13="불량","부적합",IF('환경 8주'!D13="주의","주의","적합"))</f>
        <v>적합</v>
      </c>
      <c r="D13" s="151"/>
      <c r="E13" s="153"/>
      <c r="F13" s="147"/>
      <c r="G13" s="150" t="str">
        <f>IF('환경 8주'!H13="불량","부적합",IF('환경 8주'!H13="주의","주의","적합"))</f>
        <v>적합</v>
      </c>
      <c r="H13" s="155"/>
    </row>
    <row r="14" spans="1:8" ht="18.75" customHeight="1" x14ac:dyDescent="0.3">
      <c r="A14" s="144">
        <f>IF('환경 8주'!A14:A15="","",'환경 8주'!A14:A15)</f>
        <v>241</v>
      </c>
      <c r="B14" s="145"/>
      <c r="C14" s="148" t="str">
        <f>IF('환경 8주'!D14="","",IF('환경 8주'!D14="불량","부적합",IF('환경 8주'!D14="주의","주의","적합")))</f>
        <v>적합</v>
      </c>
      <c r="D14" s="149"/>
      <c r="E14" s="152">
        <f>IF('환경 8주'!E14:E15="","",'환경 8주'!E14:E15)</f>
        <v>242</v>
      </c>
      <c r="F14" s="145"/>
      <c r="G14" s="148" t="str">
        <f>IF('환경 8주'!H14="","",IF('환경 8주'!H14="불량","부적합",IF('환경 8주'!H14="주의","주의","적합")))</f>
        <v>적합</v>
      </c>
      <c r="H14" s="154"/>
    </row>
    <row r="15" spans="1:8" ht="18.75" customHeight="1" x14ac:dyDescent="0.3">
      <c r="A15" s="146"/>
      <c r="B15" s="147"/>
      <c r="C15" s="150" t="str">
        <f>IF('환경 8주'!D15="불량","부적합",IF('환경 8주'!D15="주의","주의","적합"))</f>
        <v>적합</v>
      </c>
      <c r="D15" s="151"/>
      <c r="E15" s="153"/>
      <c r="F15" s="147"/>
      <c r="G15" s="150" t="str">
        <f>IF('환경 8주'!H15="불량","부적합",IF('환경 8주'!H15="주의","주의","적합"))</f>
        <v>적합</v>
      </c>
      <c r="H15" s="155"/>
    </row>
    <row r="16" spans="1:8" ht="18.75" customHeight="1" x14ac:dyDescent="0.3">
      <c r="A16" s="144">
        <f>IF('환경 8주'!A16:A17="","",'환경 8주'!A16:A17)</f>
        <v>251</v>
      </c>
      <c r="B16" s="145"/>
      <c r="C16" s="148" t="str">
        <f>IF('환경 8주'!D16="","",IF('환경 8주'!D16="불량","부적합",IF('환경 8주'!D16="주의","주의","적합")))</f>
        <v>적합</v>
      </c>
      <c r="D16" s="149"/>
      <c r="E16" s="152">
        <f>IF('환경 8주'!E16:E17="","",'환경 8주'!E16:E17)</f>
        <v>252</v>
      </c>
      <c r="F16" s="145"/>
      <c r="G16" s="148" t="str">
        <f>IF('환경 8주'!H16="","",IF('환경 8주'!H16="불량","부적합",IF('환경 8주'!H16="주의","주의","적합")))</f>
        <v>적합</v>
      </c>
      <c r="H16" s="154"/>
    </row>
    <row r="17" spans="1:8" ht="18.75" customHeight="1" x14ac:dyDescent="0.3">
      <c r="A17" s="146"/>
      <c r="B17" s="147"/>
      <c r="C17" s="150" t="str">
        <f>IF('환경 8주'!D17="불량","부적합",IF('환경 8주'!D17="주의","주의","적합"))</f>
        <v>적합</v>
      </c>
      <c r="D17" s="151"/>
      <c r="E17" s="153"/>
      <c r="F17" s="147"/>
      <c r="G17" s="150" t="str">
        <f>IF('환경 8주'!H17="불량","부적합",IF('환경 8주'!H17="주의","주의","적합"))</f>
        <v>적합</v>
      </c>
      <c r="H17" s="155"/>
    </row>
    <row r="18" spans="1:8" ht="18.75" customHeight="1" x14ac:dyDescent="0.3">
      <c r="A18" s="144" t="str">
        <f>IF('환경 8주'!A18:A19="","",'환경 8주'!A18:A19)</f>
        <v/>
      </c>
      <c r="B18" s="145"/>
      <c r="C18" s="148" t="str">
        <f>IF('환경 8주'!D18="","",IF('환경 8주'!D18="불량","부적합",IF('환경 8주'!D18="주의","주의","적합")))</f>
        <v/>
      </c>
      <c r="D18" s="149"/>
      <c r="E18" s="152" t="str">
        <f>IF('환경 8주'!E18:E19="","",'환경 8주'!E18:E19)</f>
        <v/>
      </c>
      <c r="F18" s="145"/>
      <c r="G18" s="148" t="str">
        <f>IF('환경 8주'!H18="","",IF('환경 8주'!H18="불량","부적합",IF('환경 8주'!H18="주의","주의","적합")))</f>
        <v/>
      </c>
      <c r="H18" s="154"/>
    </row>
    <row r="19" spans="1:8" ht="18.75" customHeight="1" x14ac:dyDescent="0.3">
      <c r="A19" s="146"/>
      <c r="B19" s="147"/>
      <c r="C19" s="150" t="str">
        <f>IF('환경 8주'!D19="불량","부적합",IF('환경 8주'!D19="주의","주의","적합"))</f>
        <v>적합</v>
      </c>
      <c r="D19" s="151"/>
      <c r="E19" s="153"/>
      <c r="F19" s="147"/>
      <c r="G19" s="150" t="str">
        <f>IF('환경 8주'!H19="불량","부적합",IF('환경 8주'!H19="주의","주의","적합"))</f>
        <v>적합</v>
      </c>
      <c r="H19" s="155"/>
    </row>
    <row r="20" spans="1:8" ht="18.75" customHeight="1" x14ac:dyDescent="0.3">
      <c r="A20" s="144" t="str">
        <f>IF('환경 8주'!A20:A21="","",'환경 8주'!A20:A21)</f>
        <v/>
      </c>
      <c r="B20" s="145"/>
      <c r="C20" s="148" t="str">
        <f>IF('환경 8주'!D20="","",IF('환경 8주'!D20="불량","부적합",IF('환경 8주'!D20="주의","주의","적합")))</f>
        <v/>
      </c>
      <c r="D20" s="149"/>
      <c r="E20" s="152" t="str">
        <f>IF('환경 8주'!E20:E21="","",'환경 8주'!E20:E21)</f>
        <v/>
      </c>
      <c r="F20" s="145"/>
      <c r="G20" s="148" t="str">
        <f>IF('환경 8주'!H20="","",IF('환경 8주'!H20="불량","부적합",IF('환경 8주'!H20="주의","주의","적합")))</f>
        <v/>
      </c>
      <c r="H20" s="154"/>
    </row>
    <row r="21" spans="1:8" ht="18.75" customHeight="1" x14ac:dyDescent="0.3">
      <c r="A21" s="146"/>
      <c r="B21" s="147"/>
      <c r="C21" s="150" t="str">
        <f>IF('환경 8주'!D21="불량","부적합",IF('환경 8주'!D21="주의","주의","적합"))</f>
        <v>적합</v>
      </c>
      <c r="D21" s="151"/>
      <c r="E21" s="153"/>
      <c r="F21" s="147"/>
      <c r="G21" s="150" t="str">
        <f>IF('환경 8주'!H21="불량","부적합",IF('환경 8주'!H21="주의","주의","적합"))</f>
        <v>적합</v>
      </c>
      <c r="H21" s="155"/>
    </row>
    <row r="22" spans="1:8" ht="18.75" customHeight="1" x14ac:dyDescent="0.3">
      <c r="A22" s="144" t="str">
        <f>IF('환경 8주'!A22:A23="","",'환경 8주'!A22:A23)</f>
        <v/>
      </c>
      <c r="B22" s="145"/>
      <c r="C22" s="148" t="str">
        <f>IF('환경 8주'!D22="","",IF('환경 8주'!D22="불량","부적합",IF('환경 8주'!D22="주의","주의","적합")))</f>
        <v/>
      </c>
      <c r="D22" s="149"/>
      <c r="E22" s="152" t="str">
        <f>IF('환경 8주'!E22:E23="","",'환경 8주'!E22:E23)</f>
        <v/>
      </c>
      <c r="F22" s="145"/>
      <c r="G22" s="148" t="str">
        <f>IF('환경 8주'!H22="","",IF('환경 8주'!H22="불량","부적합",IF('환경 8주'!H22="주의","주의","적합")))</f>
        <v/>
      </c>
      <c r="H22" s="154"/>
    </row>
    <row r="23" spans="1:8" ht="18.75" customHeight="1" x14ac:dyDescent="0.3">
      <c r="A23" s="146"/>
      <c r="B23" s="147"/>
      <c r="C23" s="150" t="str">
        <f>IF('환경 8주'!D23="불량","부적합",IF('환경 8주'!D23="주의","주의","적합"))</f>
        <v>적합</v>
      </c>
      <c r="D23" s="151"/>
      <c r="E23" s="153"/>
      <c r="F23" s="147"/>
      <c r="G23" s="150" t="str">
        <f>IF('환경 8주'!H23="불량","부적합",IF('환경 8주'!H23="주의","주의","적합"))</f>
        <v>적합</v>
      </c>
      <c r="H23" s="155"/>
    </row>
    <row r="24" spans="1:8" ht="18.75" customHeight="1" x14ac:dyDescent="0.3">
      <c r="A24" s="144" t="str">
        <f>IF('환경 8주'!A24:A25="","",'환경 8주'!A24:A25)</f>
        <v/>
      </c>
      <c r="B24" s="145"/>
      <c r="C24" s="148" t="str">
        <f>IF('환경 8주'!D24="","",IF('환경 8주'!D24="불량","부적합",IF('환경 8주'!D24="주의","주의","적합")))</f>
        <v/>
      </c>
      <c r="D24" s="149"/>
      <c r="E24" s="152" t="str">
        <f>IF('환경 8주'!E24:E25="","",'환경 8주'!E24:E25)</f>
        <v/>
      </c>
      <c r="F24" s="145"/>
      <c r="G24" s="148" t="str">
        <f>IF('환경 8주'!H24="","",IF('환경 8주'!H24="불량","부적합",IF('환경 8주'!H24="주의","주의","적합")))</f>
        <v/>
      </c>
      <c r="H24" s="154"/>
    </row>
    <row r="25" spans="1:8" ht="18.75" customHeight="1" x14ac:dyDescent="0.3">
      <c r="A25" s="146"/>
      <c r="B25" s="147"/>
      <c r="C25" s="150" t="str">
        <f>IF('환경 8주'!D25="불량","부적합",IF('환경 8주'!D25="주의","주의","적합"))</f>
        <v>적합</v>
      </c>
      <c r="D25" s="151"/>
      <c r="E25" s="153"/>
      <c r="F25" s="147"/>
      <c r="G25" s="150" t="str">
        <f>IF('환경 8주'!H25="불량","부적합",IF('환경 8주'!H25="주의","주의","적합"))</f>
        <v>적합</v>
      </c>
      <c r="H25" s="155"/>
    </row>
    <row r="26" spans="1:8" ht="18.75" customHeight="1" x14ac:dyDescent="0.3">
      <c r="A26" s="144" t="str">
        <f>IF('환경 8주'!A26:A27="","",'환경 8주'!A26:A27)</f>
        <v/>
      </c>
      <c r="B26" s="145"/>
      <c r="C26" s="148" t="str">
        <f>IF('환경 8주'!D26="","",IF('환경 8주'!D26="불량","부적합",IF('환경 8주'!D26="주의","주의","적합")))</f>
        <v/>
      </c>
      <c r="D26" s="149"/>
      <c r="E26" s="152" t="str">
        <f>IF('환경 8주'!E26:E27="","",'환경 8주'!E26:E27)</f>
        <v/>
      </c>
      <c r="F26" s="145"/>
      <c r="G26" s="148" t="str">
        <f>IF('환경 8주'!H26="","",IF('환경 8주'!H26="불량","부적합",IF('환경 8주'!H26="주의","주의","적합")))</f>
        <v/>
      </c>
      <c r="H26" s="154"/>
    </row>
    <row r="27" spans="1:8" ht="18.75" customHeight="1" thickBot="1" x14ac:dyDescent="0.35">
      <c r="A27" s="156"/>
      <c r="B27" s="157"/>
      <c r="C27" s="158" t="str">
        <f>IF('환경 8주'!D27="불량","부적합",IF('환경 8주'!D27="주의","주의","적합"))</f>
        <v>적합</v>
      </c>
      <c r="D27" s="159"/>
      <c r="E27" s="160"/>
      <c r="F27" s="157"/>
      <c r="G27" s="158" t="str">
        <f>IF('환경 8주'!H27="불량","부적합",IF('환경 8주'!H27="주의","주의","적합"))</f>
        <v>적합</v>
      </c>
      <c r="H27" s="16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35" t="s">
        <v>13</v>
      </c>
      <c r="D31" s="135"/>
      <c r="E31" s="135" t="s">
        <v>20</v>
      </c>
      <c r="F31" s="135"/>
      <c r="G31" s="135" t="s">
        <v>14</v>
      </c>
      <c r="H31" s="135"/>
    </row>
    <row r="32" spans="1:8" x14ac:dyDescent="0.3">
      <c r="A32" s="17" t="s">
        <v>4</v>
      </c>
      <c r="B32" s="8"/>
      <c r="C32" s="135"/>
      <c r="D32" s="135"/>
      <c r="E32" s="135"/>
      <c r="F32" s="135"/>
      <c r="G32" s="135"/>
      <c r="H32" s="135"/>
    </row>
    <row r="33" spans="1:8" ht="17.25" customHeight="1" x14ac:dyDescent="0.3">
      <c r="A33" s="136" t="s">
        <v>11</v>
      </c>
      <c r="B33" s="73"/>
      <c r="C33" s="136" t="s">
        <v>15</v>
      </c>
      <c r="D33" s="136"/>
      <c r="E33" s="81" t="s">
        <v>21</v>
      </c>
      <c r="F33" s="81"/>
      <c r="G33" s="73" t="s">
        <v>22</v>
      </c>
      <c r="H33" s="7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'환경 8주'!A36</f>
        <v>- 모든샘플 살모넬라 음성으로 양호함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7" t="s">
        <v>6</v>
      </c>
      <c r="B42" s="67"/>
      <c r="C42" s="67"/>
      <c r="D42" s="67"/>
      <c r="E42" s="67"/>
      <c r="F42" s="67"/>
      <c r="G42" s="67"/>
      <c r="H42" s="67"/>
    </row>
    <row r="43" spans="1:8" ht="17.25" x14ac:dyDescent="0.3">
      <c r="A43" s="68" t="s">
        <v>7</v>
      </c>
      <c r="B43" s="68"/>
      <c r="C43" s="68"/>
      <c r="D43" s="68"/>
      <c r="E43" s="68"/>
      <c r="F43" s="68"/>
      <c r="G43" s="68"/>
      <c r="H43" s="68"/>
    </row>
  </sheetData>
  <mergeCells count="59">
    <mergeCell ref="A1:H1"/>
    <mergeCell ref="G3:H3"/>
    <mergeCell ref="D4:E4"/>
    <mergeCell ref="G4:H4"/>
    <mergeCell ref="D5:E5"/>
    <mergeCell ref="G5:H5"/>
    <mergeCell ref="A7:B7"/>
    <mergeCell ref="C7:D7"/>
    <mergeCell ref="E7:F7"/>
    <mergeCell ref="G7:H7"/>
    <mergeCell ref="A8:B9"/>
    <mergeCell ref="C8:D9"/>
    <mergeCell ref="E8:F9"/>
    <mergeCell ref="G8:H9"/>
    <mergeCell ref="A10:B11"/>
    <mergeCell ref="C10:D11"/>
    <mergeCell ref="E10:F11"/>
    <mergeCell ref="G10:H11"/>
    <mergeCell ref="A12:B13"/>
    <mergeCell ref="C12:D13"/>
    <mergeCell ref="E12:F13"/>
    <mergeCell ref="G12:H13"/>
    <mergeCell ref="A14:B15"/>
    <mergeCell ref="C14:D15"/>
    <mergeCell ref="E14:F15"/>
    <mergeCell ref="G14:H15"/>
    <mergeCell ref="A16:B17"/>
    <mergeCell ref="C16:D17"/>
    <mergeCell ref="E16:F17"/>
    <mergeCell ref="G16:H17"/>
    <mergeCell ref="A18:B19"/>
    <mergeCell ref="C18:D19"/>
    <mergeCell ref="E18:F19"/>
    <mergeCell ref="G18:H19"/>
    <mergeCell ref="A20:B21"/>
    <mergeCell ref="C20:D21"/>
    <mergeCell ref="E20:F21"/>
    <mergeCell ref="G20:H21"/>
    <mergeCell ref="A22:B23"/>
    <mergeCell ref="C22:D23"/>
    <mergeCell ref="E22:F23"/>
    <mergeCell ref="G22:H23"/>
    <mergeCell ref="A24:B25"/>
    <mergeCell ref="C24:D25"/>
    <mergeCell ref="E24:F25"/>
    <mergeCell ref="G24:H25"/>
    <mergeCell ref="A43:H43"/>
    <mergeCell ref="A26:B27"/>
    <mergeCell ref="C26:D27"/>
    <mergeCell ref="E26:F27"/>
    <mergeCell ref="G26:H27"/>
    <mergeCell ref="C31:D32"/>
    <mergeCell ref="E31:F32"/>
    <mergeCell ref="G31:H32"/>
    <mergeCell ref="A33:B33"/>
    <mergeCell ref="C33:D33"/>
    <mergeCell ref="E33:F33"/>
    <mergeCell ref="G33:H33"/>
    <mergeCell ref="A42:H42"/>
  </mergeCells>
  <phoneticPr fontId="3" type="noConversion"/>
  <conditionalFormatting sqref="C8 C10:D27 G8 G10:H27">
    <cfRule type="containsText" dxfId="18" priority="2" operator="containsText" text="부적합">
      <formula>NOT(ISERROR(SEARCH("부적합",C8)))</formula>
    </cfRule>
  </conditionalFormatting>
  <conditionalFormatting sqref="C8 E8 C10:E27 G8 G10:H27">
    <cfRule type="containsText" dxfId="17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scale="99" orientation="portrait" horizontalDpi="300" verticalDpi="300" r:id="rId1"/>
  <headerFooter>
    <oddHeader>&amp;L&amp;G&amp;R&amp;G</oddHead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tabColor rgb="FFC00000"/>
  </sheetPr>
  <dimension ref="A1:H44"/>
  <sheetViews>
    <sheetView workbookViewId="0">
      <selection activeCell="L28" sqref="L28"/>
    </sheetView>
  </sheetViews>
  <sheetFormatPr defaultColWidth="9" defaultRowHeight="15" x14ac:dyDescent="0.3"/>
  <cols>
    <col min="1" max="1" width="8.75" style="2" customWidth="1"/>
    <col min="2" max="2" width="11.25" style="2" customWidth="1"/>
    <col min="3" max="3" width="11.75" style="2" customWidth="1"/>
    <col min="4" max="4" width="9.25" style="2" customWidth="1"/>
    <col min="5" max="5" width="8.75" style="2" customWidth="1"/>
    <col min="6" max="6" width="11.25" style="2" customWidth="1"/>
    <col min="7" max="7" width="12.125" style="2" customWidth="1"/>
    <col min="8" max="8" width="9.25" style="2" customWidth="1"/>
    <col min="9" max="16384" width="9" style="2"/>
  </cols>
  <sheetData>
    <row r="1" spans="1:8" ht="25.5" x14ac:dyDescent="0.3">
      <c r="A1" s="102" t="s">
        <v>35</v>
      </c>
      <c r="B1" s="57"/>
      <c r="C1" s="57"/>
      <c r="D1" s="57"/>
      <c r="E1" s="57"/>
      <c r="F1" s="57"/>
      <c r="G1" s="57"/>
      <c r="H1" s="57"/>
    </row>
    <row r="3" spans="1:8" x14ac:dyDescent="0.3">
      <c r="F3" s="32" t="s">
        <v>8</v>
      </c>
      <c r="G3" s="61"/>
      <c r="H3" s="62"/>
    </row>
    <row r="4" spans="1:8" x14ac:dyDescent="0.3">
      <c r="A4" s="4" t="s">
        <v>36</v>
      </c>
      <c r="B4" s="31"/>
      <c r="C4" s="4" t="s">
        <v>37</v>
      </c>
      <c r="D4" s="162"/>
      <c r="E4" s="162"/>
      <c r="F4" s="74" t="s">
        <v>38</v>
      </c>
      <c r="G4" s="163"/>
      <c r="H4" s="110"/>
    </row>
    <row r="5" spans="1:8" x14ac:dyDescent="0.3">
      <c r="A5" s="4" t="s">
        <v>39</v>
      </c>
      <c r="B5" s="31"/>
      <c r="C5" s="4" t="s">
        <v>40</v>
      </c>
      <c r="D5" s="165"/>
      <c r="E5" s="166"/>
      <c r="F5" s="75"/>
      <c r="G5" s="164"/>
      <c r="H5" s="112"/>
    </row>
    <row r="6" spans="1:8" ht="15.75" thickBot="1" x14ac:dyDescent="0.35"/>
    <row r="7" spans="1:8" x14ac:dyDescent="0.3">
      <c r="A7" s="22" t="s">
        <v>41</v>
      </c>
      <c r="B7" s="38" t="s">
        <v>42</v>
      </c>
      <c r="C7" s="33" t="s">
        <v>43</v>
      </c>
      <c r="D7" s="28" t="s">
        <v>3</v>
      </c>
      <c r="E7" s="24" t="s">
        <v>41</v>
      </c>
      <c r="F7" s="33" t="s">
        <v>44</v>
      </c>
      <c r="G7" s="33" t="s">
        <v>43</v>
      </c>
      <c r="H7" s="7" t="s">
        <v>3</v>
      </c>
    </row>
    <row r="8" spans="1:8" ht="18.75" customHeight="1" x14ac:dyDescent="0.3">
      <c r="A8" s="171">
        <v>110</v>
      </c>
      <c r="B8" s="76" t="s">
        <v>45</v>
      </c>
      <c r="C8" s="113"/>
      <c r="D8" s="115" t="str">
        <f>IF(C8="","",IF(C8="음성","양호",IF(ISERROR(FIND(".",C8)),"불량","주의")))</f>
        <v/>
      </c>
      <c r="E8" s="169">
        <v>120</v>
      </c>
      <c r="F8" s="76" t="s">
        <v>45</v>
      </c>
      <c r="G8" s="113"/>
      <c r="H8" s="119" t="str">
        <f>IF(G8="","",IF(G8="음성","양호",IF(ISERROR(FIND(".",G8)),"불량","주의")))</f>
        <v/>
      </c>
    </row>
    <row r="9" spans="1:8" ht="18.75" customHeight="1" x14ac:dyDescent="0.3">
      <c r="A9" s="168"/>
      <c r="B9" s="77"/>
      <c r="C9" s="114"/>
      <c r="D9" s="116"/>
      <c r="E9" s="170"/>
      <c r="F9" s="77"/>
      <c r="G9" s="114"/>
      <c r="H9" s="120"/>
    </row>
    <row r="10" spans="1:8" ht="18.75" customHeight="1" x14ac:dyDescent="0.3">
      <c r="A10" s="167"/>
      <c r="B10" s="76"/>
      <c r="C10" s="113"/>
      <c r="D10" s="115" t="str">
        <f t="shared" ref="D10" si="0">IF(C10="","",IF(C10="음성","양호",IF(ISERROR(FIND(".",C10)),"불량","주의")))</f>
        <v/>
      </c>
      <c r="E10" s="169"/>
      <c r="F10" s="76"/>
      <c r="G10" s="113"/>
      <c r="H10" s="119" t="str">
        <f t="shared" ref="H10" si="1">IF(G10="","",IF(G10="음성","양호",IF(ISERROR(FIND(".",G10)),"불량","주의")))</f>
        <v/>
      </c>
    </row>
    <row r="11" spans="1:8" ht="18.75" customHeight="1" x14ac:dyDescent="0.3">
      <c r="A11" s="168"/>
      <c r="B11" s="77"/>
      <c r="C11" s="114"/>
      <c r="D11" s="116"/>
      <c r="E11" s="170"/>
      <c r="F11" s="77"/>
      <c r="G11" s="114"/>
      <c r="H11" s="120"/>
    </row>
    <row r="12" spans="1:8" ht="18.75" customHeight="1" x14ac:dyDescent="0.3">
      <c r="A12" s="167"/>
      <c r="B12" s="76"/>
      <c r="C12" s="113"/>
      <c r="D12" s="115" t="str">
        <f t="shared" ref="D12" si="2">IF(C12="","",IF(C12="음성","양호",IF(ISERROR(FIND(".",C12)),"불량","주의")))</f>
        <v/>
      </c>
      <c r="E12" s="169"/>
      <c r="F12" s="76"/>
      <c r="G12" s="113"/>
      <c r="H12" s="119" t="str">
        <f t="shared" ref="H12" si="3">IF(G12="","",IF(G12="음성","양호",IF(ISERROR(FIND(".",G12)),"불량","주의")))</f>
        <v/>
      </c>
    </row>
    <row r="13" spans="1:8" ht="18.75" customHeight="1" x14ac:dyDescent="0.3">
      <c r="A13" s="168"/>
      <c r="B13" s="77"/>
      <c r="C13" s="114"/>
      <c r="D13" s="116"/>
      <c r="E13" s="170"/>
      <c r="F13" s="77"/>
      <c r="G13" s="114"/>
      <c r="H13" s="120"/>
    </row>
    <row r="14" spans="1:8" ht="18.75" customHeight="1" x14ac:dyDescent="0.3">
      <c r="A14" s="167"/>
      <c r="B14" s="76"/>
      <c r="C14" s="113"/>
      <c r="D14" s="115" t="str">
        <f t="shared" ref="D14" si="4">IF(C14="","",IF(C14="음성","양호",IF(ISERROR(FIND(".",C14)),"불량","주의")))</f>
        <v/>
      </c>
      <c r="E14" s="169"/>
      <c r="F14" s="76"/>
      <c r="G14" s="113"/>
      <c r="H14" s="119" t="str">
        <f t="shared" ref="H14" si="5">IF(G14="","",IF(G14="음성","양호",IF(ISERROR(FIND(".",G14)),"불량","주의")))</f>
        <v/>
      </c>
    </row>
    <row r="15" spans="1:8" ht="18.75" customHeight="1" x14ac:dyDescent="0.3">
      <c r="A15" s="168"/>
      <c r="B15" s="77"/>
      <c r="C15" s="114"/>
      <c r="D15" s="116"/>
      <c r="E15" s="170"/>
      <c r="F15" s="77"/>
      <c r="G15" s="114"/>
      <c r="H15" s="120"/>
    </row>
    <row r="16" spans="1:8" ht="18.75" customHeight="1" x14ac:dyDescent="0.3">
      <c r="A16" s="167"/>
      <c r="B16" s="76"/>
      <c r="C16" s="113"/>
      <c r="D16" s="115" t="str">
        <f t="shared" ref="D16" si="6">IF(C16="","",IF(C16="음성","양호",IF(ISERROR(FIND(".",C16)),"불량","주의")))</f>
        <v/>
      </c>
      <c r="E16" s="169"/>
      <c r="F16" s="76"/>
      <c r="G16" s="113"/>
      <c r="H16" s="119" t="str">
        <f t="shared" ref="H16" si="7">IF(G16="","",IF(G16="음성","양호",IF(ISERROR(FIND(".",G16)),"불량","주의")))</f>
        <v/>
      </c>
    </row>
    <row r="17" spans="1:8" ht="18.75" customHeight="1" x14ac:dyDescent="0.3">
      <c r="A17" s="168"/>
      <c r="B17" s="77"/>
      <c r="C17" s="114"/>
      <c r="D17" s="116"/>
      <c r="E17" s="170"/>
      <c r="F17" s="77"/>
      <c r="G17" s="114"/>
      <c r="H17" s="120"/>
    </row>
    <row r="18" spans="1:8" ht="18.75" customHeight="1" x14ac:dyDescent="0.3">
      <c r="A18" s="167"/>
      <c r="B18" s="76"/>
      <c r="C18" s="113"/>
      <c r="D18" s="115" t="str">
        <f t="shared" ref="D18" si="8">IF(C18="","",IF(C18="음성","양호",IF(ISERROR(FIND(".",C18)),"불량","주의")))</f>
        <v/>
      </c>
      <c r="E18" s="169"/>
      <c r="F18" s="76"/>
      <c r="G18" s="113"/>
      <c r="H18" s="119" t="str">
        <f t="shared" ref="H18" si="9">IF(G18="","",IF(G18="음성","양호",IF(ISERROR(FIND(".",G18)),"불량","주의")))</f>
        <v/>
      </c>
    </row>
    <row r="19" spans="1:8" ht="18.75" customHeight="1" x14ac:dyDescent="0.3">
      <c r="A19" s="168"/>
      <c r="B19" s="77"/>
      <c r="C19" s="114"/>
      <c r="D19" s="116"/>
      <c r="E19" s="170"/>
      <c r="F19" s="77"/>
      <c r="G19" s="114"/>
      <c r="H19" s="120"/>
    </row>
    <row r="20" spans="1:8" ht="18.75" customHeight="1" x14ac:dyDescent="0.3">
      <c r="A20" s="167"/>
      <c r="B20" s="76"/>
      <c r="C20" s="113"/>
      <c r="D20" s="115" t="str">
        <f t="shared" ref="D20" si="10">IF(C20="","",IF(C20="음성","양호",IF(ISERROR(FIND(".",C20)),"불량","주의")))</f>
        <v/>
      </c>
      <c r="E20" s="169"/>
      <c r="F20" s="76"/>
      <c r="G20" s="113"/>
      <c r="H20" s="119" t="str">
        <f t="shared" ref="H20" si="11">IF(G20="","",IF(G20="음성","양호",IF(ISERROR(FIND(".",G20)),"불량","주의")))</f>
        <v/>
      </c>
    </row>
    <row r="21" spans="1:8" ht="18.75" customHeight="1" x14ac:dyDescent="0.3">
      <c r="A21" s="168"/>
      <c r="B21" s="77"/>
      <c r="C21" s="114"/>
      <c r="D21" s="116"/>
      <c r="E21" s="170"/>
      <c r="F21" s="77"/>
      <c r="G21" s="114"/>
      <c r="H21" s="120"/>
    </row>
    <row r="22" spans="1:8" ht="18.75" customHeight="1" x14ac:dyDescent="0.3">
      <c r="A22" s="167"/>
      <c r="B22" s="76"/>
      <c r="C22" s="113"/>
      <c r="D22" s="115" t="str">
        <f t="shared" ref="D22" si="12">IF(C22="","",IF(C22="음성","양호",IF(ISERROR(FIND(".",C22)),"불량","주의")))</f>
        <v/>
      </c>
      <c r="E22" s="169"/>
      <c r="F22" s="76"/>
      <c r="G22" s="113"/>
      <c r="H22" s="119" t="str">
        <f t="shared" ref="H22" si="13">IF(G22="","",IF(G22="음성","양호",IF(ISERROR(FIND(".",G22)),"불량","주의")))</f>
        <v/>
      </c>
    </row>
    <row r="23" spans="1:8" ht="18.75" customHeight="1" x14ac:dyDescent="0.3">
      <c r="A23" s="168"/>
      <c r="B23" s="77"/>
      <c r="C23" s="114"/>
      <c r="D23" s="116"/>
      <c r="E23" s="170"/>
      <c r="F23" s="77"/>
      <c r="G23" s="114"/>
      <c r="H23" s="120"/>
    </row>
    <row r="24" spans="1:8" ht="18.75" customHeight="1" x14ac:dyDescent="0.3">
      <c r="A24" s="167"/>
      <c r="B24" s="76"/>
      <c r="C24" s="113"/>
      <c r="D24" s="115" t="str">
        <f t="shared" ref="D24" si="14">IF(C24="","",IF(C24="음성","양호",IF(ISERROR(FIND(".",C24)),"불량","주의")))</f>
        <v/>
      </c>
      <c r="E24" s="169"/>
      <c r="F24" s="76"/>
      <c r="G24" s="113"/>
      <c r="H24" s="119" t="str">
        <f t="shared" ref="H24" si="15">IF(G24="","",IF(G24="음성","양호",IF(ISERROR(FIND(".",G24)),"불량","주의")))</f>
        <v/>
      </c>
    </row>
    <row r="25" spans="1:8" ht="18.75" customHeight="1" x14ac:dyDescent="0.3">
      <c r="A25" s="168"/>
      <c r="B25" s="77"/>
      <c r="C25" s="114"/>
      <c r="D25" s="116"/>
      <c r="E25" s="170"/>
      <c r="F25" s="77"/>
      <c r="G25" s="114"/>
      <c r="H25" s="120"/>
    </row>
    <row r="26" spans="1:8" ht="18.75" customHeight="1" x14ac:dyDescent="0.3">
      <c r="A26" s="172"/>
      <c r="B26" s="76"/>
      <c r="C26" s="113"/>
      <c r="D26" s="115" t="str">
        <f t="shared" ref="D26" si="16">IF(C26="","",IF(C26="음성","양호",IF(ISERROR(FIND(".",C26)),"불량","주의")))</f>
        <v/>
      </c>
      <c r="E26" s="169"/>
      <c r="F26" s="76"/>
      <c r="G26" s="113"/>
      <c r="H26" s="119" t="str">
        <f t="shared" ref="H26" si="17">IF(G26="","",IF(G26="음성","양호",IF(ISERROR(FIND(".",G26)),"불량","주의")))</f>
        <v/>
      </c>
    </row>
    <row r="27" spans="1:8" ht="18.75" customHeight="1" thickBot="1" x14ac:dyDescent="0.35">
      <c r="A27" s="173"/>
      <c r="B27" s="174"/>
      <c r="C27" s="129"/>
      <c r="D27" s="130"/>
      <c r="E27" s="175"/>
      <c r="F27" s="174"/>
      <c r="G27" s="129"/>
      <c r="H27" s="123"/>
    </row>
    <row r="28" spans="1:8" x14ac:dyDescent="0.3">
      <c r="A28" s="3"/>
    </row>
    <row r="30" spans="1:8" x14ac:dyDescent="0.3">
      <c r="A30" s="1" t="s">
        <v>46</v>
      </c>
    </row>
    <row r="31" spans="1:8" x14ac:dyDescent="0.3">
      <c r="A31" s="15"/>
      <c r="B31" s="16" t="s">
        <v>47</v>
      </c>
      <c r="C31" s="135" t="s">
        <v>48</v>
      </c>
      <c r="D31" s="135"/>
      <c r="E31" s="135" t="s">
        <v>49</v>
      </c>
      <c r="F31" s="135"/>
      <c r="G31" s="135" t="s">
        <v>50</v>
      </c>
      <c r="H31" s="135"/>
    </row>
    <row r="32" spans="1:8" x14ac:dyDescent="0.3">
      <c r="A32" s="17" t="s">
        <v>51</v>
      </c>
      <c r="B32" s="8"/>
      <c r="C32" s="135"/>
      <c r="D32" s="135"/>
      <c r="E32" s="135"/>
      <c r="F32" s="135"/>
      <c r="G32" s="135"/>
      <c r="H32" s="135"/>
    </row>
    <row r="33" spans="1:8" ht="17.25" customHeight="1" x14ac:dyDescent="0.3">
      <c r="A33" s="136" t="s">
        <v>52</v>
      </c>
      <c r="B33" s="73"/>
      <c r="C33" s="136" t="s">
        <v>53</v>
      </c>
      <c r="D33" s="136"/>
      <c r="E33" s="81" t="s">
        <v>54</v>
      </c>
      <c r="F33" s="81"/>
      <c r="G33" s="73" t="s">
        <v>55</v>
      </c>
      <c r="H33" s="73"/>
    </row>
    <row r="35" spans="1:8" x14ac:dyDescent="0.3">
      <c r="A35" s="18" t="s">
        <v>56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">
        <v>57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3" spans="1:8" x14ac:dyDescent="0.3">
      <c r="A43" s="67" t="s">
        <v>6</v>
      </c>
      <c r="B43" s="67"/>
      <c r="C43" s="67"/>
      <c r="D43" s="67"/>
      <c r="E43" s="67"/>
      <c r="F43" s="67"/>
      <c r="G43" s="67"/>
      <c r="H43" s="67"/>
    </row>
    <row r="44" spans="1:8" ht="17.25" x14ac:dyDescent="0.3">
      <c r="A44" s="68" t="s">
        <v>7</v>
      </c>
      <c r="B44" s="68"/>
      <c r="C44" s="68"/>
      <c r="D44" s="68"/>
      <c r="E44" s="68"/>
      <c r="F44" s="68"/>
      <c r="G44" s="68"/>
      <c r="H44" s="68"/>
    </row>
  </sheetData>
  <mergeCells count="95">
    <mergeCell ref="A43:H43"/>
    <mergeCell ref="A44:H44"/>
    <mergeCell ref="C31:D32"/>
    <mergeCell ref="E31:F32"/>
    <mergeCell ref="G31:H32"/>
    <mergeCell ref="A33:B33"/>
    <mergeCell ref="C33:D33"/>
    <mergeCell ref="E33:F33"/>
    <mergeCell ref="G33:H33"/>
    <mergeCell ref="G24:G25"/>
    <mergeCell ref="H24:H25"/>
    <mergeCell ref="A26:A27"/>
    <mergeCell ref="B26:B27"/>
    <mergeCell ref="C26:C27"/>
    <mergeCell ref="D26:D27"/>
    <mergeCell ref="E26:E27"/>
    <mergeCell ref="F26:F27"/>
    <mergeCell ref="G26:G27"/>
    <mergeCell ref="H26:H27"/>
    <mergeCell ref="A24:A25"/>
    <mergeCell ref="B24:B25"/>
    <mergeCell ref="C24:C25"/>
    <mergeCell ref="D24:D25"/>
    <mergeCell ref="E24:E25"/>
    <mergeCell ref="F24:F25"/>
    <mergeCell ref="G20:G21"/>
    <mergeCell ref="H20:H21"/>
    <mergeCell ref="A22:A23"/>
    <mergeCell ref="B22:B23"/>
    <mergeCell ref="C22:C23"/>
    <mergeCell ref="D22:D23"/>
    <mergeCell ref="E22:E23"/>
    <mergeCell ref="F22:F23"/>
    <mergeCell ref="G22:G23"/>
    <mergeCell ref="H22:H23"/>
    <mergeCell ref="A20:A21"/>
    <mergeCell ref="B20:B21"/>
    <mergeCell ref="C20:C21"/>
    <mergeCell ref="D20:D21"/>
    <mergeCell ref="E20:E21"/>
    <mergeCell ref="F20:F21"/>
    <mergeCell ref="G16:G17"/>
    <mergeCell ref="H16:H17"/>
    <mergeCell ref="A18:A19"/>
    <mergeCell ref="B18:B19"/>
    <mergeCell ref="C18:C19"/>
    <mergeCell ref="D18:D19"/>
    <mergeCell ref="E18:E19"/>
    <mergeCell ref="F18:F19"/>
    <mergeCell ref="G18:G19"/>
    <mergeCell ref="H18:H19"/>
    <mergeCell ref="A16:A17"/>
    <mergeCell ref="B16:B17"/>
    <mergeCell ref="C16:C17"/>
    <mergeCell ref="D16:D17"/>
    <mergeCell ref="E16:E17"/>
    <mergeCell ref="F16:F17"/>
    <mergeCell ref="G12:G13"/>
    <mergeCell ref="H12:H13"/>
    <mergeCell ref="A14:A15"/>
    <mergeCell ref="B14:B15"/>
    <mergeCell ref="C14:C15"/>
    <mergeCell ref="D14:D15"/>
    <mergeCell ref="E14:E15"/>
    <mergeCell ref="F14:F15"/>
    <mergeCell ref="G14:G15"/>
    <mergeCell ref="H14:H15"/>
    <mergeCell ref="A12:A13"/>
    <mergeCell ref="B12:B13"/>
    <mergeCell ref="C12:C13"/>
    <mergeCell ref="D12:D13"/>
    <mergeCell ref="E12:E13"/>
    <mergeCell ref="F12:F13"/>
    <mergeCell ref="G8:G9"/>
    <mergeCell ref="H8:H9"/>
    <mergeCell ref="A10:A11"/>
    <mergeCell ref="B10:B11"/>
    <mergeCell ref="C10:C11"/>
    <mergeCell ref="D10:D11"/>
    <mergeCell ref="E10:E11"/>
    <mergeCell ref="F10:F11"/>
    <mergeCell ref="G10:G11"/>
    <mergeCell ref="H10:H11"/>
    <mergeCell ref="A8:A9"/>
    <mergeCell ref="B8:B9"/>
    <mergeCell ref="C8:C9"/>
    <mergeCell ref="D8:D9"/>
    <mergeCell ref="E8:E9"/>
    <mergeCell ref="F8:F9"/>
    <mergeCell ref="A1:H1"/>
    <mergeCell ref="G3:H3"/>
    <mergeCell ref="D4:E4"/>
    <mergeCell ref="F4:F5"/>
    <mergeCell ref="G4:H5"/>
    <mergeCell ref="D5:E5"/>
  </mergeCells>
  <phoneticPr fontId="3" type="noConversion"/>
  <conditionalFormatting sqref="D8 D24 D18 D20 D12 D14 D10 D16 D26 D22 H12 H16 H14 H8:H10 H20 H24 H22 H18 H26">
    <cfRule type="containsText" dxfId="16" priority="15" operator="containsText" text="불량">
      <formula>NOT(ISERROR(SEARCH("불량",D8)))</formula>
    </cfRule>
  </conditionalFormatting>
  <conditionalFormatting sqref="C8 G8:G9 C10:C27 G14:G27">
    <cfRule type="containsText" dxfId="15" priority="14" operator="containsText" text="양성">
      <formula>NOT(ISERROR(SEARCH("양성",C8)))</formula>
    </cfRule>
  </conditionalFormatting>
  <conditionalFormatting sqref="G12">
    <cfRule type="containsText" dxfId="14" priority="13" operator="containsText" text="양성">
      <formula>NOT(ISERROR(SEARCH("양성",G12)))</formula>
    </cfRule>
  </conditionalFormatting>
  <conditionalFormatting sqref="G13">
    <cfRule type="containsText" dxfId="13" priority="12" operator="containsText" text="양성">
      <formula>NOT(ISERROR(SEARCH("양성",G13)))</formula>
    </cfRule>
  </conditionalFormatting>
  <conditionalFormatting sqref="G12">
    <cfRule type="containsText" dxfId="12" priority="11" operator="containsText" text="양성">
      <formula>NOT(ISERROR(SEARCH("양성",G12)))</formula>
    </cfRule>
  </conditionalFormatting>
  <conditionalFormatting sqref="G13">
    <cfRule type="containsText" dxfId="11" priority="10" operator="containsText" text="양성">
      <formula>NOT(ISERROR(SEARCH("양성",G13)))</formula>
    </cfRule>
  </conditionalFormatting>
  <conditionalFormatting sqref="D8 D24 D18 D20 D12 D14 D10 D16 D26 D22 H12 H16 H14 H8:H10 H20 H24 H22 H18 H26">
    <cfRule type="containsText" dxfId="10" priority="9" operator="containsText" text="주의">
      <formula>NOT(ISERROR(SEARCH("주의",D8)))</formula>
    </cfRule>
  </conditionalFormatting>
  <conditionalFormatting sqref="G12">
    <cfRule type="containsText" dxfId="9" priority="8" operator="containsText" text="양성">
      <formula>NOT(ISERROR(SEARCH("양성",G12)))</formula>
    </cfRule>
  </conditionalFormatting>
  <conditionalFormatting sqref="G13">
    <cfRule type="containsText" dxfId="8" priority="7" operator="containsText" text="양성">
      <formula>NOT(ISERROR(SEARCH("양성",G13)))</formula>
    </cfRule>
  </conditionalFormatting>
  <conditionalFormatting sqref="G13">
    <cfRule type="containsText" dxfId="7" priority="6" operator="containsText" text="양성">
      <formula>NOT(ISERROR(SEARCH("양성",G13)))</formula>
    </cfRule>
  </conditionalFormatting>
  <conditionalFormatting sqref="G10:G13">
    <cfRule type="containsText" dxfId="6" priority="5" operator="containsText" text="양성">
      <formula>NOT(ISERROR(SEARCH("양성",G10)))</formula>
    </cfRule>
  </conditionalFormatting>
  <conditionalFormatting sqref="G12:G13">
    <cfRule type="containsText" dxfId="5" priority="4" operator="containsText" text="양성">
      <formula>NOT(ISERROR(SEARCH("양성",G12)))</formula>
    </cfRule>
  </conditionalFormatting>
  <conditionalFormatting sqref="G11:G13">
    <cfRule type="containsText" dxfId="4" priority="3" operator="containsText" text="양성">
      <formula>NOT(ISERROR(SEARCH("양성",G11)))</formula>
    </cfRule>
  </conditionalFormatting>
  <conditionalFormatting sqref="G10">
    <cfRule type="containsText" dxfId="3" priority="2" operator="containsText" text="양성">
      <formula>NOT(ISERROR(SEARCH("양성",G10)))</formula>
    </cfRule>
  </conditionalFormatting>
  <conditionalFormatting sqref="G12">
    <cfRule type="containsText" dxfId="2" priority="1" operator="containsText" text="양성">
      <formula>NOT(ISERROR(SEARCH("양성",G12)))</formula>
    </cfRule>
  </conditionalFormatting>
  <printOptions horizontalCentered="1" vertic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43"/>
  <sheetViews>
    <sheetView workbookViewId="0">
      <selection activeCell="L28" sqref="L28"/>
    </sheetView>
  </sheetViews>
  <sheetFormatPr defaultColWidth="9" defaultRowHeight="15" x14ac:dyDescent="0.3"/>
  <cols>
    <col min="1" max="2" width="11.25" style="2" customWidth="1"/>
    <col min="3" max="3" width="9.25" style="2" customWidth="1"/>
    <col min="4" max="4" width="8" style="2" customWidth="1"/>
    <col min="5" max="6" width="11.25" style="2" customWidth="1"/>
    <col min="7" max="7" width="9.25" style="2" customWidth="1"/>
    <col min="8" max="8" width="8.5" style="2" customWidth="1"/>
    <col min="9" max="16384" width="9" style="2"/>
  </cols>
  <sheetData>
    <row r="1" spans="1:8" ht="25.5" x14ac:dyDescent="0.3">
      <c r="A1" s="102" t="s">
        <v>58</v>
      </c>
      <c r="B1" s="57"/>
      <c r="C1" s="57"/>
      <c r="D1" s="57"/>
      <c r="E1" s="57"/>
      <c r="F1" s="57"/>
      <c r="G1" s="57"/>
      <c r="H1" s="57"/>
    </row>
    <row r="3" spans="1:8" x14ac:dyDescent="0.3">
      <c r="F3" s="32" t="s">
        <v>59</v>
      </c>
      <c r="G3" s="79">
        <f>사료!G3:H3</f>
        <v>0</v>
      </c>
      <c r="H3" s="80"/>
    </row>
    <row r="4" spans="1:8" x14ac:dyDescent="0.3">
      <c r="A4" s="4" t="s">
        <v>36</v>
      </c>
      <c r="B4" s="32">
        <f>사료!B4</f>
        <v>0</v>
      </c>
      <c r="C4" s="4" t="s">
        <v>9</v>
      </c>
      <c r="D4" s="176">
        <f>사료!D4:E4</f>
        <v>0</v>
      </c>
      <c r="E4" s="176"/>
      <c r="F4" s="74" t="s">
        <v>10</v>
      </c>
      <c r="G4" s="177">
        <f>사료!G4:H4</f>
        <v>0</v>
      </c>
      <c r="H4" s="178"/>
    </row>
    <row r="5" spans="1:8" x14ac:dyDescent="0.3">
      <c r="A5" s="4" t="s">
        <v>18</v>
      </c>
      <c r="B5" s="32">
        <f>사료!B5</f>
        <v>0</v>
      </c>
      <c r="C5" s="4" t="s">
        <v>19</v>
      </c>
      <c r="D5" s="81">
        <f>사료!D5:E5</f>
        <v>0</v>
      </c>
      <c r="E5" s="81"/>
      <c r="F5" s="75"/>
      <c r="G5" s="179"/>
      <c r="H5" s="180"/>
    </row>
    <row r="6" spans="1:8" ht="15.75" thickBot="1" x14ac:dyDescent="0.35"/>
    <row r="7" spans="1:8" ht="16.5" customHeight="1" x14ac:dyDescent="0.3">
      <c r="A7" s="22" t="s">
        <v>17</v>
      </c>
      <c r="B7" s="33" t="s">
        <v>60</v>
      </c>
      <c r="C7" s="142" t="s">
        <v>5</v>
      </c>
      <c r="D7" s="83"/>
      <c r="E7" s="24" t="s">
        <v>17</v>
      </c>
      <c r="F7" s="6" t="s">
        <v>61</v>
      </c>
      <c r="G7" s="142" t="s">
        <v>5</v>
      </c>
      <c r="H7" s="143"/>
    </row>
    <row r="8" spans="1:8" ht="18.75" customHeight="1" x14ac:dyDescent="0.3">
      <c r="A8" s="94">
        <f>IF(사료!A8:A9=0,"",사료!A8:A9)</f>
        <v>110</v>
      </c>
      <c r="B8" s="76" t="str">
        <f>IF(사료!D8="","",사료!B8)</f>
        <v/>
      </c>
      <c r="C8" s="148" t="str">
        <f>IF(사료!D8="","",IF(사료!D8="불량","부적합",IF(사료!D8="주의","주의","적합")))</f>
        <v/>
      </c>
      <c r="D8" s="149"/>
      <c r="E8" s="89">
        <f>IF(사료!E8:E9=0,"",사료!E8:E9)</f>
        <v>120</v>
      </c>
      <c r="F8" s="76" t="str">
        <f>IF(사료!H8="","",사료!F8)</f>
        <v/>
      </c>
      <c r="G8" s="148" t="str">
        <f>IF(사료!H8="","",IF(사료!H8="불량","부적합",IF(사료!H8="주의","주의","적합")))</f>
        <v/>
      </c>
      <c r="H8" s="154"/>
    </row>
    <row r="9" spans="1:8" ht="18.75" customHeight="1" x14ac:dyDescent="0.3">
      <c r="A9" s="96"/>
      <c r="B9" s="77"/>
      <c r="C9" s="150"/>
      <c r="D9" s="151"/>
      <c r="E9" s="91"/>
      <c r="F9" s="77"/>
      <c r="G9" s="150"/>
      <c r="H9" s="155"/>
    </row>
    <row r="10" spans="1:8" ht="18.75" customHeight="1" x14ac:dyDescent="0.3">
      <c r="A10" s="94" t="str">
        <f>IF(사료!A10:A11=0,"",사료!A10:A11)</f>
        <v/>
      </c>
      <c r="B10" s="76" t="str">
        <f>IF(사료!D10="","",사료!B10)</f>
        <v/>
      </c>
      <c r="C10" s="148" t="str">
        <f>IF(사료!D10="","",IF(사료!D10="불량","부적합",IF(사료!D10="주의","주의","적합")))</f>
        <v/>
      </c>
      <c r="D10" s="149"/>
      <c r="E10" s="89" t="str">
        <f>IF(사료!E10:E11=0,"",사료!E10:E11)</f>
        <v/>
      </c>
      <c r="F10" s="76" t="str">
        <f>IF(사료!H10="","",사료!F10)</f>
        <v/>
      </c>
      <c r="G10" s="148" t="str">
        <f>IF(사료!H10="","",IF(사료!H10="불량","부적합",IF(사료!H10="주의","주의","적합")))</f>
        <v/>
      </c>
      <c r="H10" s="154"/>
    </row>
    <row r="11" spans="1:8" ht="18.75" customHeight="1" x14ac:dyDescent="0.3">
      <c r="A11" s="96"/>
      <c r="B11" s="77"/>
      <c r="C11" s="150"/>
      <c r="D11" s="151"/>
      <c r="E11" s="91"/>
      <c r="F11" s="77"/>
      <c r="G11" s="150"/>
      <c r="H11" s="155"/>
    </row>
    <row r="12" spans="1:8" ht="18.75" customHeight="1" x14ac:dyDescent="0.3">
      <c r="A12" s="94" t="str">
        <f>IF(사료!A12:A13=0,"",사료!A12:A13)</f>
        <v/>
      </c>
      <c r="B12" s="76" t="str">
        <f>IF(사료!D12="","",사료!B12)</f>
        <v/>
      </c>
      <c r="C12" s="148" t="str">
        <f>IF(사료!D12="","",IF(사료!D12="불량","부적합",IF(사료!D12="주의","주의","적합")))</f>
        <v/>
      </c>
      <c r="D12" s="149"/>
      <c r="E12" s="89" t="str">
        <f>IF(사료!E12:E13=0,"",사료!E12:E13)</f>
        <v/>
      </c>
      <c r="F12" s="76" t="str">
        <f>IF(사료!H12="","",사료!F12)</f>
        <v/>
      </c>
      <c r="G12" s="148" t="str">
        <f>IF(사료!H12="","",IF(사료!H12="불량","부적합",IF(사료!H12="주의","주의","적합")))</f>
        <v/>
      </c>
      <c r="H12" s="154"/>
    </row>
    <row r="13" spans="1:8" ht="18.75" customHeight="1" x14ac:dyDescent="0.3">
      <c r="A13" s="96"/>
      <c r="B13" s="77"/>
      <c r="C13" s="150"/>
      <c r="D13" s="151"/>
      <c r="E13" s="91"/>
      <c r="F13" s="77"/>
      <c r="G13" s="150"/>
      <c r="H13" s="155"/>
    </row>
    <row r="14" spans="1:8" ht="18.75" customHeight="1" x14ac:dyDescent="0.3">
      <c r="A14" s="94" t="str">
        <f>IF(사료!A14:A15=0,"",사료!A14:A15)</f>
        <v/>
      </c>
      <c r="B14" s="76" t="str">
        <f>IF(사료!D14="","",사료!B14)</f>
        <v/>
      </c>
      <c r="C14" s="148" t="str">
        <f>IF(사료!D14="","",IF(사료!D14="불량","부적합",IF(사료!D14="주의","주의","적합")))</f>
        <v/>
      </c>
      <c r="D14" s="149"/>
      <c r="E14" s="89" t="str">
        <f>IF(사료!E14:E15=0,"",사료!E14:E15)</f>
        <v/>
      </c>
      <c r="F14" s="76" t="str">
        <f>IF(사료!H14="","",사료!F14)</f>
        <v/>
      </c>
      <c r="G14" s="148" t="str">
        <f>IF(사료!H14="","",IF(사료!H14="불량","부적합",IF(사료!H14="주의","주의","적합")))</f>
        <v/>
      </c>
      <c r="H14" s="154"/>
    </row>
    <row r="15" spans="1:8" ht="18.75" customHeight="1" x14ac:dyDescent="0.3">
      <c r="A15" s="96"/>
      <c r="B15" s="77"/>
      <c r="C15" s="150"/>
      <c r="D15" s="151"/>
      <c r="E15" s="91"/>
      <c r="F15" s="77"/>
      <c r="G15" s="150"/>
      <c r="H15" s="155"/>
    </row>
    <row r="16" spans="1:8" ht="18.75" customHeight="1" x14ac:dyDescent="0.3">
      <c r="A16" s="94" t="str">
        <f>IF(사료!A16:A17=0,"",사료!A16:A17)</f>
        <v/>
      </c>
      <c r="B16" s="76" t="str">
        <f>IF(사료!D16="","",사료!B16)</f>
        <v/>
      </c>
      <c r="C16" s="148" t="str">
        <f>IF(사료!D16="","",IF(사료!D16="불량","부적합",IF(사료!D16="주의","주의","적합")))</f>
        <v/>
      </c>
      <c r="D16" s="149"/>
      <c r="E16" s="89" t="str">
        <f>IF(사료!E16:E17=0,"",사료!E16:E17)</f>
        <v/>
      </c>
      <c r="F16" s="76" t="str">
        <f>IF(사료!H16="","",사료!F16)</f>
        <v/>
      </c>
      <c r="G16" s="148" t="str">
        <f>IF(사료!H16="","",IF(사료!H16="불량","부적합",IF(사료!H16="주의","주의","적합")))</f>
        <v/>
      </c>
      <c r="H16" s="154"/>
    </row>
    <row r="17" spans="1:8" ht="18.75" customHeight="1" x14ac:dyDescent="0.3">
      <c r="A17" s="96"/>
      <c r="B17" s="77"/>
      <c r="C17" s="150"/>
      <c r="D17" s="151"/>
      <c r="E17" s="91"/>
      <c r="F17" s="77"/>
      <c r="G17" s="150"/>
      <c r="H17" s="155"/>
    </row>
    <row r="18" spans="1:8" ht="18.75" customHeight="1" x14ac:dyDescent="0.3">
      <c r="A18" s="94" t="str">
        <f>IF(사료!A18:A19=0,"",사료!A18:A19)</f>
        <v/>
      </c>
      <c r="B18" s="76" t="str">
        <f>IF(사료!D18="","",사료!B18)</f>
        <v/>
      </c>
      <c r="C18" s="148" t="str">
        <f>IF(사료!D18="","",IF(사료!D18="불량","부적합",IF(사료!D18="주의","주의","적합")))</f>
        <v/>
      </c>
      <c r="D18" s="149"/>
      <c r="E18" s="89" t="str">
        <f>IF(사료!E18:E19=0,"",사료!E18:E19)</f>
        <v/>
      </c>
      <c r="F18" s="76" t="str">
        <f>IF(사료!H18="","",사료!F18)</f>
        <v/>
      </c>
      <c r="G18" s="148" t="str">
        <f>IF(사료!H18="","",IF(사료!H18="불량","부적합",IF(사료!H18="주의","주의","적합")))</f>
        <v/>
      </c>
      <c r="H18" s="154"/>
    </row>
    <row r="19" spans="1:8" ht="18.75" customHeight="1" x14ac:dyDescent="0.3">
      <c r="A19" s="96"/>
      <c r="B19" s="77"/>
      <c r="C19" s="150"/>
      <c r="D19" s="151"/>
      <c r="E19" s="91"/>
      <c r="F19" s="77"/>
      <c r="G19" s="150"/>
      <c r="H19" s="155"/>
    </row>
    <row r="20" spans="1:8" ht="18.75" customHeight="1" x14ac:dyDescent="0.3">
      <c r="A20" s="94" t="str">
        <f>IF(사료!A20:A21=0,"",사료!A20:A21)</f>
        <v/>
      </c>
      <c r="B20" s="76" t="str">
        <f>IF(사료!D20="","",사료!B20)</f>
        <v/>
      </c>
      <c r="C20" s="148" t="str">
        <f>IF(사료!D20="","",IF(사료!D20="불량","부적합",IF(사료!D20="주의","주의","적합")))</f>
        <v/>
      </c>
      <c r="D20" s="149"/>
      <c r="E20" s="89" t="str">
        <f>IF(사료!E20:E21=0,"",사료!E20:E21)</f>
        <v/>
      </c>
      <c r="F20" s="76" t="str">
        <f>IF(사료!H20="","",사료!F20)</f>
        <v/>
      </c>
      <c r="G20" s="148" t="str">
        <f>IF(사료!H20="","",IF(사료!H20="불량","부적합",IF(사료!H20="주의","주의","적합")))</f>
        <v/>
      </c>
      <c r="H20" s="154"/>
    </row>
    <row r="21" spans="1:8" ht="18.75" customHeight="1" x14ac:dyDescent="0.3">
      <c r="A21" s="96"/>
      <c r="B21" s="77"/>
      <c r="C21" s="150"/>
      <c r="D21" s="151"/>
      <c r="E21" s="91"/>
      <c r="F21" s="77"/>
      <c r="G21" s="150"/>
      <c r="H21" s="155"/>
    </row>
    <row r="22" spans="1:8" ht="18.75" customHeight="1" x14ac:dyDescent="0.3">
      <c r="A22" s="94" t="str">
        <f>IF(사료!A22:A23=0,"",사료!A22:A23)</f>
        <v/>
      </c>
      <c r="B22" s="76" t="str">
        <f>IF(사료!D22="","",사료!B22)</f>
        <v/>
      </c>
      <c r="C22" s="148" t="str">
        <f>IF(사료!D22="","",IF(사료!D22="불량","부적합",IF(사료!D22="주의","주의","적합")))</f>
        <v/>
      </c>
      <c r="D22" s="149"/>
      <c r="E22" s="89" t="str">
        <f>IF(사료!E22:E23=0,"",사료!E22:E23)</f>
        <v/>
      </c>
      <c r="F22" s="76" t="str">
        <f>IF(사료!H22="","",사료!F22)</f>
        <v/>
      </c>
      <c r="G22" s="148" t="str">
        <f>IF(사료!H22="","",IF(사료!H22="불량","부적합",IF(사료!H22="주의","주의","적합")))</f>
        <v/>
      </c>
      <c r="H22" s="154"/>
    </row>
    <row r="23" spans="1:8" ht="18.75" customHeight="1" x14ac:dyDescent="0.3">
      <c r="A23" s="96"/>
      <c r="B23" s="77"/>
      <c r="C23" s="150"/>
      <c r="D23" s="151"/>
      <c r="E23" s="91"/>
      <c r="F23" s="77"/>
      <c r="G23" s="150"/>
      <c r="H23" s="155"/>
    </row>
    <row r="24" spans="1:8" ht="18.75" customHeight="1" x14ac:dyDescent="0.3">
      <c r="A24" s="94" t="str">
        <f>IF(사료!A24:A25=0,"",사료!A24:A25)</f>
        <v/>
      </c>
      <c r="B24" s="76" t="str">
        <f>IF(사료!D24="","",사료!B24)</f>
        <v/>
      </c>
      <c r="C24" s="148" t="str">
        <f>IF(사료!D24="","",IF(사료!D24="불량","부적합",IF(사료!D24="주의","주의","적합")))</f>
        <v/>
      </c>
      <c r="D24" s="149"/>
      <c r="E24" s="89" t="str">
        <f>IF(사료!E24:E25=0,"",사료!E24:E25)</f>
        <v/>
      </c>
      <c r="F24" s="76" t="str">
        <f>IF(사료!H24="","",사료!F24)</f>
        <v/>
      </c>
      <c r="G24" s="148" t="str">
        <f>IF(사료!H24="","",IF(사료!H24="불량","부적합",IF(사료!H24="주의","주의","적합")))</f>
        <v/>
      </c>
      <c r="H24" s="154"/>
    </row>
    <row r="25" spans="1:8" ht="18.75" customHeight="1" x14ac:dyDescent="0.3">
      <c r="A25" s="96"/>
      <c r="B25" s="77"/>
      <c r="C25" s="150"/>
      <c r="D25" s="151"/>
      <c r="E25" s="91"/>
      <c r="F25" s="77"/>
      <c r="G25" s="150"/>
      <c r="H25" s="155"/>
    </row>
    <row r="26" spans="1:8" ht="18.75" customHeight="1" x14ac:dyDescent="0.3">
      <c r="A26" s="94" t="str">
        <f>IF(사료!A26:A27=0,"",사료!A26:A27)</f>
        <v/>
      </c>
      <c r="B26" s="76" t="str">
        <f>IF(사료!D26="","",사료!B26)</f>
        <v/>
      </c>
      <c r="C26" s="148" t="str">
        <f>IF(사료!D26="","",IF(사료!D26="불량","부적합",IF(사료!D26="주의","주의","적합")))</f>
        <v/>
      </c>
      <c r="D26" s="149"/>
      <c r="E26" s="89" t="str">
        <f>IF(사료!E26:E27=0,"",사료!E26:E27)</f>
        <v/>
      </c>
      <c r="F26" s="76" t="str">
        <f>IF(사료!H26="","",사료!F26)</f>
        <v/>
      </c>
      <c r="G26" s="148" t="str">
        <f>IF(사료!H26="","",IF(사료!H26="불량","부적합",IF(사료!H26="주의","주의","적합")))</f>
        <v/>
      </c>
      <c r="H26" s="154"/>
    </row>
    <row r="27" spans="1:8" ht="18.75" customHeight="1" thickBot="1" x14ac:dyDescent="0.35">
      <c r="A27" s="97"/>
      <c r="B27" s="174"/>
      <c r="C27" s="158"/>
      <c r="D27" s="159"/>
      <c r="E27" s="98"/>
      <c r="F27" s="174"/>
      <c r="G27" s="158"/>
      <c r="H27" s="161"/>
    </row>
    <row r="28" spans="1:8" x14ac:dyDescent="0.3">
      <c r="A28" s="3"/>
    </row>
    <row r="29" spans="1:8" x14ac:dyDescent="0.3">
      <c r="A29" s="3"/>
    </row>
    <row r="30" spans="1:8" x14ac:dyDescent="0.3">
      <c r="A30" s="1" t="s">
        <v>12</v>
      </c>
    </row>
    <row r="31" spans="1:8" ht="16.5" customHeight="1" x14ac:dyDescent="0.3">
      <c r="A31" s="15"/>
      <c r="B31" s="16" t="s">
        <v>5</v>
      </c>
      <c r="C31" s="135" t="s">
        <v>13</v>
      </c>
      <c r="D31" s="135"/>
      <c r="E31" s="135" t="s">
        <v>20</v>
      </c>
      <c r="F31" s="135"/>
      <c r="G31" s="135" t="s">
        <v>14</v>
      </c>
      <c r="H31" s="135"/>
    </row>
    <row r="32" spans="1:8" x14ac:dyDescent="0.3">
      <c r="A32" s="17" t="s">
        <v>4</v>
      </c>
      <c r="B32" s="8"/>
      <c r="C32" s="135"/>
      <c r="D32" s="135"/>
      <c r="E32" s="135"/>
      <c r="F32" s="135"/>
      <c r="G32" s="135"/>
      <c r="H32" s="135"/>
    </row>
    <row r="33" spans="1:8" ht="17.25" customHeight="1" x14ac:dyDescent="0.3">
      <c r="A33" s="136" t="s">
        <v>11</v>
      </c>
      <c r="B33" s="73"/>
      <c r="C33" s="136" t="s">
        <v>15</v>
      </c>
      <c r="D33" s="136"/>
      <c r="E33" s="81" t="s">
        <v>21</v>
      </c>
      <c r="F33" s="81"/>
      <c r="G33" s="73" t="s">
        <v>22</v>
      </c>
      <c r="H33" s="73"/>
    </row>
    <row r="35" spans="1:8" x14ac:dyDescent="0.3">
      <c r="A35" s="18" t="s">
        <v>16</v>
      </c>
      <c r="B35" s="9"/>
      <c r="C35" s="9"/>
      <c r="D35" s="9"/>
      <c r="E35" s="9"/>
      <c r="F35" s="9"/>
      <c r="G35" s="9"/>
      <c r="H35" s="10"/>
    </row>
    <row r="36" spans="1:8" x14ac:dyDescent="0.3">
      <c r="A36" s="19" t="str">
        <f>사료!A36</f>
        <v>- 전 구역 음성으로 양호</v>
      </c>
      <c r="B36" s="11"/>
      <c r="C36" s="11"/>
      <c r="D36" s="11"/>
      <c r="E36" s="11"/>
      <c r="F36" s="11"/>
      <c r="G36" s="11"/>
      <c r="H36" s="12"/>
    </row>
    <row r="37" spans="1:8" x14ac:dyDescent="0.3">
      <c r="A37" s="19"/>
      <c r="B37" s="11"/>
      <c r="C37" s="11"/>
      <c r="D37" s="11"/>
      <c r="E37" s="11"/>
      <c r="F37" s="11"/>
      <c r="G37" s="11"/>
      <c r="H37" s="12"/>
    </row>
    <row r="38" spans="1:8" x14ac:dyDescent="0.3">
      <c r="A38" s="19"/>
      <c r="B38" s="11"/>
      <c r="C38" s="11"/>
      <c r="D38" s="11"/>
      <c r="E38" s="11"/>
      <c r="F38" s="11"/>
      <c r="G38" s="11"/>
      <c r="H38" s="12"/>
    </row>
    <row r="39" spans="1:8" x14ac:dyDescent="0.3">
      <c r="A39" s="19"/>
      <c r="B39" s="11"/>
      <c r="C39" s="11"/>
      <c r="D39" s="11"/>
      <c r="E39" s="11"/>
      <c r="F39" s="11"/>
      <c r="G39" s="11"/>
      <c r="H39" s="12"/>
    </row>
    <row r="40" spans="1:8" x14ac:dyDescent="0.3">
      <c r="A40" s="21"/>
      <c r="B40" s="13"/>
      <c r="C40" s="13"/>
      <c r="D40" s="13"/>
      <c r="E40" s="13"/>
      <c r="F40" s="13"/>
      <c r="G40" s="13"/>
      <c r="H40" s="14"/>
    </row>
    <row r="42" spans="1:8" x14ac:dyDescent="0.3">
      <c r="A42" s="67" t="s">
        <v>6</v>
      </c>
      <c r="B42" s="67"/>
      <c r="C42" s="67"/>
      <c r="D42" s="67"/>
      <c r="E42" s="67"/>
      <c r="F42" s="67"/>
      <c r="G42" s="67"/>
      <c r="H42" s="67"/>
    </row>
    <row r="43" spans="1:8" ht="17.25" x14ac:dyDescent="0.3">
      <c r="A43" s="68" t="s">
        <v>7</v>
      </c>
      <c r="B43" s="68"/>
      <c r="C43" s="68"/>
      <c r="D43" s="68"/>
      <c r="E43" s="68"/>
      <c r="F43" s="68"/>
      <c r="G43" s="68"/>
      <c r="H43" s="68"/>
    </row>
  </sheetData>
  <mergeCells count="77">
    <mergeCell ref="A42:H42"/>
    <mergeCell ref="A43:H43"/>
    <mergeCell ref="C31:D32"/>
    <mergeCell ref="E31:F32"/>
    <mergeCell ref="G31:H32"/>
    <mergeCell ref="A33:B33"/>
    <mergeCell ref="C33:D33"/>
    <mergeCell ref="E33:F33"/>
    <mergeCell ref="G33:H33"/>
    <mergeCell ref="G26:H27"/>
    <mergeCell ref="A24:A25"/>
    <mergeCell ref="B24:B25"/>
    <mergeCell ref="C24:D25"/>
    <mergeCell ref="E24:E25"/>
    <mergeCell ref="F24:F25"/>
    <mergeCell ref="G24:H25"/>
    <mergeCell ref="A26:A27"/>
    <mergeCell ref="B26:B27"/>
    <mergeCell ref="C26:D27"/>
    <mergeCell ref="E26:E27"/>
    <mergeCell ref="F26:F27"/>
    <mergeCell ref="G22:H23"/>
    <mergeCell ref="A20:A21"/>
    <mergeCell ref="B20:B21"/>
    <mergeCell ref="C20:D21"/>
    <mergeCell ref="E20:E21"/>
    <mergeCell ref="F20:F21"/>
    <mergeCell ref="G20:H21"/>
    <mergeCell ref="A22:A23"/>
    <mergeCell ref="B22:B23"/>
    <mergeCell ref="C22:D23"/>
    <mergeCell ref="E22:E23"/>
    <mergeCell ref="F22:F23"/>
    <mergeCell ref="G18:H19"/>
    <mergeCell ref="A16:A17"/>
    <mergeCell ref="B16:B17"/>
    <mergeCell ref="C16:D17"/>
    <mergeCell ref="E16:E17"/>
    <mergeCell ref="F16:F17"/>
    <mergeCell ref="G16:H17"/>
    <mergeCell ref="A18:A19"/>
    <mergeCell ref="B18:B19"/>
    <mergeCell ref="C18:D19"/>
    <mergeCell ref="E18:E19"/>
    <mergeCell ref="F18:F19"/>
    <mergeCell ref="G14:H15"/>
    <mergeCell ref="A12:A13"/>
    <mergeCell ref="B12:B13"/>
    <mergeCell ref="C12:D13"/>
    <mergeCell ref="E12:E13"/>
    <mergeCell ref="F12:F13"/>
    <mergeCell ref="G12:H13"/>
    <mergeCell ref="A14:A15"/>
    <mergeCell ref="B14:B15"/>
    <mergeCell ref="C14:D15"/>
    <mergeCell ref="E14:E15"/>
    <mergeCell ref="F14:F15"/>
    <mergeCell ref="G10:H11"/>
    <mergeCell ref="C7:D7"/>
    <mergeCell ref="G7:H7"/>
    <mergeCell ref="A8:A9"/>
    <mergeCell ref="B8:B9"/>
    <mergeCell ref="C8:D9"/>
    <mergeCell ref="E8:E9"/>
    <mergeCell ref="F8:F9"/>
    <mergeCell ref="G8:H9"/>
    <mergeCell ref="A10:A11"/>
    <mergeCell ref="B10:B11"/>
    <mergeCell ref="C10:D11"/>
    <mergeCell ref="E10:E11"/>
    <mergeCell ref="F10:F11"/>
    <mergeCell ref="A1:H1"/>
    <mergeCell ref="G3:H3"/>
    <mergeCell ref="D4:E4"/>
    <mergeCell ref="F4:F5"/>
    <mergeCell ref="G4:H5"/>
    <mergeCell ref="D5:E5"/>
  </mergeCells>
  <phoneticPr fontId="3" type="noConversion"/>
  <conditionalFormatting sqref="C8 C10:C27 G8:G27">
    <cfRule type="containsText" dxfId="1" priority="2" operator="containsText" text="부적합">
      <formula>NOT(ISERROR(SEARCH("부적합",C8)))</formula>
    </cfRule>
  </conditionalFormatting>
  <conditionalFormatting sqref="C8 C10:C27 E8:E27 G8:G27">
    <cfRule type="containsText" dxfId="0" priority="1" operator="containsText" text="주의">
      <formula>NOT(ISERROR(SEARCH("주의",C8)))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orientation="portrait" horizontalDpi="300" verticalDpi="300" r:id="rId1"/>
  <headerFooter>
    <oddHeader>&amp;L&amp;G&amp;R&amp;G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세척 후</vt:lpstr>
      <vt:lpstr>세척후_농장</vt:lpstr>
      <vt:lpstr>환경 4주</vt:lpstr>
      <vt:lpstr>환경 4주_농장</vt:lpstr>
      <vt:lpstr>환경 8주</vt:lpstr>
      <vt:lpstr>환경 8주_농장</vt:lpstr>
      <vt:lpstr>사료</vt:lpstr>
      <vt:lpstr>사료_농장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2020-03-09T04:53:26Z</cp:lastPrinted>
  <dcterms:created xsi:type="dcterms:W3CDTF">2017-08-30T04:14:19Z</dcterms:created>
  <dcterms:modified xsi:type="dcterms:W3CDTF">2020-03-09T04:53:29Z</dcterms:modified>
</cp:coreProperties>
</file>