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★★세균검사 결과서★★\직영농장 살모넬라 모니터링\PS_상항\"/>
    </mc:Choice>
  </mc:AlternateContent>
  <bookViews>
    <workbookView xWindow="0" yWindow="0" windowWidth="28800" windowHeight="12285" tabRatio="820" firstSheet="5" activeTab="15"/>
  </bookViews>
  <sheets>
    <sheet name="세척 후" sheetId="10" state="hidden" r:id="rId1"/>
    <sheet name="세척후_농장" sheetId="11" state="hidden" r:id="rId2"/>
    <sheet name="반입 초생추" sheetId="3" state="hidden" r:id="rId3"/>
    <sheet name="반입초생추_농장" sheetId="4" state="hidden" r:id="rId4"/>
    <sheet name="세척 후 (2)" sheetId="16" r:id="rId5"/>
    <sheet name="세척후_농장 (2)" sheetId="17" r:id="rId6"/>
    <sheet name="10.16" sheetId="20" r:id="rId7"/>
    <sheet name="11.14" sheetId="23" r:id="rId8"/>
    <sheet name="환경 4주" sheetId="21" r:id="rId9"/>
    <sheet name="환경 4주_농장" sheetId="22" r:id="rId10"/>
    <sheet name="환경 8주" sheetId="24" r:id="rId11"/>
    <sheet name="환경 8주_농장" sheetId="25" r:id="rId12"/>
    <sheet name="환경 13주" sheetId="5" r:id="rId13"/>
    <sheet name="환경 13주_농장" sheetId="6" r:id="rId14"/>
    <sheet name="환경 17주 " sheetId="14" r:id="rId15"/>
    <sheet name="환경 17주_농장" sheetId="15" r:id="rId16"/>
    <sheet name="사료" sheetId="12" state="hidden" r:id="rId17"/>
    <sheet name="사료_농장" sheetId="13" state="hidden" r:id="rId1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2" l="1"/>
  <c r="G4" i="22"/>
  <c r="G5" i="25"/>
  <c r="G4" i="25"/>
  <c r="G5" i="6"/>
  <c r="G4" i="6"/>
  <c r="G5" i="15"/>
  <c r="G4" i="15"/>
  <c r="G3" i="25"/>
  <c r="B4" i="25"/>
  <c r="D4" i="25"/>
  <c r="B5" i="25"/>
  <c r="D5" i="25"/>
  <c r="A8" i="25"/>
  <c r="E8" i="25"/>
  <c r="C9" i="25"/>
  <c r="G9" i="25"/>
  <c r="A10" i="25"/>
  <c r="E10" i="25"/>
  <c r="C11" i="25"/>
  <c r="G11" i="25"/>
  <c r="A12" i="25"/>
  <c r="E12" i="25"/>
  <c r="C13" i="25"/>
  <c r="G13" i="25"/>
  <c r="A14" i="25"/>
  <c r="E14" i="25"/>
  <c r="C15" i="25"/>
  <c r="G15" i="25"/>
  <c r="A16" i="25"/>
  <c r="E16" i="25"/>
  <c r="C17" i="25"/>
  <c r="G17" i="25"/>
  <c r="A18" i="25"/>
  <c r="E18" i="25"/>
  <c r="C19" i="25"/>
  <c r="G19" i="25"/>
  <c r="A20" i="25"/>
  <c r="E20" i="25"/>
  <c r="C21" i="25"/>
  <c r="G21" i="25"/>
  <c r="A22" i="25"/>
  <c r="E22" i="25"/>
  <c r="C23" i="25"/>
  <c r="G23" i="25"/>
  <c r="A24" i="25"/>
  <c r="E24" i="25"/>
  <c r="C25" i="25"/>
  <c r="G25" i="25"/>
  <c r="A26" i="25"/>
  <c r="E26" i="25"/>
  <c r="G26" i="25"/>
  <c r="C27" i="25"/>
  <c r="G27" i="25"/>
  <c r="D8" i="24"/>
  <c r="C8" i="25" s="1"/>
  <c r="H8" i="24"/>
  <c r="G8" i="25" s="1"/>
  <c r="D10" i="24"/>
  <c r="C10" i="25" s="1"/>
  <c r="H10" i="24"/>
  <c r="G10" i="25" s="1"/>
  <c r="D12" i="24"/>
  <c r="C12" i="25" s="1"/>
  <c r="H12" i="24"/>
  <c r="G12" i="25" s="1"/>
  <c r="D14" i="24"/>
  <c r="C14" i="25" s="1"/>
  <c r="H14" i="24"/>
  <c r="G14" i="25" s="1"/>
  <c r="D16" i="24"/>
  <c r="C16" i="25" s="1"/>
  <c r="H16" i="24"/>
  <c r="G16" i="25" s="1"/>
  <c r="D18" i="24"/>
  <c r="C18" i="25" s="1"/>
  <c r="H18" i="24"/>
  <c r="G18" i="25" s="1"/>
  <c r="D20" i="24"/>
  <c r="C20" i="25" s="1"/>
  <c r="H20" i="24"/>
  <c r="G20" i="25" s="1"/>
  <c r="D22" i="24"/>
  <c r="C22" i="25" s="1"/>
  <c r="H22" i="24"/>
  <c r="G22" i="25" s="1"/>
  <c r="D24" i="24"/>
  <c r="C24" i="25" s="1"/>
  <c r="H24" i="24"/>
  <c r="G24" i="25" s="1"/>
  <c r="D26" i="24"/>
  <c r="C26" i="25" s="1"/>
  <c r="G3" i="22"/>
  <c r="B4" i="22"/>
  <c r="D4" i="22"/>
  <c r="B5" i="22"/>
  <c r="D5" i="22"/>
  <c r="A8" i="22"/>
  <c r="E8" i="22"/>
  <c r="C9" i="22"/>
  <c r="G9" i="22"/>
  <c r="A10" i="22"/>
  <c r="E10" i="22"/>
  <c r="C11" i="22"/>
  <c r="G11" i="22"/>
  <c r="A12" i="22"/>
  <c r="E12" i="22"/>
  <c r="C13" i="22"/>
  <c r="G13" i="22"/>
  <c r="A14" i="22"/>
  <c r="E14" i="22"/>
  <c r="C15" i="22"/>
  <c r="G15" i="22"/>
  <c r="A16" i="22"/>
  <c r="E16" i="22"/>
  <c r="C17" i="22"/>
  <c r="G17" i="22"/>
  <c r="A18" i="22"/>
  <c r="E18" i="22"/>
  <c r="C19" i="22"/>
  <c r="G19" i="22"/>
  <c r="A20" i="22"/>
  <c r="E20" i="22"/>
  <c r="C21" i="22"/>
  <c r="G21" i="22"/>
  <c r="A22" i="22"/>
  <c r="E22" i="22"/>
  <c r="C23" i="22"/>
  <c r="G23" i="22"/>
  <c r="A24" i="22"/>
  <c r="E24" i="22"/>
  <c r="C25" i="22"/>
  <c r="G25" i="22"/>
  <c r="A26" i="22"/>
  <c r="E26" i="22"/>
  <c r="G26" i="22"/>
  <c r="C27" i="22"/>
  <c r="G27" i="22"/>
  <c r="D8" i="21"/>
  <c r="C8" i="22" s="1"/>
  <c r="H8" i="21"/>
  <c r="G8" i="22" s="1"/>
  <c r="D10" i="21"/>
  <c r="C10" i="22" s="1"/>
  <c r="H10" i="21"/>
  <c r="G10" i="22" s="1"/>
  <c r="D12" i="21"/>
  <c r="C12" i="22" s="1"/>
  <c r="H12" i="21"/>
  <c r="G12" i="22" s="1"/>
  <c r="D14" i="21"/>
  <c r="C14" i="22" s="1"/>
  <c r="H14" i="21"/>
  <c r="G14" i="22" s="1"/>
  <c r="D16" i="21"/>
  <c r="C16" i="22" s="1"/>
  <c r="H16" i="21"/>
  <c r="G16" i="22" s="1"/>
  <c r="D18" i="21"/>
  <c r="C18" i="22" s="1"/>
  <c r="H18" i="21"/>
  <c r="G18" i="22" s="1"/>
  <c r="D20" i="21"/>
  <c r="C20" i="22" s="1"/>
  <c r="H20" i="21"/>
  <c r="G20" i="22" s="1"/>
  <c r="D22" i="21"/>
  <c r="C22" i="22" s="1"/>
  <c r="H22" i="21"/>
  <c r="G22" i="22" s="1"/>
  <c r="D24" i="21"/>
  <c r="C24" i="22" s="1"/>
  <c r="H24" i="21"/>
  <c r="G24" i="22" s="1"/>
  <c r="D26" i="21"/>
  <c r="C26" i="22" s="1"/>
  <c r="G3" i="17"/>
  <c r="B4" i="17"/>
  <c r="D4" i="17"/>
  <c r="G4" i="17"/>
  <c r="A7" i="17"/>
  <c r="E7" i="17"/>
  <c r="G7" i="17"/>
  <c r="F9" i="17"/>
  <c r="A10" i="17"/>
  <c r="E10" i="17"/>
  <c r="A13" i="17"/>
  <c r="E13" i="17"/>
  <c r="G13" i="17"/>
  <c r="F15" i="17"/>
  <c r="A16" i="17"/>
  <c r="E16" i="17"/>
  <c r="A19" i="17"/>
  <c r="E19" i="17"/>
  <c r="G19" i="17"/>
  <c r="F21" i="17"/>
  <c r="A22" i="17"/>
  <c r="E22" i="17"/>
  <c r="A25" i="17"/>
  <c r="E25" i="17"/>
  <c r="G25" i="17"/>
  <c r="F27" i="17"/>
  <c r="A28" i="17"/>
  <c r="E28" i="17"/>
  <c r="A31" i="17"/>
  <c r="E31" i="17"/>
  <c r="G31" i="17"/>
  <c r="F33" i="17"/>
  <c r="A34" i="17"/>
  <c r="E34" i="17"/>
  <c r="A40" i="17"/>
  <c r="A41" i="17"/>
  <c r="A42" i="17"/>
  <c r="A43" i="17"/>
  <c r="A44" i="17"/>
  <c r="D7" i="16"/>
  <c r="C7" i="17" s="1"/>
  <c r="H7" i="16"/>
  <c r="F7" i="17" s="1"/>
  <c r="D8" i="16"/>
  <c r="C8" i="17" s="1"/>
  <c r="H8" i="16"/>
  <c r="F8" i="17" s="1"/>
  <c r="D9" i="16"/>
  <c r="C9" i="17" s="1"/>
  <c r="H9" i="16"/>
  <c r="G9" i="17" s="1"/>
  <c r="D10" i="16"/>
  <c r="B10" i="17" s="1"/>
  <c r="H10" i="16"/>
  <c r="G10" i="17" s="1"/>
  <c r="D11" i="16"/>
  <c r="C11" i="17" s="1"/>
  <c r="H11" i="16"/>
  <c r="G11" i="17" s="1"/>
  <c r="D12" i="16"/>
  <c r="B12" i="17" s="1"/>
  <c r="H12" i="16"/>
  <c r="G12" i="17" s="1"/>
  <c r="D13" i="16"/>
  <c r="C13" i="17" s="1"/>
  <c r="H13" i="16"/>
  <c r="F13" i="17" s="1"/>
  <c r="D14" i="16"/>
  <c r="C14" i="17" s="1"/>
  <c r="H14" i="16"/>
  <c r="F14" i="17" s="1"/>
  <c r="D15" i="16"/>
  <c r="C15" i="17" s="1"/>
  <c r="H15" i="16"/>
  <c r="G15" i="17" s="1"/>
  <c r="D16" i="16"/>
  <c r="B16" i="17" s="1"/>
  <c r="H16" i="16"/>
  <c r="G16" i="17" s="1"/>
  <c r="D17" i="16"/>
  <c r="C17" i="17" s="1"/>
  <c r="H17" i="16"/>
  <c r="G17" i="17" s="1"/>
  <c r="D18" i="16"/>
  <c r="C18" i="17" s="1"/>
  <c r="H18" i="16"/>
  <c r="G18" i="17" s="1"/>
  <c r="D19" i="16"/>
  <c r="C19" i="17" s="1"/>
  <c r="H19" i="16"/>
  <c r="F19" i="17" s="1"/>
  <c r="D20" i="16"/>
  <c r="C20" i="17" s="1"/>
  <c r="H20" i="16"/>
  <c r="G20" i="17" s="1"/>
  <c r="D21" i="16"/>
  <c r="C21" i="17" s="1"/>
  <c r="H21" i="16"/>
  <c r="G21" i="17" s="1"/>
  <c r="D22" i="16"/>
  <c r="B22" i="17" s="1"/>
  <c r="H22" i="16"/>
  <c r="G22" i="17" s="1"/>
  <c r="D23" i="16"/>
  <c r="C23" i="17" s="1"/>
  <c r="H23" i="16"/>
  <c r="G23" i="17" s="1"/>
  <c r="D24" i="16"/>
  <c r="B24" i="17" s="1"/>
  <c r="H24" i="16"/>
  <c r="G24" i="17" s="1"/>
  <c r="D25" i="16"/>
  <c r="C25" i="17" s="1"/>
  <c r="H25" i="16"/>
  <c r="F25" i="17" s="1"/>
  <c r="D26" i="16"/>
  <c r="C26" i="17" s="1"/>
  <c r="H26" i="16"/>
  <c r="G26" i="17" s="1"/>
  <c r="D27" i="16"/>
  <c r="C27" i="17" s="1"/>
  <c r="H27" i="16"/>
  <c r="G27" i="17" s="1"/>
  <c r="D28" i="16"/>
  <c r="B28" i="17" s="1"/>
  <c r="H28" i="16"/>
  <c r="G28" i="17" s="1"/>
  <c r="D29" i="16"/>
  <c r="C29" i="17" s="1"/>
  <c r="H29" i="16"/>
  <c r="G29" i="17" s="1"/>
  <c r="D30" i="16"/>
  <c r="B30" i="17" s="1"/>
  <c r="H30" i="16"/>
  <c r="G30" i="17" s="1"/>
  <c r="D31" i="16"/>
  <c r="C31" i="17" s="1"/>
  <c r="H31" i="16"/>
  <c r="F31" i="17" s="1"/>
  <c r="D32" i="16"/>
  <c r="C32" i="17" s="1"/>
  <c r="H32" i="16"/>
  <c r="G32" i="17" s="1"/>
  <c r="D33" i="16"/>
  <c r="C33" i="17" s="1"/>
  <c r="H33" i="16"/>
  <c r="G33" i="17" s="1"/>
  <c r="D34" i="16"/>
  <c r="B34" i="17" s="1"/>
  <c r="H34" i="16"/>
  <c r="G34" i="17" s="1"/>
  <c r="D35" i="16"/>
  <c r="C35" i="17" s="1"/>
  <c r="H35" i="16"/>
  <c r="G35" i="17" s="1"/>
  <c r="D36" i="16"/>
  <c r="C36" i="17" s="1"/>
  <c r="H36" i="16"/>
  <c r="G36" i="17" s="1"/>
  <c r="C30" i="17" l="1"/>
  <c r="C28" i="17"/>
  <c r="C24" i="17"/>
  <c r="C22" i="17"/>
  <c r="C12" i="17"/>
  <c r="B36" i="17"/>
  <c r="B18" i="17"/>
  <c r="C34" i="17"/>
  <c r="C16" i="17"/>
  <c r="C10" i="17"/>
  <c r="B35" i="17"/>
  <c r="B29" i="17"/>
  <c r="B23" i="17"/>
  <c r="B17" i="17"/>
  <c r="B11" i="17"/>
  <c r="F32" i="17"/>
  <c r="F26" i="17"/>
  <c r="F20" i="17"/>
  <c r="B31" i="17"/>
  <c r="B25" i="17"/>
  <c r="B19" i="17"/>
  <c r="G14" i="17"/>
  <c r="B13" i="17"/>
  <c r="G8" i="17"/>
  <c r="B7" i="17"/>
  <c r="F36" i="17"/>
  <c r="F35" i="17"/>
  <c r="F34" i="17"/>
  <c r="B33" i="17"/>
  <c r="B32" i="17"/>
  <c r="F30" i="17"/>
  <c r="F29" i="17"/>
  <c r="F28" i="17"/>
  <c r="B27" i="17"/>
  <c r="B26" i="17"/>
  <c r="F24" i="17"/>
  <c r="F23" i="17"/>
  <c r="F22" i="17"/>
  <c r="B21" i="17"/>
  <c r="B20" i="17"/>
  <c r="F18" i="17"/>
  <c r="F17" i="17"/>
  <c r="F16" i="17"/>
  <c r="B15" i="17"/>
  <c r="B14" i="17"/>
  <c r="F12" i="17"/>
  <c r="F11" i="17"/>
  <c r="F10" i="17"/>
  <c r="B9" i="17"/>
  <c r="B8" i="17"/>
  <c r="A36" i="15" l="1"/>
  <c r="G27" i="15"/>
  <c r="C27" i="15"/>
  <c r="G26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D5" i="15"/>
  <c r="B5" i="15"/>
  <c r="D4" i="15"/>
  <c r="B4" i="15"/>
  <c r="G3" i="15"/>
  <c r="C26" i="15"/>
  <c r="G24" i="15"/>
  <c r="C24" i="15"/>
  <c r="G22" i="15"/>
  <c r="C22" i="15"/>
  <c r="G20" i="15"/>
  <c r="C20" i="15"/>
  <c r="G18" i="15"/>
  <c r="C18" i="15"/>
  <c r="G16" i="15"/>
  <c r="C16" i="15"/>
  <c r="G14" i="15"/>
  <c r="C14" i="15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B12" i="13"/>
  <c r="B20" i="13"/>
  <c r="B8" i="13"/>
  <c r="A36" i="13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G27" i="6"/>
  <c r="G26" i="6"/>
  <c r="G25" i="6"/>
  <c r="G23" i="6"/>
  <c r="G21" i="6"/>
  <c r="G19" i="6"/>
  <c r="G17" i="6"/>
  <c r="G15" i="6"/>
  <c r="G13" i="6"/>
  <c r="G11" i="6"/>
  <c r="G9" i="6"/>
  <c r="C27" i="6"/>
  <c r="C25" i="6"/>
  <c r="C23" i="6"/>
  <c r="C21" i="6"/>
  <c r="C19" i="6"/>
  <c r="C17" i="6"/>
  <c r="C15" i="6"/>
  <c r="C13" i="6"/>
  <c r="C11" i="6"/>
  <c r="H24" i="5"/>
  <c r="G24" i="6" s="1"/>
  <c r="H22" i="5"/>
  <c r="G22" i="6" s="1"/>
  <c r="H20" i="5"/>
  <c r="G20" i="6" s="1"/>
  <c r="H18" i="5"/>
  <c r="G18" i="6" s="1"/>
  <c r="H16" i="5"/>
  <c r="G16" i="6" s="1"/>
  <c r="H14" i="5"/>
  <c r="G14" i="6" s="1"/>
  <c r="H12" i="5"/>
  <c r="G12" i="6" s="1"/>
  <c r="H10" i="5"/>
  <c r="G10" i="6" s="1"/>
  <c r="H8" i="5"/>
  <c r="G8" i="6" s="1"/>
  <c r="D10" i="5"/>
  <c r="C10" i="6" s="1"/>
  <c r="D12" i="5"/>
  <c r="C12" i="6" s="1"/>
  <c r="D14" i="5"/>
  <c r="C14" i="6" s="1"/>
  <c r="D16" i="5"/>
  <c r="C16" i="6" s="1"/>
  <c r="D18" i="5"/>
  <c r="C18" i="6" s="1"/>
  <c r="D20" i="5"/>
  <c r="C20" i="6" s="1"/>
  <c r="D22" i="5"/>
  <c r="C22" i="6" s="1"/>
  <c r="D24" i="5"/>
  <c r="C24" i="6" s="1"/>
  <c r="D26" i="5"/>
  <c r="C26" i="6" s="1"/>
  <c r="D8" i="5"/>
  <c r="C8" i="6" s="1"/>
  <c r="C9" i="6"/>
  <c r="E10" i="6"/>
  <c r="E12" i="6"/>
  <c r="E14" i="6"/>
  <c r="E16" i="6"/>
  <c r="E18" i="6"/>
  <c r="E20" i="6"/>
  <c r="E22" i="6"/>
  <c r="E24" i="6"/>
  <c r="E26" i="6"/>
  <c r="E8" i="6"/>
  <c r="A10" i="6"/>
  <c r="A12" i="6"/>
  <c r="A14" i="6"/>
  <c r="A16" i="6"/>
  <c r="A18" i="6"/>
  <c r="A20" i="6"/>
  <c r="A22" i="6"/>
  <c r="A24" i="6"/>
  <c r="A26" i="6"/>
  <c r="A8" i="6"/>
  <c r="F16" i="4"/>
  <c r="E16" i="4"/>
  <c r="F15" i="4"/>
  <c r="E15" i="4"/>
  <c r="F14" i="4"/>
  <c r="E14" i="4"/>
  <c r="G13" i="4"/>
  <c r="F13" i="4"/>
  <c r="E13" i="4"/>
  <c r="F12" i="4"/>
  <c r="E12" i="4"/>
  <c r="F11" i="4"/>
  <c r="E11" i="4"/>
  <c r="F10" i="4"/>
  <c r="E10" i="4"/>
  <c r="G9" i="4"/>
  <c r="F9" i="4"/>
  <c r="E9" i="4"/>
  <c r="F8" i="4"/>
  <c r="E8" i="4"/>
  <c r="F7" i="4"/>
  <c r="E7" i="4"/>
  <c r="B8" i="4"/>
  <c r="B9" i="4"/>
  <c r="B10" i="4"/>
  <c r="B11" i="4"/>
  <c r="B12" i="4"/>
  <c r="B13" i="4"/>
  <c r="B14" i="4"/>
  <c r="B15" i="4"/>
  <c r="B16" i="4"/>
  <c r="C7" i="4"/>
  <c r="B7" i="4"/>
  <c r="A8" i="4"/>
  <c r="A9" i="4"/>
  <c r="A10" i="4"/>
  <c r="A11" i="4"/>
  <c r="A12" i="4"/>
  <c r="A13" i="4"/>
  <c r="A14" i="4"/>
  <c r="A15" i="4"/>
  <c r="A16" i="4"/>
  <c r="A7" i="4"/>
  <c r="H16" i="3"/>
  <c r="G16" i="4" s="1"/>
  <c r="H15" i="3"/>
  <c r="G15" i="4" s="1"/>
  <c r="H14" i="3"/>
  <c r="G14" i="4" s="1"/>
  <c r="H13" i="3"/>
  <c r="H12" i="3"/>
  <c r="G12" i="4" s="1"/>
  <c r="H11" i="3"/>
  <c r="G11" i="4" s="1"/>
  <c r="H10" i="3"/>
  <c r="G10" i="4" s="1"/>
  <c r="H9" i="3"/>
  <c r="H8" i="3"/>
  <c r="G8" i="4" s="1"/>
  <c r="H7" i="3"/>
  <c r="G7" i="4" s="1"/>
  <c r="D8" i="3"/>
  <c r="C8" i="4" s="1"/>
  <c r="D9" i="3"/>
  <c r="C9" i="4" s="1"/>
  <c r="D10" i="3"/>
  <c r="C10" i="4" s="1"/>
  <c r="D11" i="3"/>
  <c r="C11" i="4" s="1"/>
  <c r="D12" i="3"/>
  <c r="C12" i="4" s="1"/>
  <c r="D13" i="3"/>
  <c r="C13" i="4" s="1"/>
  <c r="D14" i="3"/>
  <c r="C14" i="4" s="1"/>
  <c r="D15" i="3"/>
  <c r="C15" i="4" s="1"/>
  <c r="D16" i="3"/>
  <c r="C16" i="4" s="1"/>
  <c r="D7" i="3"/>
  <c r="A41" i="11"/>
  <c r="A40" i="11"/>
  <c r="E34" i="11"/>
  <c r="A34" i="11"/>
  <c r="E31" i="11"/>
  <c r="A31" i="11"/>
  <c r="E28" i="11"/>
  <c r="A28" i="11"/>
  <c r="E25" i="11"/>
  <c r="A25" i="11"/>
  <c r="E22" i="11"/>
  <c r="A22" i="11"/>
  <c r="E19" i="11"/>
  <c r="A19" i="11"/>
  <c r="E16" i="11"/>
  <c r="A16" i="11"/>
  <c r="E13" i="11"/>
  <c r="A13" i="11"/>
  <c r="E10" i="11"/>
  <c r="A10" i="11"/>
  <c r="E7" i="11"/>
  <c r="A7" i="11"/>
  <c r="G4" i="11"/>
  <c r="D4" i="11"/>
  <c r="B4" i="11"/>
  <c r="G3" i="11"/>
  <c r="H36" i="10"/>
  <c r="F36" i="11" s="1"/>
  <c r="D36" i="10"/>
  <c r="B36" i="11" s="1"/>
  <c r="H35" i="10"/>
  <c r="F35" i="11" s="1"/>
  <c r="D35" i="10"/>
  <c r="B35" i="11" s="1"/>
  <c r="H34" i="10"/>
  <c r="F34" i="11" s="1"/>
  <c r="D34" i="10"/>
  <c r="B34" i="11" s="1"/>
  <c r="H33" i="10"/>
  <c r="F33" i="11" s="1"/>
  <c r="D33" i="10"/>
  <c r="B33" i="11" s="1"/>
  <c r="H32" i="10"/>
  <c r="F32" i="11" s="1"/>
  <c r="D32" i="10"/>
  <c r="B32" i="11" s="1"/>
  <c r="H31" i="10"/>
  <c r="F31" i="11" s="1"/>
  <c r="D31" i="10"/>
  <c r="C31" i="11" s="1"/>
  <c r="H30" i="10"/>
  <c r="F30" i="11" s="1"/>
  <c r="D30" i="10"/>
  <c r="B30" i="11" s="1"/>
  <c r="H29" i="10"/>
  <c r="F29" i="11" s="1"/>
  <c r="D29" i="10"/>
  <c r="B29" i="11" s="1"/>
  <c r="H28" i="10"/>
  <c r="F28" i="11" s="1"/>
  <c r="D28" i="10"/>
  <c r="B28" i="11" s="1"/>
  <c r="H27" i="10"/>
  <c r="F27" i="11" s="1"/>
  <c r="D27" i="10"/>
  <c r="B27" i="11" s="1"/>
  <c r="H26" i="10"/>
  <c r="F26" i="11" s="1"/>
  <c r="D26" i="10"/>
  <c r="B26" i="11" s="1"/>
  <c r="H25" i="10"/>
  <c r="F25" i="11" s="1"/>
  <c r="D25" i="10"/>
  <c r="C25" i="11" s="1"/>
  <c r="H24" i="10"/>
  <c r="F24" i="11" s="1"/>
  <c r="D24" i="10"/>
  <c r="B24" i="11" s="1"/>
  <c r="H23" i="10"/>
  <c r="F23" i="11" s="1"/>
  <c r="D23" i="10"/>
  <c r="B23" i="11" s="1"/>
  <c r="H22" i="10"/>
  <c r="F22" i="11" s="1"/>
  <c r="D22" i="10"/>
  <c r="B22" i="11" s="1"/>
  <c r="H21" i="10"/>
  <c r="D21" i="10"/>
  <c r="H20" i="10"/>
  <c r="D20" i="10"/>
  <c r="H19" i="10"/>
  <c r="D19" i="10"/>
  <c r="H18" i="10"/>
  <c r="D18" i="10"/>
  <c r="H17" i="10"/>
  <c r="D17" i="10"/>
  <c r="H16" i="10"/>
  <c r="D16" i="10"/>
  <c r="H15" i="10"/>
  <c r="D15" i="10"/>
  <c r="H14" i="10"/>
  <c r="D14" i="10"/>
  <c r="H13" i="10"/>
  <c r="D13" i="10"/>
  <c r="H12" i="10"/>
  <c r="D12" i="10"/>
  <c r="H11" i="10"/>
  <c r="D11" i="10"/>
  <c r="H10" i="10"/>
  <c r="D10" i="10"/>
  <c r="H9" i="10"/>
  <c r="D9" i="10"/>
  <c r="H8" i="10"/>
  <c r="D8" i="10"/>
  <c r="H7" i="10"/>
  <c r="D7" i="10"/>
  <c r="B26" i="13" l="1"/>
  <c r="B18" i="13"/>
  <c r="B10" i="13"/>
  <c r="F20" i="13"/>
  <c r="F26" i="13"/>
  <c r="B24" i="13"/>
  <c r="B16" i="13"/>
  <c r="F8" i="13"/>
  <c r="F22" i="13"/>
  <c r="F18" i="13"/>
  <c r="B22" i="13"/>
  <c r="B14" i="13"/>
  <c r="F16" i="13"/>
  <c r="F24" i="13"/>
  <c r="F14" i="13"/>
  <c r="F12" i="13"/>
  <c r="F10" i="13"/>
  <c r="B10" i="11"/>
  <c r="C10" i="11"/>
  <c r="C14" i="11"/>
  <c r="B14" i="11"/>
  <c r="B16" i="11"/>
  <c r="C16" i="11"/>
  <c r="B18" i="11"/>
  <c r="C18" i="11"/>
  <c r="F7" i="11"/>
  <c r="G7" i="11"/>
  <c r="F9" i="11"/>
  <c r="G9" i="11"/>
  <c r="G11" i="11"/>
  <c r="F11" i="11"/>
  <c r="F13" i="11"/>
  <c r="G13" i="11"/>
  <c r="F15" i="11"/>
  <c r="G15" i="11"/>
  <c r="G17" i="11"/>
  <c r="F17" i="11"/>
  <c r="F19" i="11"/>
  <c r="G19" i="11"/>
  <c r="F21" i="11"/>
  <c r="G21" i="11"/>
  <c r="C7" i="11"/>
  <c r="B7" i="11"/>
  <c r="B11" i="11"/>
  <c r="C11" i="11"/>
  <c r="C15" i="11"/>
  <c r="B15" i="11"/>
  <c r="B19" i="11"/>
  <c r="C19" i="11"/>
  <c r="B9" i="11"/>
  <c r="C9" i="11"/>
  <c r="B13" i="11"/>
  <c r="C13" i="11"/>
  <c r="B17" i="11"/>
  <c r="C17" i="11"/>
  <c r="C21" i="11"/>
  <c r="B21" i="11"/>
  <c r="F8" i="11"/>
  <c r="G8" i="11"/>
  <c r="F10" i="11"/>
  <c r="G10" i="11"/>
  <c r="G12" i="11"/>
  <c r="F12" i="11"/>
  <c r="F14" i="11"/>
  <c r="G14" i="11"/>
  <c r="G16" i="11"/>
  <c r="F16" i="11"/>
  <c r="G18" i="11"/>
  <c r="F18" i="11"/>
  <c r="F20" i="11"/>
  <c r="G20" i="11"/>
  <c r="C8" i="11"/>
  <c r="B8" i="11"/>
  <c r="B12" i="11"/>
  <c r="C12" i="11"/>
  <c r="C20" i="11"/>
  <c r="B20" i="11"/>
  <c r="C23" i="11"/>
  <c r="C24" i="11"/>
  <c r="B25" i="11"/>
  <c r="G25" i="11"/>
  <c r="G26" i="11"/>
  <c r="G27" i="11"/>
  <c r="C29" i="11"/>
  <c r="C30" i="11"/>
  <c r="B31" i="11"/>
  <c r="G31" i="11"/>
  <c r="G32" i="11"/>
  <c r="G33" i="11"/>
  <c r="C35" i="11"/>
  <c r="C36" i="11"/>
  <c r="C22" i="11"/>
  <c r="C28" i="11"/>
  <c r="C34" i="11"/>
  <c r="G22" i="11"/>
  <c r="G23" i="11"/>
  <c r="G24" i="11"/>
  <c r="C26" i="11"/>
  <c r="C27" i="11"/>
  <c r="G28" i="11"/>
  <c r="G29" i="11"/>
  <c r="G30" i="11"/>
  <c r="C32" i="11"/>
  <c r="C33" i="11"/>
  <c r="G34" i="11"/>
  <c r="G35" i="11"/>
  <c r="G36" i="11"/>
  <c r="D5" i="6" l="1"/>
  <c r="B5" i="6"/>
  <c r="A36" i="6"/>
  <c r="D4" i="6"/>
  <c r="B4" i="6"/>
  <c r="G3" i="6"/>
  <c r="A25" i="4"/>
  <c r="G4" i="4"/>
  <c r="D4" i="4"/>
  <c r="B4" i="4"/>
  <c r="G3" i="4"/>
</calcChain>
</file>

<file path=xl/sharedStrings.xml><?xml version="1.0" encoding="utf-8"?>
<sst xmlns="http://schemas.openxmlformats.org/spreadsheetml/2006/main" count="1068" uniqueCount="308">
  <si>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</si>
  <si>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</si>
  <si>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</si>
  <si>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</si>
  <si>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농장명</t>
    <phoneticPr fontId="3" type="noConversion"/>
  </si>
  <si>
    <t>항목</t>
    <phoneticPr fontId="3" type="noConversion"/>
  </si>
  <si>
    <t>결과</t>
    <phoneticPr fontId="3" type="noConversion"/>
  </si>
  <si>
    <t>양호</t>
    <phoneticPr fontId="3" type="noConversion"/>
  </si>
  <si>
    <t>불량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</si>
  <si>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</si>
  <si>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</si>
  <si>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</si>
  <si>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</si>
  <si>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샘플채취일</t>
    <phoneticPr fontId="3" type="noConversion"/>
  </si>
  <si>
    <t>샘플채취자</t>
    <phoneticPr fontId="3" type="noConversion"/>
  </si>
  <si>
    <t>샘플채취자</t>
    <phoneticPr fontId="3" type="noConversion"/>
  </si>
  <si>
    <t>살모넬라</t>
    <phoneticPr fontId="3" type="noConversion"/>
  </si>
  <si>
    <t>살모넬라</t>
    <phoneticPr fontId="3" type="noConversion"/>
  </si>
  <si>
    <t>음성</t>
    <phoneticPr fontId="3" type="noConversion"/>
  </si>
  <si>
    <t>음성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</si>
  <si>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</si>
  <si>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</si>
  <si>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</si>
  <si>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</si>
  <si>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부적합</t>
    <phoneticPr fontId="3" type="noConversion"/>
  </si>
  <si>
    <t>항목</t>
    <phoneticPr fontId="3" type="noConversion"/>
  </si>
  <si>
    <t>살모넬라 음성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</si>
  <si>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</si>
  <si>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</si>
  <si>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</si>
  <si>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접수번호</t>
    <phoneticPr fontId="3" type="noConversion"/>
  </si>
  <si>
    <t>초생추 살모넬라 검사</t>
    <phoneticPr fontId="3" type="noConversion"/>
  </si>
  <si>
    <t>계사</t>
    <phoneticPr fontId="3" type="noConversion"/>
  </si>
  <si>
    <t>샘플</t>
    <phoneticPr fontId="3" type="noConversion"/>
  </si>
  <si>
    <t>초생추 분변
(5점)</t>
    <phoneticPr fontId="3" type="noConversion"/>
  </si>
  <si>
    <t>샘플채취일</t>
    <phoneticPr fontId="3" type="noConversion"/>
  </si>
  <si>
    <t>농장 계사 환경 살모넬라 검사</t>
    <phoneticPr fontId="3" type="noConversion"/>
  </si>
  <si>
    <t>농장명</t>
    <phoneticPr fontId="3" type="noConversion"/>
  </si>
  <si>
    <t>계사</t>
    <phoneticPr fontId="3" type="noConversion"/>
  </si>
  <si>
    <t>벽 (시설)</t>
    <phoneticPr fontId="3" type="noConversion"/>
  </si>
  <si>
    <t>바닥 (깔짚)</t>
    <phoneticPr fontId="3" type="noConversion"/>
  </si>
  <si>
    <t>계군명</t>
    <phoneticPr fontId="3" type="noConversion"/>
  </si>
  <si>
    <t>주령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</si>
  <si>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</si>
  <si>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</si>
  <si>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</si>
  <si>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불량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</si>
  <si>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</si>
  <si>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</si>
  <si>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</si>
  <si>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</si>
  <si>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</si>
  <si>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</si>
  <si>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</si>
  <si>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</si>
  <si>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</si>
  <si>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</si>
  <si>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</si>
  <si>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</si>
  <si>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</si>
  <si>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</si>
  <si>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</si>
  <si>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</si>
  <si>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</si>
  <si>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</si>
  <si>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</si>
  <si>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</si>
  <si>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</si>
  <si>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</si>
  <si>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항목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</si>
  <si>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</si>
  <si>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</si>
  <si>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</si>
  <si>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</si>
  <si>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</si>
  <si>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샘플채취자</t>
    <phoneticPr fontId="3" type="noConversion"/>
  </si>
  <si>
    <t>결과</t>
    <phoneticPr fontId="3" type="noConversion"/>
  </si>
  <si>
    <t>결과</t>
    <phoneticPr fontId="3" type="noConversion"/>
  </si>
  <si>
    <t>Commetns</t>
    <phoneticPr fontId="3" type="noConversion"/>
  </si>
  <si>
    <t>음성</t>
    <phoneticPr fontId="3" type="noConversion"/>
  </si>
  <si>
    <t>S.hanba</t>
    <phoneticPr fontId="3" type="noConversion"/>
  </si>
  <si>
    <t>음성</t>
    <phoneticPr fontId="3" type="noConversion"/>
  </si>
  <si>
    <t>Sal.spp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</si>
  <si>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</si>
  <si>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</si>
  <si>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</si>
  <si>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</si>
  <si>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</si>
  <si>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</si>
  <si>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</si>
  <si>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</si>
  <si>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</si>
  <si>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</si>
  <si>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</si>
  <si>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t>음성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</si>
  <si>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</si>
  <si>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</si>
  <si>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</si>
  <si>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</si>
  <si>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</si>
  <si>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</si>
  <si>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</si>
  <si>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</si>
  <si>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</si>
  <si>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</si>
  <si>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</si>
  <si>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</si>
  <si>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</si>
  <si>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</si>
  <si>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</si>
  <si>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</si>
  <si>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상항농장</t>
    <phoneticPr fontId="3" type="noConversion"/>
  </si>
  <si>
    <t>17.12.14</t>
    <phoneticPr fontId="3" type="noConversion"/>
  </si>
  <si>
    <t>13주령</t>
    <phoneticPr fontId="3" type="noConversion"/>
  </si>
  <si>
    <t>17-2299</t>
    <phoneticPr fontId="3" type="noConversion"/>
  </si>
  <si>
    <t>17주령</t>
    <phoneticPr fontId="3" type="noConversion"/>
  </si>
  <si>
    <t>18.01.09</t>
    <phoneticPr fontId="3" type="noConversion"/>
  </si>
  <si>
    <t>18-0135</t>
    <phoneticPr fontId="3" type="noConversion"/>
  </si>
  <si>
    <t>S.chailey</t>
  </si>
  <si>
    <t>s.bellevue or s.lezennes</t>
  </si>
  <si>
    <t xml:space="preserve"> s.breda</t>
  </si>
  <si>
    <t>s.corvallis</t>
  </si>
  <si>
    <r>
      <t xml:space="preserve">- </t>
    </r>
    <r>
      <rPr>
        <sz val="10"/>
        <color theme="1"/>
        <rFont val="바탕"/>
        <family val="1"/>
        <charset val="129"/>
      </rPr>
      <t>다음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계군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입식전에는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유기물이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충분히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제거될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수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있도록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철저한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세척이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진행되어야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것으로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판단됨</t>
    </r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</si>
  <si>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이번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계군의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경우에는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포르말린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소독을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추가로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실시할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예정임</t>
    </r>
    <phoneticPr fontId="3" type="noConversion"/>
  </si>
  <si>
    <r>
      <t xml:space="preserve">  </t>
    </r>
    <r>
      <rPr>
        <sz val="10"/>
        <color theme="1"/>
        <rFont val="바탕"/>
        <family val="1"/>
        <charset val="129"/>
      </rPr>
      <t>상태가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미흡하여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불량빈도가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더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높은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것으로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판단됨</t>
    </r>
    <phoneticPr fontId="3" type="noConversion"/>
  </si>
  <si>
    <r>
      <t>- 1</t>
    </r>
    <r>
      <rPr>
        <sz val="10"/>
        <color theme="1"/>
        <rFont val="바탕"/>
        <family val="1"/>
        <charset val="129"/>
      </rPr>
      <t>단지는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소독을</t>
    </r>
    <r>
      <rPr>
        <sz val="10"/>
        <color theme="1"/>
        <rFont val="Times New Roman"/>
        <family val="1"/>
      </rPr>
      <t xml:space="preserve"> 2</t>
    </r>
    <r>
      <rPr>
        <sz val="10"/>
        <color theme="1"/>
        <rFont val="바탕"/>
        <family val="1"/>
        <charset val="129"/>
      </rPr>
      <t>회</t>
    </r>
    <r>
      <rPr>
        <sz val="10"/>
        <color theme="1"/>
        <rFont val="Times New Roman"/>
        <family val="1"/>
      </rPr>
      <t>(</t>
    </r>
    <r>
      <rPr>
        <sz val="10"/>
        <color theme="1"/>
        <rFont val="바탕"/>
        <family val="1"/>
        <charset val="129"/>
      </rPr>
      <t>라이프라인</t>
    </r>
    <r>
      <rPr>
        <sz val="10"/>
        <color theme="1"/>
        <rFont val="Times New Roman"/>
        <family val="1"/>
      </rPr>
      <t>+</t>
    </r>
    <r>
      <rPr>
        <sz val="10"/>
        <color theme="1"/>
        <rFont val="바탕"/>
        <family val="1"/>
        <charset val="129"/>
      </rPr>
      <t>구루탈</t>
    </r>
    <r>
      <rPr>
        <sz val="10"/>
        <color theme="1"/>
        <rFont val="Times New Roman"/>
        <family val="1"/>
      </rPr>
      <t>), 2</t>
    </r>
    <r>
      <rPr>
        <sz val="10"/>
        <color theme="1"/>
        <rFont val="바탕"/>
        <family val="1"/>
        <charset val="129"/>
      </rPr>
      <t>단지는</t>
    </r>
    <r>
      <rPr>
        <sz val="10"/>
        <color theme="1"/>
        <rFont val="Times New Roman"/>
        <family val="1"/>
      </rPr>
      <t xml:space="preserve"> 3</t>
    </r>
    <r>
      <rPr>
        <sz val="10"/>
        <color theme="1"/>
        <rFont val="바탕"/>
        <family val="1"/>
        <charset val="129"/>
      </rPr>
      <t>회</t>
    </r>
    <r>
      <rPr>
        <sz val="10"/>
        <color theme="1"/>
        <rFont val="Times New Roman"/>
        <family val="1"/>
      </rPr>
      <t>(</t>
    </r>
    <r>
      <rPr>
        <sz val="10"/>
        <color theme="1"/>
        <rFont val="바탕"/>
        <family val="1"/>
        <charset val="129"/>
      </rPr>
      <t>라이프라인</t>
    </r>
    <r>
      <rPr>
        <sz val="10"/>
        <color theme="1"/>
        <rFont val="Times New Roman"/>
        <family val="1"/>
      </rPr>
      <t>*3)</t>
    </r>
    <r>
      <rPr>
        <sz val="10"/>
        <color theme="1"/>
        <rFont val="바탕"/>
        <family val="1"/>
        <charset val="129"/>
      </rPr>
      <t>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실시하였으나</t>
    </r>
    <r>
      <rPr>
        <sz val="10"/>
        <color theme="1"/>
        <rFont val="Times New Roman"/>
        <family val="1"/>
      </rPr>
      <t xml:space="preserve"> 2</t>
    </r>
    <r>
      <rPr>
        <sz val="10"/>
        <color theme="1"/>
        <rFont val="바탕"/>
        <family val="1"/>
        <charset val="129"/>
      </rPr>
      <t>단지의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세척</t>
    </r>
    <phoneticPr fontId="3" type="noConversion"/>
  </si>
  <si>
    <r>
      <t>- 1</t>
    </r>
    <r>
      <rPr>
        <sz val="10"/>
        <color theme="1"/>
        <rFont val="바탕"/>
        <family val="1"/>
        <charset val="129"/>
      </rPr>
      <t>단지</t>
    </r>
    <r>
      <rPr>
        <sz val="10"/>
        <color theme="1"/>
        <rFont val="Times New Roman"/>
        <family val="1"/>
      </rPr>
      <t xml:space="preserve"> 4</t>
    </r>
    <r>
      <rPr>
        <sz val="10"/>
        <color theme="1"/>
        <rFont val="바탕"/>
        <family val="1"/>
        <charset val="129"/>
      </rPr>
      <t>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계사</t>
    </r>
    <r>
      <rPr>
        <sz val="10"/>
        <color theme="1"/>
        <rFont val="Times New Roman"/>
        <family val="1"/>
      </rPr>
      <t>, 2</t>
    </r>
    <r>
      <rPr>
        <sz val="10"/>
        <color theme="1"/>
        <rFont val="바탕"/>
        <family val="1"/>
        <charset val="129"/>
      </rPr>
      <t>단지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계사가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불량으로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확인되었으며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육안상으로도</t>
    </r>
    <r>
      <rPr>
        <sz val="10"/>
        <color theme="1"/>
        <rFont val="Times New Roman"/>
        <family val="1"/>
      </rPr>
      <t xml:space="preserve"> 2</t>
    </r>
    <r>
      <rPr>
        <sz val="10"/>
        <color theme="1"/>
        <rFont val="바탕"/>
        <family val="1"/>
        <charset val="129"/>
      </rPr>
      <t>단지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세척상태가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미흡함</t>
    </r>
    <phoneticPr fontId="3" type="noConversion"/>
  </si>
  <si>
    <t>Commetns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</si>
  <si>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</si>
  <si>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401 ~ 1,000</t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</si>
  <si>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</si>
  <si>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</si>
  <si>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t>양호</t>
    <phoneticPr fontId="3" type="noConversion"/>
  </si>
  <si>
    <t>우수</t>
    <phoneticPr fontId="3" type="noConversion"/>
  </si>
  <si>
    <t>결과</t>
    <phoneticPr fontId="3" type="noConversion"/>
  </si>
  <si>
    <t>TNTC</t>
  </si>
  <si>
    <t>계사 바닥</t>
    <phoneticPr fontId="3" type="noConversion"/>
  </si>
  <si>
    <t>계사 벽</t>
    <phoneticPr fontId="3" type="noConversion"/>
  </si>
  <si>
    <t>김병윤, 윤재성</t>
    <phoneticPr fontId="3" type="noConversion"/>
  </si>
  <si>
    <t>샘플채취자</t>
    <phoneticPr fontId="3" type="noConversion"/>
  </si>
  <si>
    <t>샘플채취일</t>
    <phoneticPr fontId="3" type="noConversion"/>
  </si>
  <si>
    <t>상항농장</t>
    <phoneticPr fontId="3" type="noConversion"/>
  </si>
  <si>
    <t>상항농장</t>
    <phoneticPr fontId="3" type="noConversion"/>
  </si>
  <si>
    <t>농장명</t>
    <phoneticPr fontId="3" type="noConversion"/>
  </si>
  <si>
    <t>17-1295</t>
    <phoneticPr fontId="3" type="noConversion"/>
  </si>
  <si>
    <t>접수번호</t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</si>
  <si>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</si>
  <si>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Commetns</t>
    <phoneticPr fontId="3" type="noConversion"/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</si>
  <si>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</si>
  <si>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t>샘플채취자</t>
    <phoneticPr fontId="3" type="noConversion"/>
  </si>
  <si>
    <t>접수번호</t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</si>
  <si>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</si>
  <si>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 xml:space="preserve"> 코멘트</t>
    <phoneticPr fontId="19" type="noConversion"/>
  </si>
  <si>
    <t xml:space="preserve">   (주) 체리부로 중앙연구소</t>
    <phoneticPr fontId="3" type="noConversion"/>
  </si>
  <si>
    <t>체리부로와 함께하면 성공할 수 있습니다!</t>
  </si>
  <si>
    <t>양말</t>
    <phoneticPr fontId="3" type="noConversion"/>
  </si>
  <si>
    <r>
      <rPr>
        <i/>
        <sz val="10"/>
        <rFont val="맑은 고딕"/>
        <family val="3"/>
        <charset val="129"/>
        <scheme val="minor"/>
      </rPr>
      <t>Salmonella</t>
    </r>
    <r>
      <rPr>
        <sz val="10"/>
        <rFont val="맑은 고딕"/>
        <family val="3"/>
        <charset val="129"/>
        <scheme val="minor"/>
      </rPr>
      <t xml:space="preserve"> 발견되지 않음</t>
    </r>
    <phoneticPr fontId="3" type="noConversion"/>
  </si>
  <si>
    <t>252동 벽</t>
    <phoneticPr fontId="3" type="noConversion"/>
  </si>
  <si>
    <t>월</t>
    <phoneticPr fontId="3" type="noConversion"/>
  </si>
  <si>
    <t>월</t>
    <phoneticPr fontId="3" type="noConversion"/>
  </si>
  <si>
    <t>17-1615</t>
  </si>
  <si>
    <t>252동 바닥</t>
    <phoneticPr fontId="3" type="noConversion"/>
  </si>
  <si>
    <t>17-1614</t>
  </si>
  <si>
    <t>251동 벽</t>
    <phoneticPr fontId="3" type="noConversion"/>
  </si>
  <si>
    <t>17-1613</t>
  </si>
  <si>
    <t>251동 바닥</t>
    <phoneticPr fontId="3" type="noConversion"/>
  </si>
  <si>
    <t>17-1612</t>
  </si>
  <si>
    <t>242동 벽</t>
    <phoneticPr fontId="3" type="noConversion"/>
  </si>
  <si>
    <t>17-1611</t>
  </si>
  <si>
    <t>242동 바닥</t>
    <phoneticPr fontId="3" type="noConversion"/>
  </si>
  <si>
    <t>17-1610</t>
  </si>
  <si>
    <t>241동 벽</t>
    <phoneticPr fontId="3" type="noConversion"/>
  </si>
  <si>
    <t>17-1609</t>
  </si>
  <si>
    <t>241동 바닥</t>
    <phoneticPr fontId="3" type="noConversion"/>
  </si>
  <si>
    <t>17-1608</t>
  </si>
  <si>
    <t>232동 벽</t>
    <phoneticPr fontId="3" type="noConversion"/>
  </si>
  <si>
    <t>17-1607</t>
  </si>
  <si>
    <t>232동 바닥</t>
    <phoneticPr fontId="3" type="noConversion"/>
  </si>
  <si>
    <t>17-1606</t>
  </si>
  <si>
    <t>222동 벽</t>
    <phoneticPr fontId="3" type="noConversion"/>
  </si>
  <si>
    <t>17-1605</t>
  </si>
  <si>
    <t>222동 바닥</t>
    <phoneticPr fontId="3" type="noConversion"/>
  </si>
  <si>
    <t>17-1604</t>
  </si>
  <si>
    <t>221동 벽</t>
    <phoneticPr fontId="3" type="noConversion"/>
  </si>
  <si>
    <t>17-1603</t>
  </si>
  <si>
    <t>221동 바닥</t>
    <phoneticPr fontId="3" type="noConversion"/>
  </si>
  <si>
    <t>17-1602</t>
  </si>
  <si>
    <t>212동 벽</t>
    <phoneticPr fontId="3" type="noConversion"/>
  </si>
  <si>
    <t>17-1601</t>
  </si>
  <si>
    <t>212동 바닥</t>
    <phoneticPr fontId="3" type="noConversion"/>
  </si>
  <si>
    <t>17-1600</t>
  </si>
  <si>
    <t>211동 벽</t>
    <phoneticPr fontId="3" type="noConversion"/>
  </si>
  <si>
    <t>17-1599</t>
  </si>
  <si>
    <t>211동 바닥</t>
    <phoneticPr fontId="3" type="noConversion"/>
  </si>
  <si>
    <t>17-1598</t>
  </si>
  <si>
    <t>152동 벽</t>
    <phoneticPr fontId="3" type="noConversion"/>
  </si>
  <si>
    <t>17-1597</t>
  </si>
  <si>
    <t>152동 바닥</t>
    <phoneticPr fontId="3" type="noConversion"/>
  </si>
  <si>
    <t>17-1596</t>
  </si>
  <si>
    <t>141동 벽</t>
    <phoneticPr fontId="3" type="noConversion"/>
  </si>
  <si>
    <t>17-1595</t>
  </si>
  <si>
    <t>141동 바닥</t>
    <phoneticPr fontId="3" type="noConversion"/>
  </si>
  <si>
    <t>17-1594</t>
  </si>
  <si>
    <t>132동 벽</t>
    <phoneticPr fontId="3" type="noConversion"/>
  </si>
  <si>
    <t>17-1593</t>
  </si>
  <si>
    <t>132동 바닥</t>
    <phoneticPr fontId="3" type="noConversion"/>
  </si>
  <si>
    <t>17-1592</t>
  </si>
  <si>
    <t>131동 벽</t>
    <phoneticPr fontId="3" type="noConversion"/>
  </si>
  <si>
    <t>17-1591</t>
  </si>
  <si>
    <t>131동 바닥</t>
    <phoneticPr fontId="3" type="noConversion"/>
  </si>
  <si>
    <t>17-1590</t>
  </si>
  <si>
    <t>122동 벽</t>
    <phoneticPr fontId="3" type="noConversion"/>
  </si>
  <si>
    <t>17-1589</t>
  </si>
  <si>
    <t>122동 바닥</t>
    <phoneticPr fontId="3" type="noConversion"/>
  </si>
  <si>
    <t>17-1588</t>
  </si>
  <si>
    <t>121동 벽</t>
    <phoneticPr fontId="3" type="noConversion"/>
  </si>
  <si>
    <t>17-1587</t>
  </si>
  <si>
    <r>
      <rPr>
        <i/>
        <sz val="10"/>
        <color rgb="FFFF0000"/>
        <rFont val="맑은 고딕"/>
        <family val="3"/>
        <charset val="129"/>
        <scheme val="minor"/>
      </rPr>
      <t>Salmonella spp.</t>
    </r>
    <r>
      <rPr>
        <sz val="10"/>
        <color rgb="FFFF0000"/>
        <rFont val="맑은 고딕"/>
        <family val="3"/>
        <charset val="129"/>
        <scheme val="minor"/>
      </rPr>
      <t>검출됨 (SE 불검출)</t>
    </r>
    <phoneticPr fontId="3" type="noConversion"/>
  </si>
  <si>
    <r>
      <rPr>
        <i/>
        <sz val="10"/>
        <color rgb="FFFF0000"/>
        <rFont val="맑은 고딕"/>
        <family val="3"/>
        <charset val="129"/>
        <scheme val="minor"/>
      </rPr>
      <t>Salmonella spp.</t>
    </r>
    <r>
      <rPr>
        <sz val="10"/>
        <color rgb="FFFF0000"/>
        <rFont val="맑은 고딕"/>
        <family val="3"/>
        <charset val="129"/>
        <scheme val="minor"/>
      </rPr>
      <t>검출됨 (SE 불검출)</t>
    </r>
    <phoneticPr fontId="3" type="noConversion"/>
  </si>
  <si>
    <t>121동 바닥</t>
    <phoneticPr fontId="3" type="noConversion"/>
  </si>
  <si>
    <t>17-1586</t>
  </si>
  <si>
    <t>112동 벽</t>
    <phoneticPr fontId="3" type="noConversion"/>
  </si>
  <si>
    <t>17-1585</t>
  </si>
  <si>
    <t>112동 바닥</t>
    <phoneticPr fontId="3" type="noConversion"/>
  </si>
  <si>
    <t>17-1584</t>
  </si>
  <si>
    <t>양말</t>
    <phoneticPr fontId="3" type="noConversion"/>
  </si>
  <si>
    <t>111동 벽</t>
    <phoneticPr fontId="3" type="noConversion"/>
  </si>
  <si>
    <t>17-1583</t>
  </si>
  <si>
    <t>111동 바닥</t>
    <phoneticPr fontId="3" type="noConversion"/>
  </si>
  <si>
    <t>17-1582</t>
    <phoneticPr fontId="3" type="noConversion"/>
  </si>
  <si>
    <t>기타</t>
    <phoneticPr fontId="3" type="noConversion"/>
  </si>
  <si>
    <r>
      <rPr>
        <b/>
        <i/>
        <sz val="11"/>
        <rFont val="맑은 고딕"/>
        <family val="3"/>
        <charset val="129"/>
        <scheme val="minor"/>
      </rPr>
      <t>Salmonella</t>
    </r>
    <r>
      <rPr>
        <b/>
        <sz val="11"/>
        <rFont val="맑은 고딕"/>
        <family val="3"/>
        <charset val="129"/>
        <scheme val="minor"/>
      </rPr>
      <t xml:space="preserve"> 유,무</t>
    </r>
    <phoneticPr fontId="3" type="noConversion"/>
  </si>
  <si>
    <t>규모</t>
    <phoneticPr fontId="3" type="noConversion"/>
  </si>
  <si>
    <t>검사수수</t>
    <phoneticPr fontId="3" type="noConversion"/>
  </si>
  <si>
    <t>샘플링위치</t>
  </si>
  <si>
    <t>요일</t>
    <phoneticPr fontId="3" type="noConversion"/>
  </si>
  <si>
    <t>접수일자</t>
    <phoneticPr fontId="3" type="noConversion"/>
  </si>
  <si>
    <t>구분</t>
  </si>
  <si>
    <t>번호</t>
  </si>
  <si>
    <t>오선규</t>
    <phoneticPr fontId="3" type="noConversion"/>
  </si>
  <si>
    <t xml:space="preserve">  담당자:</t>
    <phoneticPr fontId="3" type="noConversion"/>
  </si>
  <si>
    <t>지역:</t>
    <phoneticPr fontId="3" type="noConversion"/>
  </si>
  <si>
    <t>농가명:</t>
    <phoneticPr fontId="3" type="noConversion"/>
  </si>
  <si>
    <t>세균 검사 결과서</t>
    <phoneticPr fontId="3" type="noConversion"/>
  </si>
  <si>
    <t xml:space="preserve">  (우) 363-887  충북 청원군 오창읍 화산리 278-8  /  Tel (043)240-7671~3 / Fax (043)240-7674</t>
  </si>
  <si>
    <t>(주)체리부로 중앙연구소</t>
  </si>
  <si>
    <t xml:space="preserve">체리부로 중앙연구소장 : 김   종   택 </t>
  </si>
  <si>
    <t xml:space="preserve">   對   外   秘</t>
  </si>
  <si>
    <t>S.hanba</t>
    <phoneticPr fontId="3" type="noConversion"/>
  </si>
  <si>
    <t>Sal.spp</t>
    <phoneticPr fontId="3" type="noConversion"/>
  </si>
  <si>
    <t>4주령</t>
    <phoneticPr fontId="3" type="noConversion"/>
  </si>
  <si>
    <t>주령</t>
    <phoneticPr fontId="3" type="noConversion"/>
  </si>
  <si>
    <t>계군명</t>
    <phoneticPr fontId="3" type="noConversion"/>
  </si>
  <si>
    <t>샘플채취일</t>
    <phoneticPr fontId="3" type="noConversion"/>
  </si>
  <si>
    <t>상항농장</t>
    <phoneticPr fontId="3" type="noConversion"/>
  </si>
  <si>
    <t>농장명</t>
    <phoneticPr fontId="3" type="noConversion"/>
  </si>
  <si>
    <t>17-1588</t>
    <phoneticPr fontId="3" type="noConversion"/>
  </si>
  <si>
    <t>접수번호</t>
    <phoneticPr fontId="3" type="noConversion"/>
  </si>
  <si>
    <t>농장 계사 환경 살모넬라 검사</t>
    <phoneticPr fontId="3" type="noConversion"/>
  </si>
  <si>
    <t xml:space="preserve"> 코멘트</t>
    <phoneticPr fontId="19" type="noConversion"/>
  </si>
  <si>
    <t xml:space="preserve">   (주) 체리부로 중앙연구소</t>
    <phoneticPr fontId="3" type="noConversion"/>
  </si>
  <si>
    <t>양말</t>
    <phoneticPr fontId="3" type="noConversion"/>
  </si>
  <si>
    <r>
      <rPr>
        <i/>
        <sz val="10"/>
        <color rgb="FFFF0000"/>
        <rFont val="맑은 고딕"/>
        <family val="3"/>
        <charset val="129"/>
        <scheme val="minor"/>
      </rPr>
      <t>Salmonella spp.</t>
    </r>
    <r>
      <rPr>
        <sz val="10"/>
        <color rgb="FFFF0000"/>
        <rFont val="맑은 고딕"/>
        <family val="3"/>
        <charset val="129"/>
        <scheme val="minor"/>
      </rPr>
      <t>검출됨 (SE 불검출)</t>
    </r>
    <phoneticPr fontId="3" type="noConversion"/>
  </si>
  <si>
    <t>화</t>
    <phoneticPr fontId="3" type="noConversion"/>
  </si>
  <si>
    <t>17-1958</t>
  </si>
  <si>
    <t>17-1957</t>
  </si>
  <si>
    <r>
      <rPr>
        <i/>
        <sz val="10"/>
        <rFont val="맑은 고딕"/>
        <family val="3"/>
        <charset val="129"/>
        <scheme val="minor"/>
      </rPr>
      <t>Salmonella</t>
    </r>
    <r>
      <rPr>
        <sz val="10"/>
        <rFont val="맑은 고딕"/>
        <family val="3"/>
        <charset val="129"/>
        <scheme val="minor"/>
      </rPr>
      <t xml:space="preserve"> 발견되지 않음</t>
    </r>
    <phoneticPr fontId="3" type="noConversion"/>
  </si>
  <si>
    <t>17-1956</t>
  </si>
  <si>
    <t>17-1955</t>
  </si>
  <si>
    <t>17-1954</t>
  </si>
  <si>
    <t>17-1953</t>
  </si>
  <si>
    <t>17-1952</t>
  </si>
  <si>
    <t>17-1951</t>
  </si>
  <si>
    <t>17-1950</t>
  </si>
  <si>
    <t>17-1949</t>
  </si>
  <si>
    <t>17-1948</t>
  </si>
  <si>
    <t>17-1947</t>
  </si>
  <si>
    <t>17-1946</t>
  </si>
  <si>
    <t>17-1945</t>
  </si>
  <si>
    <t>17-1944</t>
  </si>
  <si>
    <t>17-1943</t>
  </si>
  <si>
    <t>17-1942</t>
  </si>
  <si>
    <t>17-1941</t>
  </si>
  <si>
    <t>17-1940</t>
    <phoneticPr fontId="3" type="noConversion"/>
  </si>
  <si>
    <t>기타</t>
    <phoneticPr fontId="3" type="noConversion"/>
  </si>
  <si>
    <r>
      <rPr>
        <b/>
        <i/>
        <sz val="11"/>
        <rFont val="맑은 고딕"/>
        <family val="3"/>
        <charset val="129"/>
        <scheme val="minor"/>
      </rPr>
      <t>Salmonella</t>
    </r>
    <r>
      <rPr>
        <b/>
        <sz val="11"/>
        <rFont val="맑은 고딕"/>
        <family val="3"/>
        <charset val="129"/>
        <scheme val="minor"/>
      </rPr>
      <t xml:space="preserve"> 유,무</t>
    </r>
    <phoneticPr fontId="3" type="noConversion"/>
  </si>
  <si>
    <t>규모</t>
    <phoneticPr fontId="3" type="noConversion"/>
  </si>
  <si>
    <t>검사수수</t>
    <phoneticPr fontId="3" type="noConversion"/>
  </si>
  <si>
    <t>요일</t>
    <phoneticPr fontId="3" type="noConversion"/>
  </si>
  <si>
    <t>접수일자</t>
    <phoneticPr fontId="3" type="noConversion"/>
  </si>
  <si>
    <t>오선규</t>
    <phoneticPr fontId="3" type="noConversion"/>
  </si>
  <si>
    <t xml:space="preserve">  담당자:</t>
    <phoneticPr fontId="3" type="noConversion"/>
  </si>
  <si>
    <t>지역:</t>
    <phoneticPr fontId="3" type="noConversion"/>
  </si>
  <si>
    <t>상항농장</t>
    <phoneticPr fontId="3" type="noConversion"/>
  </si>
  <si>
    <t>농가명:</t>
    <phoneticPr fontId="3" type="noConversion"/>
  </si>
  <si>
    <t>세균 검사 결과서</t>
    <phoneticPr fontId="3" type="noConversion"/>
  </si>
  <si>
    <t>7주령</t>
    <phoneticPr fontId="3" type="noConversion"/>
  </si>
  <si>
    <t>17-1940</t>
    <phoneticPr fontId="3" type="noConversion"/>
  </si>
  <si>
    <t>검사완료일</t>
    <phoneticPr fontId="3" type="noConversion"/>
  </si>
  <si>
    <t>검사완료일</t>
    <phoneticPr fontId="3" type="noConversion"/>
  </si>
  <si>
    <t>검사완료일</t>
    <phoneticPr fontId="3" type="noConversion"/>
  </si>
  <si>
    <t>검사완료일</t>
    <phoneticPr fontId="3" type="noConversion"/>
  </si>
  <si>
    <t>샘플채취자</t>
    <phoneticPr fontId="3" type="noConversion"/>
  </si>
  <si>
    <t>샘플채취자</t>
    <phoneticPr fontId="3" type="noConversion"/>
  </si>
  <si>
    <t>샘플채취자</t>
    <phoneticPr fontId="3" type="noConversion"/>
  </si>
  <si>
    <t>오선규</t>
    <phoneticPr fontId="3" type="noConversion"/>
  </si>
  <si>
    <t>오선규</t>
    <phoneticPr fontId="3" type="noConversion"/>
  </si>
  <si>
    <t>오선규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</si>
</sst>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;_؀"/>
    <numFmt numFmtId="177" formatCode="#,##0;[Red]#,##0"/>
    <numFmt numFmtId="178" formatCode="0_);[Red]\(0\)"/>
  </numFmts>
  <fonts count="37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8"/>
      <name val="바탕체"/>
      <family val="1"/>
      <charset val="129"/>
    </font>
    <font>
      <b/>
      <sz val="20"/>
      <color rgb="FF000000"/>
      <name val="바탕체"/>
      <family val="1"/>
      <charset val="129"/>
    </font>
    <font>
      <b/>
      <sz val="20"/>
      <color rgb="FF000000"/>
      <name val="굴림체"/>
      <family val="3"/>
      <charset val="129"/>
    </font>
    <font>
      <b/>
      <sz val="14"/>
      <color rgb="FFFF0000"/>
      <name val="굴림체"/>
      <family val="3"/>
      <charset val="129"/>
    </font>
    <font>
      <b/>
      <sz val="12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i/>
      <sz val="10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i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  <font>
      <b/>
      <sz val="10"/>
      <name val="굴림체"/>
      <family val="3"/>
      <charset val="129"/>
    </font>
    <font>
      <b/>
      <sz val="20"/>
      <color indexed="9"/>
      <name val="굴림체"/>
      <family val="3"/>
      <charset val="129"/>
    </font>
    <font>
      <sz val="11"/>
      <name val="맑은 고딕"/>
      <family val="3"/>
      <charset val="129"/>
      <scheme val="minor"/>
    </font>
    <font>
      <b/>
      <sz val="16"/>
      <color indexed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-0.249977111117893"/>
        <bgColor indexed="64"/>
      </patternFill>
    </fill>
  </fills>
  <borders count="7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41" fontId="15" fillId="0" borderId="0" applyFont="0" applyFill="0" applyBorder="0" applyAlignment="0" applyProtection="0"/>
    <xf numFmtId="0" fontId="16" fillId="0" borderId="0"/>
  </cellStyleXfs>
  <cellXfs count="267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7" fillId="4" borderId="69" xfId="0" applyFont="1" applyFill="1" applyBorder="1" applyAlignment="1"/>
    <xf numFmtId="0" fontId="17" fillId="4" borderId="70" xfId="0" applyFont="1" applyFill="1" applyBorder="1" applyAlignment="1"/>
    <xf numFmtId="0" fontId="17" fillId="4" borderId="70" xfId="0" applyFont="1" applyFill="1" applyBorder="1" applyAlignment="1">
      <alignment horizontal="center"/>
    </xf>
    <xf numFmtId="0" fontId="17" fillId="4" borderId="71" xfId="0" applyFont="1" applyFill="1" applyBorder="1" applyAlignment="1" applyProtection="1">
      <protection locked="0"/>
    </xf>
    <xf numFmtId="0" fontId="17" fillId="4" borderId="72" xfId="0" applyFont="1" applyFill="1" applyBorder="1" applyAlignment="1"/>
    <xf numFmtId="0" fontId="17" fillId="4" borderId="0" xfId="0" applyFont="1" applyFill="1" applyBorder="1" applyAlignment="1"/>
    <xf numFmtId="0" fontId="17" fillId="4" borderId="0" xfId="0" applyFont="1" applyFill="1" applyBorder="1" applyAlignment="1">
      <alignment horizontal="center"/>
    </xf>
    <xf numFmtId="0" fontId="17" fillId="4" borderId="73" xfId="0" applyFont="1" applyFill="1" applyBorder="1" applyAlignment="1" applyProtection="1">
      <protection locked="0"/>
    </xf>
    <xf numFmtId="0" fontId="17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17" fillId="0" borderId="17" xfId="0" applyFont="1" applyBorder="1" applyAlignment="1"/>
    <xf numFmtId="0" fontId="20" fillId="0" borderId="0" xfId="2" applyFont="1" applyBorder="1" applyAlignment="1">
      <alignment vertical="center"/>
    </xf>
    <xf numFmtId="0" fontId="16" fillId="0" borderId="0" xfId="2" applyBorder="1"/>
    <xf numFmtId="177" fontId="16" fillId="0" borderId="0" xfId="2" applyNumberFormat="1" applyBorder="1"/>
    <xf numFmtId="178" fontId="16" fillId="0" borderId="0" xfId="2" applyNumberFormat="1" applyBorder="1" applyAlignment="1">
      <alignment horizontal="center"/>
    </xf>
    <xf numFmtId="0" fontId="16" fillId="0" borderId="17" xfId="2" applyBorder="1"/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178" fontId="23" fillId="0" borderId="0" xfId="2" applyNumberFormat="1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left"/>
    </xf>
    <xf numFmtId="0" fontId="23" fillId="0" borderId="17" xfId="2" applyFont="1" applyBorder="1" applyAlignment="1">
      <alignment horizontal="left"/>
    </xf>
    <xf numFmtId="38" fontId="24" fillId="5" borderId="1" xfId="2" applyNumberFormat="1" applyFont="1" applyFill="1" applyBorder="1" applyAlignment="1">
      <alignment horizontal="center" vertical="center"/>
    </xf>
    <xf numFmtId="177" fontId="24" fillId="5" borderId="1" xfId="2" applyNumberFormat="1" applyFont="1" applyFill="1" applyBorder="1" applyAlignment="1">
      <alignment horizontal="center" vertical="center"/>
    </xf>
    <xf numFmtId="0" fontId="24" fillId="5" borderId="1" xfId="2" applyFont="1" applyFill="1" applyBorder="1" applyAlignment="1">
      <alignment horizontal="center" vertical="center"/>
    </xf>
    <xf numFmtId="14" fontId="24" fillId="5" borderId="1" xfId="2" applyNumberFormat="1" applyFont="1" applyFill="1" applyBorder="1" applyAlignment="1">
      <alignment horizontal="center" vertical="center"/>
    </xf>
    <xf numFmtId="0" fontId="23" fillId="5" borderId="1" xfId="2" applyFont="1" applyFill="1" applyBorder="1" applyAlignment="1">
      <alignment horizontal="center" vertical="center"/>
    </xf>
    <xf numFmtId="177" fontId="26" fillId="5" borderId="1" xfId="2" applyNumberFormat="1" applyFont="1" applyFill="1" applyBorder="1" applyAlignment="1">
      <alignment horizontal="center" vertical="center"/>
    </xf>
    <xf numFmtId="0" fontId="23" fillId="6" borderId="1" xfId="2" applyFont="1" applyFill="1" applyBorder="1" applyAlignment="1">
      <alignment horizontal="center" vertical="center"/>
    </xf>
    <xf numFmtId="177" fontId="28" fillId="6" borderId="1" xfId="2" applyNumberFormat="1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31" fillId="0" borderId="30" xfId="2" applyFont="1" applyBorder="1" applyAlignment="1">
      <alignment vertical="center"/>
    </xf>
    <xf numFmtId="0" fontId="31" fillId="0" borderId="30" xfId="2" applyFont="1" applyBorder="1" applyAlignment="1">
      <alignment horizontal="center" vertical="center"/>
    </xf>
    <xf numFmtId="178" fontId="31" fillId="0" borderId="30" xfId="2" applyNumberFormat="1" applyFont="1" applyBorder="1" applyAlignment="1">
      <alignment horizontal="center" vertical="center"/>
    </xf>
    <xf numFmtId="0" fontId="31" fillId="0" borderId="2" xfId="2" applyFont="1" applyBorder="1" applyAlignment="1">
      <alignment vertical="center"/>
    </xf>
    <xf numFmtId="0" fontId="0" fillId="0" borderId="0" xfId="0" applyAlignment="1">
      <alignment vertical="center"/>
    </xf>
    <xf numFmtId="0" fontId="33" fillId="8" borderId="18" xfId="0" applyFont="1" applyFill="1" applyBorder="1" applyAlignment="1">
      <alignment vertical="center"/>
    </xf>
    <xf numFmtId="0" fontId="33" fillId="8" borderId="0" xfId="0" applyFont="1" applyFill="1" applyBorder="1" applyAlignment="1">
      <alignment vertical="center"/>
    </xf>
    <xf numFmtId="0" fontId="33" fillId="8" borderId="0" xfId="0" applyFont="1" applyFill="1" applyBorder="1" applyAlignment="1">
      <alignment horizontal="center" vertical="center"/>
    </xf>
    <xf numFmtId="0" fontId="33" fillId="8" borderId="17" xfId="0" applyFont="1" applyFill="1" applyBorder="1" applyAlignment="1">
      <alignment vertical="center"/>
    </xf>
    <xf numFmtId="0" fontId="30" fillId="0" borderId="21" xfId="0" applyFont="1" applyBorder="1" applyAlignment="1"/>
    <xf numFmtId="177" fontId="0" fillId="0" borderId="20" xfId="0" applyNumberFormat="1" applyBorder="1" applyAlignment="1"/>
    <xf numFmtId="0" fontId="0" fillId="0" borderId="20" xfId="0" applyBorder="1" applyAlignment="1"/>
    <xf numFmtId="0" fontId="0" fillId="0" borderId="20" xfId="0" applyBorder="1" applyAlignment="1">
      <alignment horizontal="center"/>
    </xf>
    <xf numFmtId="0" fontId="0" fillId="0" borderId="19" xfId="0" applyBorder="1" applyAlignment="1"/>
    <xf numFmtId="0" fontId="35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6" fillId="0" borderId="2" xfId="0" applyFont="1" applyBorder="1" applyAlignment="1">
      <alignment vertical="center"/>
    </xf>
    <xf numFmtId="0" fontId="30" fillId="0" borderId="16" xfId="0" applyFont="1" applyBorder="1" applyAlignment="1"/>
    <xf numFmtId="177" fontId="0" fillId="0" borderId="15" xfId="0" applyNumberFormat="1" applyBorder="1" applyAlignment="1"/>
    <xf numFmtId="0" fontId="0" fillId="0" borderId="15" xfId="0" applyBorder="1" applyAlignment="1"/>
    <xf numFmtId="0" fontId="0" fillId="0" borderId="15" xfId="0" applyBorder="1" applyAlignment="1">
      <alignment horizontal="center"/>
    </xf>
    <xf numFmtId="0" fontId="0" fillId="0" borderId="14" xfId="0" applyBorder="1" applyAlignment="1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0" borderId="17" xfId="2" applyFont="1" applyBorder="1" applyAlignment="1">
      <alignment horizontal="center" vertical="center"/>
    </xf>
    <xf numFmtId="0" fontId="21" fillId="0" borderId="0" xfId="2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7" fillId="4" borderId="76" xfId="0" applyFont="1" applyFill="1" applyBorder="1" applyAlignment="1" applyProtection="1">
      <alignment horizontal="center"/>
      <protection locked="0"/>
    </xf>
    <xf numFmtId="0" fontId="17" fillId="4" borderId="75" xfId="0" applyFont="1" applyFill="1" applyBorder="1" applyAlignment="1" applyProtection="1">
      <alignment horizontal="center"/>
      <protection locked="0"/>
    </xf>
    <xf numFmtId="0" fontId="17" fillId="4" borderId="74" xfId="0" applyFont="1" applyFill="1" applyBorder="1" applyAlignment="1" applyProtection="1">
      <alignment horizontal="center"/>
      <protection locked="0"/>
    </xf>
    <xf numFmtId="0" fontId="35" fillId="0" borderId="0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4" fillId="9" borderId="14" xfId="0" applyFont="1" applyFill="1" applyBorder="1" applyAlignment="1">
      <alignment horizontal="center" vertical="center"/>
    </xf>
    <xf numFmtId="0" fontId="34" fillId="9" borderId="15" xfId="0" applyFont="1" applyFill="1" applyBorder="1" applyAlignment="1">
      <alignment horizontal="center" vertical="center"/>
    </xf>
    <xf numFmtId="0" fontId="34" fillId="9" borderId="16" xfId="0" applyFont="1" applyFill="1" applyBorder="1" applyAlignment="1">
      <alignment horizontal="center" vertical="center"/>
    </xf>
    <xf numFmtId="0" fontId="32" fillId="7" borderId="19" xfId="2" applyFont="1" applyFill="1" applyBorder="1" applyAlignment="1">
      <alignment horizontal="center" vertical="center"/>
    </xf>
    <xf numFmtId="0" fontId="32" fillId="7" borderId="20" xfId="2" applyFont="1" applyFill="1" applyBorder="1" applyAlignment="1">
      <alignment horizontal="center" vertical="center"/>
    </xf>
    <xf numFmtId="0" fontId="32" fillId="7" borderId="21" xfId="2" applyFont="1" applyFill="1" applyBorder="1" applyAlignment="1">
      <alignment horizontal="center" vertical="center"/>
    </xf>
    <xf numFmtId="0" fontId="31" fillId="0" borderId="30" xfId="2" applyFont="1" applyBorder="1" applyAlignment="1">
      <alignment horizontal="center" vertical="center"/>
    </xf>
    <xf numFmtId="177" fontId="31" fillId="0" borderId="30" xfId="2" applyNumberFormat="1" applyFont="1" applyBorder="1" applyAlignment="1">
      <alignment horizontal="center" vertical="center"/>
    </xf>
    <xf numFmtId="177" fontId="31" fillId="0" borderId="3" xfId="2" applyNumberFormat="1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</cellXfs>
  <cellStyles count="3">
    <cellStyle name="쉼표 [0] 2" xfId="1"/>
    <cellStyle name="표준" xfId="0" builtinId="0"/>
    <cellStyle name="표준 2" xfId="2"/>
  </cellStyles>
  <dxfs count="169"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44</xdr:row>
      <xdr:rowOff>76200</xdr:rowOff>
    </xdr:from>
    <xdr:to>
      <xdr:col>3</xdr:col>
      <xdr:colOff>28575</xdr:colOff>
      <xdr:row>46</xdr:row>
      <xdr:rowOff>19050</xdr:rowOff>
    </xdr:to>
    <xdr:pic>
      <xdr:nvPicPr>
        <xdr:cNvPr id="2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0" y="9296400"/>
          <a:ext cx="276225" cy="361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44</xdr:row>
      <xdr:rowOff>76200</xdr:rowOff>
    </xdr:from>
    <xdr:to>
      <xdr:col>3</xdr:col>
      <xdr:colOff>28575</xdr:colOff>
      <xdr:row>46</xdr:row>
      <xdr:rowOff>19050</xdr:rowOff>
    </xdr:to>
    <xdr:pic>
      <xdr:nvPicPr>
        <xdr:cNvPr id="2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0" y="9296400"/>
          <a:ext cx="276225" cy="361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H48"/>
  <sheetViews>
    <sheetView zoomScaleNormal="100" workbookViewId="0">
      <selection activeCell="E16" sqref="E16:F17"/>
    </sheetView>
  </sheetViews>
  <sheetFormatPr defaultRowHeight="15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>
      <c r="A1" s="144" t="s">
        <v>51</v>
      </c>
      <c r="B1" s="144"/>
      <c r="C1" s="144"/>
      <c r="D1" s="144"/>
      <c r="E1" s="144"/>
      <c r="F1" s="144"/>
      <c r="G1" s="144"/>
      <c r="H1" s="144"/>
    </row>
    <row r="3" spans="1:8">
      <c r="F3" s="56" t="s">
        <v>52</v>
      </c>
      <c r="G3" s="145"/>
      <c r="H3" s="146"/>
    </row>
    <row r="4" spans="1:8">
      <c r="A4" s="4" t="s">
        <v>54</v>
      </c>
      <c r="B4" s="54"/>
      <c r="C4" s="4" t="s">
        <v>55</v>
      </c>
      <c r="D4" s="147"/>
      <c r="E4" s="148"/>
      <c r="F4" s="4" t="s">
        <v>56</v>
      </c>
      <c r="G4" s="148"/>
      <c r="H4" s="149"/>
    </row>
    <row r="5" spans="1:8" ht="15.75" thickBot="1"/>
    <row r="6" spans="1:8">
      <c r="A6" s="5" t="s">
        <v>0</v>
      </c>
      <c r="B6" s="6" t="s">
        <v>1</v>
      </c>
      <c r="C6" s="6" t="s">
        <v>2</v>
      </c>
      <c r="D6" s="53" t="s">
        <v>3</v>
      </c>
      <c r="E6" s="34" t="s">
        <v>0</v>
      </c>
      <c r="F6" s="6" t="s">
        <v>1</v>
      </c>
      <c r="G6" s="6" t="s">
        <v>2</v>
      </c>
      <c r="H6" s="7" t="s">
        <v>3</v>
      </c>
    </row>
    <row r="7" spans="1:8">
      <c r="A7" s="140"/>
      <c r="B7" s="51" t="s">
        <v>57</v>
      </c>
      <c r="C7" s="64"/>
      <c r="D7" s="55" t="str">
        <f>IF(C7="","",IF(C7&gt;1000,"불량",IF(C7&gt;400,"양호","우수")))</f>
        <v/>
      </c>
      <c r="E7" s="141"/>
      <c r="F7" s="50" t="s">
        <v>58</v>
      </c>
      <c r="G7" s="65"/>
      <c r="H7" s="58" t="str">
        <f>IF(G7="","",IF(G7&gt;1000,"불량",IF(G7&gt;400,"양호","우수")))</f>
        <v/>
      </c>
    </row>
    <row r="8" spans="1:8">
      <c r="A8" s="140"/>
      <c r="B8" s="51" t="s">
        <v>59</v>
      </c>
      <c r="C8" s="64"/>
      <c r="D8" s="55" t="str">
        <f t="shared" ref="D8:D36" si="0">IF(C8="","",IF(C8&gt;1000,"불량",IF(C8&gt;400,"양호","우수")))</f>
        <v/>
      </c>
      <c r="E8" s="141"/>
      <c r="F8" s="50" t="s">
        <v>60</v>
      </c>
      <c r="G8" s="65"/>
      <c r="H8" s="58" t="str">
        <f t="shared" ref="H8:H36" si="1">IF(G8="","",IF(G8&gt;1000,"불량",IF(G8&gt;400,"양호","우수")))</f>
        <v/>
      </c>
    </row>
    <row r="9" spans="1:8">
      <c r="A9" s="140"/>
      <c r="B9" s="51" t="s">
        <v>61</v>
      </c>
      <c r="C9" s="64"/>
      <c r="D9" s="55" t="str">
        <f t="shared" si="0"/>
        <v/>
      </c>
      <c r="E9" s="141"/>
      <c r="F9" s="50" t="s">
        <v>62</v>
      </c>
      <c r="G9" s="65"/>
      <c r="H9" s="58" t="str">
        <f t="shared" si="1"/>
        <v/>
      </c>
    </row>
    <row r="10" spans="1:8">
      <c r="A10" s="140"/>
      <c r="B10" s="50" t="s">
        <v>58</v>
      </c>
      <c r="C10" s="64"/>
      <c r="D10" s="55" t="str">
        <f t="shared" si="0"/>
        <v/>
      </c>
      <c r="E10" s="141"/>
      <c r="F10" s="50" t="s">
        <v>58</v>
      </c>
      <c r="G10" s="65"/>
      <c r="H10" s="58" t="str">
        <f t="shared" si="1"/>
        <v/>
      </c>
    </row>
    <row r="11" spans="1:8">
      <c r="A11" s="140"/>
      <c r="B11" s="50" t="s">
        <v>60</v>
      </c>
      <c r="C11" s="64"/>
      <c r="D11" s="55" t="str">
        <f t="shared" si="0"/>
        <v/>
      </c>
      <c r="E11" s="141"/>
      <c r="F11" s="50" t="s">
        <v>60</v>
      </c>
      <c r="G11" s="65"/>
      <c r="H11" s="58" t="str">
        <f t="shared" si="1"/>
        <v/>
      </c>
    </row>
    <row r="12" spans="1:8">
      <c r="A12" s="140"/>
      <c r="B12" s="50" t="s">
        <v>62</v>
      </c>
      <c r="C12" s="64"/>
      <c r="D12" s="55" t="str">
        <f t="shared" si="0"/>
        <v/>
      </c>
      <c r="E12" s="141"/>
      <c r="F12" s="50" t="s">
        <v>62</v>
      </c>
      <c r="G12" s="65"/>
      <c r="H12" s="58" t="str">
        <f t="shared" si="1"/>
        <v/>
      </c>
    </row>
    <row r="13" spans="1:8">
      <c r="A13" s="140"/>
      <c r="B13" s="50" t="s">
        <v>58</v>
      </c>
      <c r="C13" s="64"/>
      <c r="D13" s="55" t="str">
        <f t="shared" si="0"/>
        <v/>
      </c>
      <c r="E13" s="141"/>
      <c r="F13" s="50" t="s">
        <v>58</v>
      </c>
      <c r="G13" s="65"/>
      <c r="H13" s="58" t="str">
        <f t="shared" si="1"/>
        <v/>
      </c>
    </row>
    <row r="14" spans="1:8">
      <c r="A14" s="140"/>
      <c r="B14" s="50" t="s">
        <v>60</v>
      </c>
      <c r="C14" s="64"/>
      <c r="D14" s="55" t="str">
        <f t="shared" si="0"/>
        <v/>
      </c>
      <c r="E14" s="141"/>
      <c r="F14" s="50" t="s">
        <v>60</v>
      </c>
      <c r="G14" s="65"/>
      <c r="H14" s="58" t="str">
        <f t="shared" si="1"/>
        <v/>
      </c>
    </row>
    <row r="15" spans="1:8">
      <c r="A15" s="140"/>
      <c r="B15" s="50" t="s">
        <v>62</v>
      </c>
      <c r="C15" s="64"/>
      <c r="D15" s="55" t="str">
        <f t="shared" si="0"/>
        <v/>
      </c>
      <c r="E15" s="141"/>
      <c r="F15" s="50" t="s">
        <v>62</v>
      </c>
      <c r="G15" s="65"/>
      <c r="H15" s="58" t="str">
        <f t="shared" si="1"/>
        <v/>
      </c>
    </row>
    <row r="16" spans="1:8">
      <c r="A16" s="140"/>
      <c r="B16" s="50" t="s">
        <v>58</v>
      </c>
      <c r="C16" s="64"/>
      <c r="D16" s="55" t="str">
        <f t="shared" si="0"/>
        <v/>
      </c>
      <c r="E16" s="141"/>
      <c r="F16" s="50" t="s">
        <v>58</v>
      </c>
      <c r="G16" s="65"/>
      <c r="H16" s="58" t="str">
        <f t="shared" si="1"/>
        <v/>
      </c>
    </row>
    <row r="17" spans="1:8">
      <c r="A17" s="140"/>
      <c r="B17" s="50" t="s">
        <v>60</v>
      </c>
      <c r="C17" s="64"/>
      <c r="D17" s="55" t="str">
        <f t="shared" si="0"/>
        <v/>
      </c>
      <c r="E17" s="141"/>
      <c r="F17" s="50" t="s">
        <v>60</v>
      </c>
      <c r="G17" s="65"/>
      <c r="H17" s="58" t="str">
        <f t="shared" si="1"/>
        <v/>
      </c>
    </row>
    <row r="18" spans="1:8">
      <c r="A18" s="140"/>
      <c r="B18" s="50" t="s">
        <v>62</v>
      </c>
      <c r="C18" s="64"/>
      <c r="D18" s="55" t="str">
        <f t="shared" si="0"/>
        <v/>
      </c>
      <c r="E18" s="141"/>
      <c r="F18" s="50" t="s">
        <v>62</v>
      </c>
      <c r="G18" s="65"/>
      <c r="H18" s="58" t="str">
        <f t="shared" si="1"/>
        <v/>
      </c>
    </row>
    <row r="19" spans="1:8">
      <c r="A19" s="140"/>
      <c r="B19" s="50" t="s">
        <v>58</v>
      </c>
      <c r="C19" s="64"/>
      <c r="D19" s="55" t="str">
        <f t="shared" si="0"/>
        <v/>
      </c>
      <c r="E19" s="141"/>
      <c r="F19" s="50" t="s">
        <v>58</v>
      </c>
      <c r="G19" s="65"/>
      <c r="H19" s="58" t="str">
        <f t="shared" si="1"/>
        <v/>
      </c>
    </row>
    <row r="20" spans="1:8">
      <c r="A20" s="140"/>
      <c r="B20" s="50" t="s">
        <v>60</v>
      </c>
      <c r="C20" s="64"/>
      <c r="D20" s="55" t="str">
        <f t="shared" si="0"/>
        <v/>
      </c>
      <c r="E20" s="141"/>
      <c r="F20" s="50" t="s">
        <v>60</v>
      </c>
      <c r="G20" s="65"/>
      <c r="H20" s="58" t="str">
        <f t="shared" si="1"/>
        <v/>
      </c>
    </row>
    <row r="21" spans="1:8">
      <c r="A21" s="140"/>
      <c r="B21" s="50" t="s">
        <v>62</v>
      </c>
      <c r="C21" s="64"/>
      <c r="D21" s="55" t="str">
        <f t="shared" si="0"/>
        <v/>
      </c>
      <c r="E21" s="141"/>
      <c r="F21" s="50" t="s">
        <v>62</v>
      </c>
      <c r="G21" s="65"/>
      <c r="H21" s="58" t="str">
        <f t="shared" si="1"/>
        <v/>
      </c>
    </row>
    <row r="22" spans="1:8">
      <c r="A22" s="140"/>
      <c r="B22" s="50" t="s">
        <v>58</v>
      </c>
      <c r="C22" s="64"/>
      <c r="D22" s="55" t="str">
        <f t="shared" si="0"/>
        <v/>
      </c>
      <c r="E22" s="141"/>
      <c r="F22" s="50" t="s">
        <v>58</v>
      </c>
      <c r="G22" s="65"/>
      <c r="H22" s="58" t="str">
        <f t="shared" si="1"/>
        <v/>
      </c>
    </row>
    <row r="23" spans="1:8">
      <c r="A23" s="140"/>
      <c r="B23" s="50" t="s">
        <v>60</v>
      </c>
      <c r="C23" s="64"/>
      <c r="D23" s="55" t="str">
        <f t="shared" si="0"/>
        <v/>
      </c>
      <c r="E23" s="141"/>
      <c r="F23" s="50" t="s">
        <v>60</v>
      </c>
      <c r="G23" s="65"/>
      <c r="H23" s="58" t="str">
        <f t="shared" si="1"/>
        <v/>
      </c>
    </row>
    <row r="24" spans="1:8">
      <c r="A24" s="140"/>
      <c r="B24" s="50" t="s">
        <v>62</v>
      </c>
      <c r="C24" s="64"/>
      <c r="D24" s="55" t="str">
        <f t="shared" si="0"/>
        <v/>
      </c>
      <c r="E24" s="141"/>
      <c r="F24" s="50" t="s">
        <v>62</v>
      </c>
      <c r="G24" s="65"/>
      <c r="H24" s="58" t="str">
        <f t="shared" si="1"/>
        <v/>
      </c>
    </row>
    <row r="25" spans="1:8">
      <c r="A25" s="140"/>
      <c r="B25" s="50" t="s">
        <v>58</v>
      </c>
      <c r="C25" s="64"/>
      <c r="D25" s="55" t="str">
        <f t="shared" si="0"/>
        <v/>
      </c>
      <c r="E25" s="141"/>
      <c r="F25" s="50" t="s">
        <v>58</v>
      </c>
      <c r="G25" s="65"/>
      <c r="H25" s="58" t="str">
        <f t="shared" si="1"/>
        <v/>
      </c>
    </row>
    <row r="26" spans="1:8">
      <c r="A26" s="140"/>
      <c r="B26" s="50" t="s">
        <v>60</v>
      </c>
      <c r="C26" s="64"/>
      <c r="D26" s="55" t="str">
        <f t="shared" si="0"/>
        <v/>
      </c>
      <c r="E26" s="141"/>
      <c r="F26" s="50" t="s">
        <v>60</v>
      </c>
      <c r="G26" s="65"/>
      <c r="H26" s="58" t="str">
        <f t="shared" si="1"/>
        <v/>
      </c>
    </row>
    <row r="27" spans="1:8">
      <c r="A27" s="140"/>
      <c r="B27" s="50" t="s">
        <v>62</v>
      </c>
      <c r="C27" s="64"/>
      <c r="D27" s="55" t="str">
        <f t="shared" si="0"/>
        <v/>
      </c>
      <c r="E27" s="141"/>
      <c r="F27" s="50" t="s">
        <v>62</v>
      </c>
      <c r="G27" s="65"/>
      <c r="H27" s="58" t="str">
        <f t="shared" si="1"/>
        <v/>
      </c>
    </row>
    <row r="28" spans="1:8">
      <c r="A28" s="140"/>
      <c r="B28" s="50" t="s">
        <v>58</v>
      </c>
      <c r="C28" s="64"/>
      <c r="D28" s="55" t="str">
        <f t="shared" si="0"/>
        <v/>
      </c>
      <c r="E28" s="141"/>
      <c r="F28" s="50" t="s">
        <v>58</v>
      </c>
      <c r="G28" s="65"/>
      <c r="H28" s="58" t="str">
        <f t="shared" si="1"/>
        <v/>
      </c>
    </row>
    <row r="29" spans="1:8">
      <c r="A29" s="140"/>
      <c r="B29" s="50" t="s">
        <v>60</v>
      </c>
      <c r="C29" s="64"/>
      <c r="D29" s="55" t="str">
        <f t="shared" si="0"/>
        <v/>
      </c>
      <c r="E29" s="141"/>
      <c r="F29" s="50" t="s">
        <v>60</v>
      </c>
      <c r="G29" s="65"/>
      <c r="H29" s="58" t="str">
        <f t="shared" si="1"/>
        <v/>
      </c>
    </row>
    <row r="30" spans="1:8">
      <c r="A30" s="140"/>
      <c r="B30" s="50" t="s">
        <v>62</v>
      </c>
      <c r="C30" s="64"/>
      <c r="D30" s="55" t="str">
        <f t="shared" si="0"/>
        <v/>
      </c>
      <c r="E30" s="141"/>
      <c r="F30" s="50" t="s">
        <v>62</v>
      </c>
      <c r="G30" s="65"/>
      <c r="H30" s="58" t="str">
        <f t="shared" si="1"/>
        <v/>
      </c>
    </row>
    <row r="31" spans="1:8">
      <c r="A31" s="140"/>
      <c r="B31" s="50" t="s">
        <v>58</v>
      </c>
      <c r="C31" s="64"/>
      <c r="D31" s="55" t="str">
        <f t="shared" si="0"/>
        <v/>
      </c>
      <c r="E31" s="141"/>
      <c r="F31" s="50" t="s">
        <v>58</v>
      </c>
      <c r="G31" s="65"/>
      <c r="H31" s="58" t="str">
        <f t="shared" si="1"/>
        <v/>
      </c>
    </row>
    <row r="32" spans="1:8">
      <c r="A32" s="140"/>
      <c r="B32" s="50" t="s">
        <v>60</v>
      </c>
      <c r="C32" s="64"/>
      <c r="D32" s="55" t="str">
        <f t="shared" si="0"/>
        <v/>
      </c>
      <c r="E32" s="141"/>
      <c r="F32" s="50" t="s">
        <v>60</v>
      </c>
      <c r="G32" s="65"/>
      <c r="H32" s="58" t="str">
        <f t="shared" si="1"/>
        <v/>
      </c>
    </row>
    <row r="33" spans="1:8">
      <c r="A33" s="140"/>
      <c r="B33" s="50" t="s">
        <v>62</v>
      </c>
      <c r="C33" s="64"/>
      <c r="D33" s="55" t="str">
        <f t="shared" si="0"/>
        <v/>
      </c>
      <c r="E33" s="141"/>
      <c r="F33" s="50" t="s">
        <v>62</v>
      </c>
      <c r="G33" s="65"/>
      <c r="H33" s="58" t="str">
        <f t="shared" si="1"/>
        <v/>
      </c>
    </row>
    <row r="34" spans="1:8">
      <c r="A34" s="140"/>
      <c r="B34" s="50" t="s">
        <v>58</v>
      </c>
      <c r="C34" s="64"/>
      <c r="D34" s="55" t="str">
        <f t="shared" si="0"/>
        <v/>
      </c>
      <c r="E34" s="141"/>
      <c r="F34" s="50" t="s">
        <v>58</v>
      </c>
      <c r="G34" s="65"/>
      <c r="H34" s="58" t="str">
        <f t="shared" si="1"/>
        <v/>
      </c>
    </row>
    <row r="35" spans="1:8">
      <c r="A35" s="140"/>
      <c r="B35" s="50" t="s">
        <v>60</v>
      </c>
      <c r="C35" s="64"/>
      <c r="D35" s="55" t="str">
        <f t="shared" si="0"/>
        <v/>
      </c>
      <c r="E35" s="141"/>
      <c r="F35" s="50" t="s">
        <v>60</v>
      </c>
      <c r="G35" s="65"/>
      <c r="H35" s="58" t="str">
        <f t="shared" si="1"/>
        <v/>
      </c>
    </row>
    <row r="36" spans="1:8" ht="15.75" thickBot="1">
      <c r="A36" s="142"/>
      <c r="B36" s="52" t="s">
        <v>62</v>
      </c>
      <c r="C36" s="66"/>
      <c r="D36" s="57" t="str">
        <f t="shared" si="0"/>
        <v/>
      </c>
      <c r="E36" s="143"/>
      <c r="F36" s="52" t="s">
        <v>62</v>
      </c>
      <c r="G36" s="67"/>
      <c r="H36" s="59" t="str">
        <f t="shared" si="1"/>
        <v/>
      </c>
    </row>
    <row r="37" spans="1:8">
      <c r="A37" s="3" t="s">
        <v>63</v>
      </c>
    </row>
    <row r="39" spans="1:8">
      <c r="A39" s="1" t="s">
        <v>64</v>
      </c>
    </row>
    <row r="40" spans="1:8">
      <c r="A40" s="15"/>
      <c r="B40" s="16" t="s">
        <v>65</v>
      </c>
      <c r="C40" s="137" t="s">
        <v>66</v>
      </c>
      <c r="D40" s="137"/>
      <c r="E40" s="137" t="s">
        <v>67</v>
      </c>
      <c r="F40" s="137"/>
      <c r="G40" s="137" t="s">
        <v>68</v>
      </c>
      <c r="H40" s="137"/>
    </row>
    <row r="41" spans="1:8">
      <c r="A41" s="17" t="s">
        <v>69</v>
      </c>
      <c r="B41" s="8"/>
      <c r="C41" s="138"/>
      <c r="D41" s="138"/>
      <c r="E41" s="138"/>
      <c r="F41" s="138"/>
      <c r="G41" s="138"/>
      <c r="H41" s="138"/>
    </row>
    <row r="42" spans="1:8" ht="17.25" customHeight="1">
      <c r="A42" s="139" t="s">
        <v>70</v>
      </c>
      <c r="B42" s="139"/>
      <c r="C42" s="139" t="s">
        <v>71</v>
      </c>
      <c r="D42" s="139"/>
      <c r="E42" s="139" t="s">
        <v>72</v>
      </c>
      <c r="F42" s="139"/>
      <c r="G42" s="139" t="s">
        <v>73</v>
      </c>
      <c r="H42" s="139"/>
    </row>
    <row r="44" spans="1:8">
      <c r="A44" s="18" t="s">
        <v>74</v>
      </c>
      <c r="B44" s="9"/>
      <c r="C44" s="9"/>
      <c r="D44" s="9"/>
      <c r="E44" s="9"/>
      <c r="F44" s="9"/>
      <c r="G44" s="9"/>
      <c r="H44" s="10"/>
    </row>
    <row r="45" spans="1:8">
      <c r="A45" s="19"/>
      <c r="B45" s="11"/>
      <c r="C45" s="11"/>
      <c r="D45" s="11"/>
      <c r="E45" s="11"/>
      <c r="F45" s="11"/>
      <c r="G45" s="11"/>
      <c r="H45" s="12"/>
    </row>
    <row r="46" spans="1:8">
      <c r="A46" s="21"/>
      <c r="B46" s="13"/>
      <c r="C46" s="13"/>
      <c r="D46" s="13"/>
      <c r="E46" s="13"/>
      <c r="F46" s="13"/>
      <c r="G46" s="13"/>
      <c r="H46" s="14"/>
    </row>
    <row r="47" spans="1:8">
      <c r="A47" s="135" t="s">
        <v>9</v>
      </c>
      <c r="B47" s="135"/>
      <c r="C47" s="135"/>
      <c r="D47" s="135"/>
      <c r="E47" s="135"/>
      <c r="F47" s="135"/>
      <c r="G47" s="135"/>
      <c r="H47" s="135"/>
    </row>
    <row r="48" spans="1:8" ht="17.25">
      <c r="A48" s="136" t="s">
        <v>10</v>
      </c>
      <c r="B48" s="136"/>
      <c r="C48" s="136"/>
      <c r="D48" s="136"/>
      <c r="E48" s="136"/>
      <c r="F48" s="136"/>
      <c r="G48" s="136"/>
      <c r="H48" s="136"/>
    </row>
  </sheetData>
  <mergeCells count="33">
    <mergeCell ref="A1:H1"/>
    <mergeCell ref="G3:H3"/>
    <mergeCell ref="D4:E4"/>
    <mergeCell ref="G4:H4"/>
    <mergeCell ref="A7:A9"/>
    <mergeCell ref="E7:E9"/>
    <mergeCell ref="A10:A12"/>
    <mergeCell ref="E10:E12"/>
    <mergeCell ref="A13:A15"/>
    <mergeCell ref="E13:E15"/>
    <mergeCell ref="A16:A18"/>
    <mergeCell ref="E16:E18"/>
    <mergeCell ref="A19:A21"/>
    <mergeCell ref="E19:E21"/>
    <mergeCell ref="A22:A24"/>
    <mergeCell ref="E22:E24"/>
    <mergeCell ref="A25:A27"/>
    <mergeCell ref="E25:E27"/>
    <mergeCell ref="A28:A30"/>
    <mergeCell ref="E28:E30"/>
    <mergeCell ref="A31:A33"/>
    <mergeCell ref="E31:E33"/>
    <mergeCell ref="A34:A36"/>
    <mergeCell ref="E34:E36"/>
    <mergeCell ref="A47:H47"/>
    <mergeCell ref="A48:H48"/>
    <mergeCell ref="C40:D41"/>
    <mergeCell ref="E40:F41"/>
    <mergeCell ref="G40:H41"/>
    <mergeCell ref="A42:B42"/>
    <mergeCell ref="C42:D42"/>
    <mergeCell ref="E42:F42"/>
    <mergeCell ref="G42:H42"/>
  </mergeCells>
  <phoneticPr fontId="3" type="noConversion"/>
  <conditionalFormatting sqref="D7:D36">
    <cfRule type="containsText" dxfId="168" priority="2" operator="containsText" text="불량">
      <formula>NOT(ISERROR(SEARCH("불량",D7)))</formula>
    </cfRule>
  </conditionalFormatting>
  <conditionalFormatting sqref="H7:H36">
    <cfRule type="containsText" dxfId="167" priority="1" operator="containsText" text="불량">
      <formula>NOT(ISERROR(SEARCH("불량",H7)))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J7" sqref="J7"/>
    </sheetView>
  </sheetViews>
  <sheetFormatPr defaultColWidth="9" defaultRowHeight="15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>
      <c r="A1" s="176" t="s">
        <v>36</v>
      </c>
      <c r="B1" s="144"/>
      <c r="C1" s="144"/>
      <c r="D1" s="144"/>
      <c r="E1" s="144"/>
      <c r="F1" s="144"/>
      <c r="G1" s="144"/>
      <c r="H1" s="144"/>
    </row>
    <row r="3" spans="1:8">
      <c r="F3" s="76" t="s">
        <v>11</v>
      </c>
      <c r="G3" s="166" t="str">
        <f>'환경 4주'!G3:H3</f>
        <v>17-1588</v>
      </c>
      <c r="H3" s="167"/>
    </row>
    <row r="4" spans="1:8">
      <c r="A4" s="4" t="s">
        <v>4</v>
      </c>
      <c r="B4" s="76" t="str">
        <f>'환경 4주'!B4</f>
        <v>상항농장</v>
      </c>
      <c r="C4" s="4" t="s">
        <v>12</v>
      </c>
      <c r="D4" s="168">
        <f>'환경 4주'!D4:E4</f>
        <v>43024</v>
      </c>
      <c r="E4" s="168"/>
      <c r="F4" s="4" t="s">
        <v>299</v>
      </c>
      <c r="G4" s="168">
        <f>'환경 4주'!G4:H4</f>
        <v>0</v>
      </c>
      <c r="H4" s="168"/>
    </row>
    <row r="5" spans="1:8">
      <c r="A5" s="4" t="s">
        <v>41</v>
      </c>
      <c r="B5" s="76">
        <f>'환경 4주'!B5</f>
        <v>7375</v>
      </c>
      <c r="C5" s="4" t="s">
        <v>42</v>
      </c>
      <c r="D5" s="169" t="str">
        <f>'환경 4주'!D5:E5</f>
        <v>4주령</v>
      </c>
      <c r="E5" s="169"/>
      <c r="F5" s="4" t="s">
        <v>302</v>
      </c>
      <c r="G5" s="168" t="str">
        <f>'환경 4주'!G5:H5</f>
        <v>오선규</v>
      </c>
      <c r="H5" s="168"/>
    </row>
    <row r="6" spans="1:8" ht="15.75" thickBot="1"/>
    <row r="7" spans="1:8" ht="16.5" customHeight="1">
      <c r="A7" s="205" t="s">
        <v>32</v>
      </c>
      <c r="B7" s="206"/>
      <c r="C7" s="236" t="s">
        <v>6</v>
      </c>
      <c r="D7" s="171"/>
      <c r="E7" s="207" t="s">
        <v>32</v>
      </c>
      <c r="F7" s="206"/>
      <c r="G7" s="236" t="s">
        <v>6</v>
      </c>
      <c r="H7" s="237"/>
    </row>
    <row r="8" spans="1:8" ht="18.75" customHeight="1">
      <c r="A8" s="238">
        <f>IF('환경 4주'!A8:A9="","",'환경 4주'!A8:A9)</f>
        <v>111</v>
      </c>
      <c r="B8" s="239"/>
      <c r="C8" s="242" t="str">
        <f>IF('환경 4주'!D8="","",IF('환경 4주'!D8="불량","부적합",IF('환경 4주'!D8="주의","주의","적합")))</f>
        <v>주의</v>
      </c>
      <c r="D8" s="243"/>
      <c r="E8" s="246">
        <f>IF('환경 4주'!E8:E9="","",'환경 4주'!E8:E9)</f>
        <v>112</v>
      </c>
      <c r="F8" s="239"/>
      <c r="G8" s="242" t="str">
        <f>IF('환경 4주'!H8="","",IF('환경 4주'!H8="불량","부적합",IF('환경 4주'!H8="주의","주의","적합")))</f>
        <v>주의</v>
      </c>
      <c r="H8" s="248"/>
    </row>
    <row r="9" spans="1:8" ht="18.75" customHeight="1">
      <c r="A9" s="240"/>
      <c r="B9" s="241"/>
      <c r="C9" s="244" t="str">
        <f>IF('환경 4주'!D9="불량","부적합",IF('환경 4주'!D9="주의","주의","적합"))</f>
        <v>적합</v>
      </c>
      <c r="D9" s="245"/>
      <c r="E9" s="247"/>
      <c r="F9" s="241"/>
      <c r="G9" s="244" t="str">
        <f>IF('환경 4주'!H9="불량","부적합",IF('환경 4주'!H9="주의","주의","적합"))</f>
        <v>적합</v>
      </c>
      <c r="H9" s="249"/>
    </row>
    <row r="10" spans="1:8" ht="18.75" customHeight="1">
      <c r="A10" s="238">
        <f>IF('환경 4주'!A10:A11="","",'환경 4주'!A10:A11)</f>
        <v>121</v>
      </c>
      <c r="B10" s="239"/>
      <c r="C10" s="242" t="str">
        <f>IF('환경 4주'!D10="","",IF('환경 4주'!D10="불량","부적합",IF('환경 4주'!D10="주의","주의","적합")))</f>
        <v>적합</v>
      </c>
      <c r="D10" s="243"/>
      <c r="E10" s="246">
        <f>IF('환경 4주'!E10:E11="","",'환경 4주'!E10:E11)</f>
        <v>122</v>
      </c>
      <c r="F10" s="239"/>
      <c r="G10" s="242" t="str">
        <f>IF('환경 4주'!H10="","",IF('환경 4주'!H10="불량","부적합",IF('환경 4주'!H10="주의","주의","적합")))</f>
        <v>적합</v>
      </c>
      <c r="H10" s="248"/>
    </row>
    <row r="11" spans="1:8" ht="18.75" customHeight="1">
      <c r="A11" s="240"/>
      <c r="B11" s="241"/>
      <c r="C11" s="244" t="str">
        <f>IF('환경 4주'!D11="불량","부적합",IF('환경 4주'!D11="주의","주의","적합"))</f>
        <v>적합</v>
      </c>
      <c r="D11" s="245"/>
      <c r="E11" s="247"/>
      <c r="F11" s="241"/>
      <c r="G11" s="244" t="str">
        <f>IF('환경 4주'!H11="불량","부적합",IF('환경 4주'!H11="주의","주의","적합"))</f>
        <v>적합</v>
      </c>
      <c r="H11" s="249"/>
    </row>
    <row r="12" spans="1:8" ht="18.75" customHeight="1">
      <c r="A12" s="238">
        <f>IF('환경 4주'!A12:A13="","",'환경 4주'!A12:A13)</f>
        <v>131</v>
      </c>
      <c r="B12" s="239"/>
      <c r="C12" s="242" t="str">
        <f>IF('환경 4주'!D12="","",IF('환경 4주'!D12="불량","부적합",IF('환경 4주'!D12="주의","주의","적합")))</f>
        <v>적합</v>
      </c>
      <c r="D12" s="243"/>
      <c r="E12" s="246">
        <f>IF('환경 4주'!E12:E13="","",'환경 4주'!E12:E13)</f>
        <v>132</v>
      </c>
      <c r="F12" s="239"/>
      <c r="G12" s="242" t="str">
        <f>IF('환경 4주'!H12="","",IF('환경 4주'!H12="불량","부적합",IF('환경 4주'!H12="주의","주의","적합")))</f>
        <v>적합</v>
      </c>
      <c r="H12" s="248"/>
    </row>
    <row r="13" spans="1:8" ht="18.75" customHeight="1">
      <c r="A13" s="240"/>
      <c r="B13" s="241"/>
      <c r="C13" s="244" t="str">
        <f>IF('환경 4주'!D13="불량","부적합",IF('환경 4주'!D13="주의","주의","적합"))</f>
        <v>적합</v>
      </c>
      <c r="D13" s="245"/>
      <c r="E13" s="247"/>
      <c r="F13" s="241"/>
      <c r="G13" s="244" t="str">
        <f>IF('환경 4주'!H13="불량","부적합",IF('환경 4주'!H13="주의","주의","적합"))</f>
        <v>적합</v>
      </c>
      <c r="H13" s="249"/>
    </row>
    <row r="14" spans="1:8" ht="18.75" customHeight="1">
      <c r="A14" s="238">
        <f>IF('환경 4주'!A14:A15="","",'환경 4주'!A14:A15)</f>
        <v>141</v>
      </c>
      <c r="B14" s="239"/>
      <c r="C14" s="242" t="str">
        <f>IF('환경 4주'!D14="","",IF('환경 4주'!D14="불량","부적합",IF('환경 4주'!D14="주의","주의","적합")))</f>
        <v>적합</v>
      </c>
      <c r="D14" s="243"/>
      <c r="E14" s="246">
        <f>IF('환경 4주'!E14:E15="","",'환경 4주'!E14:E15)</f>
        <v>142</v>
      </c>
      <c r="F14" s="239"/>
      <c r="G14" s="242" t="str">
        <f>IF('환경 4주'!H14="","",IF('환경 4주'!H14="불량","부적합",IF('환경 4주'!H14="주의","주의","적합")))</f>
        <v>적합</v>
      </c>
      <c r="H14" s="248"/>
    </row>
    <row r="15" spans="1:8" ht="18.75" customHeight="1">
      <c r="A15" s="240"/>
      <c r="B15" s="241"/>
      <c r="C15" s="244" t="str">
        <f>IF('환경 4주'!D15="불량","부적합",IF('환경 4주'!D15="주의","주의","적합"))</f>
        <v>적합</v>
      </c>
      <c r="D15" s="245"/>
      <c r="E15" s="247"/>
      <c r="F15" s="241"/>
      <c r="G15" s="244" t="str">
        <f>IF('환경 4주'!H15="불량","부적합",IF('환경 4주'!H15="주의","주의","적합"))</f>
        <v>적합</v>
      </c>
      <c r="H15" s="249"/>
    </row>
    <row r="16" spans="1:8" ht="18.75" customHeight="1">
      <c r="A16" s="238">
        <f>IF('환경 4주'!A16:A17="","",'환경 4주'!A16:A17)</f>
        <v>151</v>
      </c>
      <c r="B16" s="239"/>
      <c r="C16" s="242" t="str">
        <f>IF('환경 4주'!D16="","",IF('환경 4주'!D16="불량","부적합",IF('환경 4주'!D16="주의","주의","적합")))</f>
        <v>적합</v>
      </c>
      <c r="D16" s="243"/>
      <c r="E16" s="246">
        <f>IF('환경 4주'!E16:E17="","",'환경 4주'!E16:E17)</f>
        <v>152</v>
      </c>
      <c r="F16" s="239"/>
      <c r="G16" s="242" t="str">
        <f>IF('환경 4주'!H16="","",IF('환경 4주'!H16="불량","부적합",IF('환경 4주'!H16="주의","주의","적합")))</f>
        <v>적합</v>
      </c>
      <c r="H16" s="248"/>
    </row>
    <row r="17" spans="1:8" ht="18.75" customHeight="1">
      <c r="A17" s="240"/>
      <c r="B17" s="241"/>
      <c r="C17" s="244" t="str">
        <f>IF('환경 4주'!D17="불량","부적합",IF('환경 4주'!D17="주의","주의","적합"))</f>
        <v>적합</v>
      </c>
      <c r="D17" s="245"/>
      <c r="E17" s="247"/>
      <c r="F17" s="241"/>
      <c r="G17" s="244" t="str">
        <f>IF('환경 4주'!H17="불량","부적합",IF('환경 4주'!H17="주의","주의","적합"))</f>
        <v>적합</v>
      </c>
      <c r="H17" s="249"/>
    </row>
    <row r="18" spans="1:8" ht="18.75" customHeight="1">
      <c r="A18" s="238">
        <f>IF('환경 4주'!A18:A19="","",'환경 4주'!A18:A19)</f>
        <v>211</v>
      </c>
      <c r="B18" s="239"/>
      <c r="C18" s="242" t="str">
        <f>IF('환경 4주'!D18="","",IF('환경 4주'!D18="불량","부적합",IF('환경 4주'!D18="주의","주의","적합")))</f>
        <v>적합</v>
      </c>
      <c r="D18" s="243"/>
      <c r="E18" s="246">
        <f>IF('환경 4주'!E18:E19="","",'환경 4주'!E18:E19)</f>
        <v>212</v>
      </c>
      <c r="F18" s="239"/>
      <c r="G18" s="242" t="str">
        <f>IF('환경 4주'!H18="","",IF('환경 4주'!H18="불량","부적합",IF('환경 4주'!H18="주의","주의","적합")))</f>
        <v>적합</v>
      </c>
      <c r="H18" s="248"/>
    </row>
    <row r="19" spans="1:8" ht="18.75" customHeight="1">
      <c r="A19" s="240"/>
      <c r="B19" s="241"/>
      <c r="C19" s="244" t="str">
        <f>IF('환경 4주'!D19="불량","부적합",IF('환경 4주'!D19="주의","주의","적합"))</f>
        <v>적합</v>
      </c>
      <c r="D19" s="245"/>
      <c r="E19" s="247"/>
      <c r="F19" s="241"/>
      <c r="G19" s="244" t="str">
        <f>IF('환경 4주'!H19="불량","부적합",IF('환경 4주'!H19="주의","주의","적합"))</f>
        <v>적합</v>
      </c>
      <c r="H19" s="249"/>
    </row>
    <row r="20" spans="1:8" ht="18.75" customHeight="1">
      <c r="A20" s="238">
        <f>IF('환경 4주'!A20:A21="","",'환경 4주'!A20:A21)</f>
        <v>221</v>
      </c>
      <c r="B20" s="239"/>
      <c r="C20" s="242" t="str">
        <f>IF('환경 4주'!D20="","",IF('환경 4주'!D20="불량","부적합",IF('환경 4주'!D20="주의","주의","적합")))</f>
        <v>적합</v>
      </c>
      <c r="D20" s="243"/>
      <c r="E20" s="246">
        <f>IF('환경 4주'!E20:E21="","",'환경 4주'!E20:E21)</f>
        <v>222</v>
      </c>
      <c r="F20" s="239"/>
      <c r="G20" s="242" t="str">
        <f>IF('환경 4주'!H20="","",IF('환경 4주'!H20="불량","부적합",IF('환경 4주'!H20="주의","주의","적합")))</f>
        <v>적합</v>
      </c>
      <c r="H20" s="248"/>
    </row>
    <row r="21" spans="1:8" ht="18.75" customHeight="1">
      <c r="A21" s="240"/>
      <c r="B21" s="241"/>
      <c r="C21" s="244" t="str">
        <f>IF('환경 4주'!D21="불량","부적합",IF('환경 4주'!D21="주의","주의","적합"))</f>
        <v>적합</v>
      </c>
      <c r="D21" s="245"/>
      <c r="E21" s="247"/>
      <c r="F21" s="241"/>
      <c r="G21" s="244" t="str">
        <f>IF('환경 4주'!H21="불량","부적합",IF('환경 4주'!H21="주의","주의","적합"))</f>
        <v>적합</v>
      </c>
      <c r="H21" s="249"/>
    </row>
    <row r="22" spans="1:8" ht="18.75" customHeight="1">
      <c r="A22" s="238">
        <f>IF('환경 4주'!A22:A23="","",'환경 4주'!A22:A23)</f>
        <v>232</v>
      </c>
      <c r="B22" s="239"/>
      <c r="C22" s="242" t="str">
        <f>IF('환경 4주'!D22="","",IF('환경 4주'!D22="불량","부적합",IF('환경 4주'!D22="주의","주의","적합")))</f>
        <v>적합</v>
      </c>
      <c r="D22" s="243"/>
      <c r="E22" s="246">
        <f>IF('환경 4주'!E22:E23="","",'환경 4주'!E22:E23)</f>
        <v>241</v>
      </c>
      <c r="F22" s="239"/>
      <c r="G22" s="242" t="str">
        <f>IF('환경 4주'!H22="","",IF('환경 4주'!H22="불량","부적합",IF('환경 4주'!H22="주의","주의","적합")))</f>
        <v>적합</v>
      </c>
      <c r="H22" s="248"/>
    </row>
    <row r="23" spans="1:8" ht="18.75" customHeight="1">
      <c r="A23" s="240"/>
      <c r="B23" s="241"/>
      <c r="C23" s="244" t="str">
        <f>IF('환경 4주'!D23="불량","부적합",IF('환경 4주'!D23="주의","주의","적합"))</f>
        <v>적합</v>
      </c>
      <c r="D23" s="245"/>
      <c r="E23" s="247"/>
      <c r="F23" s="241"/>
      <c r="G23" s="244" t="str">
        <f>IF('환경 4주'!H23="불량","부적합",IF('환경 4주'!H23="주의","주의","적합"))</f>
        <v>적합</v>
      </c>
      <c r="H23" s="249"/>
    </row>
    <row r="24" spans="1:8" ht="18.75" customHeight="1">
      <c r="A24" s="238">
        <f>IF('환경 4주'!A24:A25="","",'환경 4주'!A24:A25)</f>
        <v>242</v>
      </c>
      <c r="B24" s="239"/>
      <c r="C24" s="242" t="str">
        <f>IF('환경 4주'!D24="","",IF('환경 4주'!D24="불량","부적합",IF('환경 4주'!D24="주의","주의","적합")))</f>
        <v>적합</v>
      </c>
      <c r="D24" s="243"/>
      <c r="E24" s="246">
        <f>IF('환경 4주'!E24:E25="","",'환경 4주'!E24:E25)</f>
        <v>251</v>
      </c>
      <c r="F24" s="239"/>
      <c r="G24" s="242" t="str">
        <f>IF('환경 4주'!H24="","",IF('환경 4주'!H24="불량","부적합",IF('환경 4주'!H24="주의","주의","적합")))</f>
        <v>적합</v>
      </c>
      <c r="H24" s="248"/>
    </row>
    <row r="25" spans="1:8" ht="18.75" customHeight="1">
      <c r="A25" s="240"/>
      <c r="B25" s="241"/>
      <c r="C25" s="244" t="str">
        <f>IF('환경 4주'!D25="불량","부적합",IF('환경 4주'!D25="주의","주의","적합"))</f>
        <v>적합</v>
      </c>
      <c r="D25" s="245"/>
      <c r="E25" s="247"/>
      <c r="F25" s="241"/>
      <c r="G25" s="244" t="str">
        <f>IF('환경 4주'!H25="불량","부적합",IF('환경 4주'!H25="주의","주의","적합"))</f>
        <v>적합</v>
      </c>
      <c r="H25" s="249"/>
    </row>
    <row r="26" spans="1:8" ht="18.75" customHeight="1">
      <c r="A26" s="238">
        <f>IF('환경 4주'!A26:A27="","",'환경 4주'!A26:A27)</f>
        <v>252</v>
      </c>
      <c r="B26" s="239"/>
      <c r="C26" s="242" t="str">
        <f>IF('환경 4주'!D26="","",IF('환경 4주'!D26="불량","부적합",IF('환경 4주'!D26="주의","주의","적합")))</f>
        <v>적합</v>
      </c>
      <c r="D26" s="243"/>
      <c r="E26" s="246" t="str">
        <f>IF('환경 4주'!E26:E27="","",'환경 4주'!E26:E27)</f>
        <v/>
      </c>
      <c r="F26" s="239"/>
      <c r="G26" s="242" t="str">
        <f>IF('환경 4주'!H26="","",IF('환경 4주'!H26="불량","부적합",IF('환경 4주'!H26="주의","주의","적합")))</f>
        <v/>
      </c>
      <c r="H26" s="248"/>
    </row>
    <row r="27" spans="1:8" ht="18.75" customHeight="1" thickBot="1">
      <c r="A27" s="250"/>
      <c r="B27" s="251"/>
      <c r="C27" s="252" t="str">
        <f>IF('환경 4주'!D27="불량","부적합",IF('환경 4주'!D27="주의","주의","적합"))</f>
        <v>적합</v>
      </c>
      <c r="D27" s="253"/>
      <c r="E27" s="254"/>
      <c r="F27" s="251"/>
      <c r="G27" s="252" t="str">
        <f>IF('환경 4주'!H27="불량","부적합",IF('환경 4주'!H27="주의","주의","적합"))</f>
        <v>적합</v>
      </c>
      <c r="H27" s="255"/>
    </row>
    <row r="28" spans="1:8">
      <c r="A28" s="3"/>
    </row>
    <row r="29" spans="1:8">
      <c r="A29" s="3"/>
    </row>
    <row r="30" spans="1:8">
      <c r="A30" s="1" t="s">
        <v>20</v>
      </c>
    </row>
    <row r="31" spans="1:8" ht="16.5" customHeight="1">
      <c r="A31" s="15"/>
      <c r="B31" s="16" t="s">
        <v>6</v>
      </c>
      <c r="C31" s="174" t="s">
        <v>23</v>
      </c>
      <c r="D31" s="174"/>
      <c r="E31" s="174" t="s">
        <v>45</v>
      </c>
      <c r="F31" s="174"/>
      <c r="G31" s="174" t="s">
        <v>24</v>
      </c>
      <c r="H31" s="174"/>
    </row>
    <row r="32" spans="1:8">
      <c r="A32" s="17" t="s">
        <v>5</v>
      </c>
      <c r="B32" s="8"/>
      <c r="C32" s="174"/>
      <c r="D32" s="174"/>
      <c r="E32" s="174"/>
      <c r="F32" s="174"/>
      <c r="G32" s="174"/>
      <c r="H32" s="174"/>
    </row>
    <row r="33" spans="1:8" ht="17.25" customHeight="1">
      <c r="A33" s="175" t="s">
        <v>16</v>
      </c>
      <c r="B33" s="139"/>
      <c r="C33" s="175" t="s">
        <v>26</v>
      </c>
      <c r="D33" s="175"/>
      <c r="E33" s="169" t="s">
        <v>47</v>
      </c>
      <c r="F33" s="169"/>
      <c r="G33" s="139" t="s">
        <v>49</v>
      </c>
      <c r="H33" s="139"/>
    </row>
    <row r="35" spans="1:8">
      <c r="A35" s="18" t="s">
        <v>27</v>
      </c>
      <c r="B35" s="9"/>
      <c r="C35" s="9"/>
      <c r="D35" s="9"/>
      <c r="E35" s="9"/>
      <c r="F35" s="9"/>
      <c r="G35" s="9"/>
      <c r="H35" s="10"/>
    </row>
    <row r="36" spans="1:8">
      <c r="A36" s="20"/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135" t="s">
        <v>9</v>
      </c>
      <c r="B42" s="135"/>
      <c r="C42" s="135"/>
      <c r="D42" s="135"/>
      <c r="E42" s="135"/>
      <c r="F42" s="135"/>
      <c r="G42" s="135"/>
      <c r="H42" s="135"/>
    </row>
    <row r="43" spans="1:8" ht="17.25">
      <c r="A43" s="136" t="s">
        <v>10</v>
      </c>
      <c r="B43" s="136"/>
      <c r="C43" s="136"/>
      <c r="D43" s="136"/>
      <c r="E43" s="136"/>
      <c r="F43" s="136"/>
      <c r="G43" s="136"/>
      <c r="H43" s="136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3" type="noConversion"/>
  <conditionalFormatting sqref="C8 C10:D27 G8 G10:H27">
    <cfRule type="containsText" dxfId="124" priority="2" operator="containsText" text="부적합">
      <formula>NOT(ISERROR(SEARCH("부적합",C8)))</formula>
    </cfRule>
  </conditionalFormatting>
  <conditionalFormatting sqref="C8 E8 C10:E27 G8 G10:H27">
    <cfRule type="containsText" dxfId="123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topLeftCell="A4" zoomScaleNormal="100" workbookViewId="0">
      <selection activeCell="N22" sqref="N22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>
      <c r="A1" s="176" t="s">
        <v>36</v>
      </c>
      <c r="B1" s="144"/>
      <c r="C1" s="144"/>
      <c r="D1" s="144"/>
      <c r="E1" s="144"/>
      <c r="F1" s="144"/>
      <c r="G1" s="144"/>
      <c r="H1" s="144"/>
    </row>
    <row r="3" spans="1:8">
      <c r="F3" s="76" t="s">
        <v>11</v>
      </c>
      <c r="G3" s="145" t="s">
        <v>297</v>
      </c>
      <c r="H3" s="146"/>
    </row>
    <row r="4" spans="1:8">
      <c r="A4" s="4" t="s">
        <v>4</v>
      </c>
      <c r="B4" s="73" t="s">
        <v>141</v>
      </c>
      <c r="C4" s="4" t="s">
        <v>12</v>
      </c>
      <c r="D4" s="147">
        <v>43053</v>
      </c>
      <c r="E4" s="148"/>
      <c r="F4" s="4" t="s">
        <v>300</v>
      </c>
      <c r="G4" s="147"/>
      <c r="H4" s="147"/>
    </row>
    <row r="5" spans="1:8">
      <c r="A5" s="4" t="s">
        <v>41</v>
      </c>
      <c r="B5" s="73">
        <v>7375</v>
      </c>
      <c r="C5" s="4" t="s">
        <v>42</v>
      </c>
      <c r="D5" s="203" t="s">
        <v>296</v>
      </c>
      <c r="E5" s="204"/>
      <c r="F5" s="4" t="s">
        <v>302</v>
      </c>
      <c r="G5" s="148" t="s">
        <v>306</v>
      </c>
      <c r="H5" s="148"/>
    </row>
    <row r="6" spans="1:8" ht="15.75" thickBot="1"/>
    <row r="7" spans="1:8" ht="16.5" customHeight="1">
      <c r="A7" s="205" t="s">
        <v>32</v>
      </c>
      <c r="B7" s="206"/>
      <c r="C7" s="77" t="s">
        <v>16</v>
      </c>
      <c r="D7" s="53" t="s">
        <v>3</v>
      </c>
      <c r="E7" s="207" t="s">
        <v>32</v>
      </c>
      <c r="F7" s="206"/>
      <c r="G7" s="77" t="s">
        <v>16</v>
      </c>
      <c r="H7" s="7" t="s">
        <v>3</v>
      </c>
    </row>
    <row r="8" spans="1:8" ht="18.75" customHeight="1">
      <c r="A8" s="208">
        <v>111</v>
      </c>
      <c r="B8" s="200"/>
      <c r="C8" s="210" t="s">
        <v>249</v>
      </c>
      <c r="D8" s="212" t="str">
        <f>IF(C8="","",IF(C8="음성","양호",IF(ISERROR(FIND(".",C8)),"불량","주의")))</f>
        <v>주의</v>
      </c>
      <c r="E8" s="214">
        <v>112</v>
      </c>
      <c r="F8" s="200"/>
      <c r="G8" s="210" t="s">
        <v>18</v>
      </c>
      <c r="H8" s="218" t="str">
        <f>IF(G8="","",IF(G8="음성","양호",IF(ISERROR(FIND(".",G8)),"불량","주의")))</f>
        <v>양호</v>
      </c>
    </row>
    <row r="9" spans="1:8" ht="18.75" customHeight="1">
      <c r="A9" s="209"/>
      <c r="B9" s="202"/>
      <c r="C9" s="211" t="s">
        <v>248</v>
      </c>
      <c r="D9" s="213"/>
      <c r="E9" s="215"/>
      <c r="F9" s="202"/>
      <c r="G9" s="211" t="s">
        <v>18</v>
      </c>
      <c r="H9" s="219"/>
    </row>
    <row r="10" spans="1:8" ht="18.75" customHeight="1">
      <c r="A10" s="208">
        <v>121</v>
      </c>
      <c r="B10" s="200"/>
      <c r="C10" s="210" t="s">
        <v>18</v>
      </c>
      <c r="D10" s="212" t="str">
        <f>IF(C10="","",IF(C10="음성","양호",IF(ISERROR(FIND(".",C10)),"불량","주의")))</f>
        <v>양호</v>
      </c>
      <c r="E10" s="214">
        <v>122</v>
      </c>
      <c r="F10" s="200"/>
      <c r="G10" s="210" t="s">
        <v>249</v>
      </c>
      <c r="H10" s="218" t="str">
        <f>IF(G10="","",IF(G10="음성","양호",IF(ISERROR(FIND(".",G10)),"불량","주의")))</f>
        <v>주의</v>
      </c>
    </row>
    <row r="11" spans="1:8" ht="18.75" customHeight="1">
      <c r="A11" s="209"/>
      <c r="B11" s="202"/>
      <c r="C11" s="211" t="s">
        <v>18</v>
      </c>
      <c r="D11" s="213"/>
      <c r="E11" s="215"/>
      <c r="F11" s="202"/>
      <c r="G11" s="211" t="s">
        <v>248</v>
      </c>
      <c r="H11" s="219"/>
    </row>
    <row r="12" spans="1:8" ht="18.75" customHeight="1">
      <c r="A12" s="208">
        <v>131</v>
      </c>
      <c r="B12" s="200" t="s">
        <v>39</v>
      </c>
      <c r="C12" s="210" t="s">
        <v>18</v>
      </c>
      <c r="D12" s="212" t="str">
        <f>IF(C12="","",IF(C12="음성","양호",IF(ISERROR(FIND(".",C12)),"불량","주의")))</f>
        <v>양호</v>
      </c>
      <c r="E12" s="214">
        <v>132</v>
      </c>
      <c r="F12" s="200" t="s">
        <v>39</v>
      </c>
      <c r="G12" s="210" t="s">
        <v>249</v>
      </c>
      <c r="H12" s="218" t="str">
        <f>IF(G12="","",IF(G12="음성","양호",IF(ISERROR(FIND(".",G12)),"불량","주의")))</f>
        <v>주의</v>
      </c>
    </row>
    <row r="13" spans="1:8" ht="18.75" customHeight="1">
      <c r="A13" s="209"/>
      <c r="B13" s="202" t="s">
        <v>40</v>
      </c>
      <c r="C13" s="211" t="s">
        <v>18</v>
      </c>
      <c r="D13" s="213"/>
      <c r="E13" s="215"/>
      <c r="F13" s="202" t="s">
        <v>40</v>
      </c>
      <c r="G13" s="211" t="s">
        <v>248</v>
      </c>
      <c r="H13" s="219"/>
    </row>
    <row r="14" spans="1:8" ht="18.75" customHeight="1">
      <c r="A14" s="208">
        <v>141</v>
      </c>
      <c r="B14" s="200" t="s">
        <v>39</v>
      </c>
      <c r="C14" s="210" t="s">
        <v>18</v>
      </c>
      <c r="D14" s="212" t="str">
        <f>IF(C14="","",IF(C14="음성","양호",IF(ISERROR(FIND(".",C14)),"불량","주의")))</f>
        <v>양호</v>
      </c>
      <c r="E14" s="214">
        <v>142</v>
      </c>
      <c r="F14" s="200" t="s">
        <v>39</v>
      </c>
      <c r="G14" s="216" t="s">
        <v>18</v>
      </c>
      <c r="H14" s="218" t="str">
        <f>IF(G14="","",IF(G14="음성","양호",IF(ISERROR(FIND(".",G14)),"불량","주의")))</f>
        <v>양호</v>
      </c>
    </row>
    <row r="15" spans="1:8" ht="18.75" customHeight="1">
      <c r="A15" s="209"/>
      <c r="B15" s="202" t="s">
        <v>40</v>
      </c>
      <c r="C15" s="211" t="s">
        <v>18</v>
      </c>
      <c r="D15" s="213"/>
      <c r="E15" s="215"/>
      <c r="F15" s="202" t="s">
        <v>40</v>
      </c>
      <c r="G15" s="217"/>
      <c r="H15" s="219"/>
    </row>
    <row r="16" spans="1:8" ht="18.75" customHeight="1">
      <c r="A16" s="208">
        <v>151</v>
      </c>
      <c r="B16" s="200" t="s">
        <v>39</v>
      </c>
      <c r="C16" s="210" t="s">
        <v>18</v>
      </c>
      <c r="D16" s="212" t="str">
        <f>IF(C16="","",IF(C16="음성","양호",IF(ISERROR(FIND(".",C16)),"불량","주의")))</f>
        <v>양호</v>
      </c>
      <c r="E16" s="214">
        <v>152</v>
      </c>
      <c r="F16" s="200" t="s">
        <v>39</v>
      </c>
      <c r="G16" s="216" t="s">
        <v>18</v>
      </c>
      <c r="H16" s="218" t="str">
        <f>IF(G16="","",IF(G16="음성","양호",IF(ISERROR(FIND(".",G16)),"불량","주의")))</f>
        <v>양호</v>
      </c>
    </row>
    <row r="17" spans="1:8" ht="18.75" customHeight="1">
      <c r="A17" s="209"/>
      <c r="B17" s="202" t="s">
        <v>40</v>
      </c>
      <c r="C17" s="211" t="s">
        <v>18</v>
      </c>
      <c r="D17" s="213"/>
      <c r="E17" s="215"/>
      <c r="F17" s="202" t="s">
        <v>40</v>
      </c>
      <c r="G17" s="217"/>
      <c r="H17" s="219"/>
    </row>
    <row r="18" spans="1:8" ht="18.75" customHeight="1">
      <c r="A18" s="208">
        <v>211</v>
      </c>
      <c r="B18" s="200" t="s">
        <v>39</v>
      </c>
      <c r="C18" s="210" t="s">
        <v>18</v>
      </c>
      <c r="D18" s="212" t="str">
        <f>IF(C18="","",IF(C18="음성","양호",IF(ISERROR(FIND(".",C18)),"불량","주의")))</f>
        <v>양호</v>
      </c>
      <c r="E18" s="214">
        <v>212</v>
      </c>
      <c r="F18" s="200" t="s">
        <v>39</v>
      </c>
      <c r="G18" s="216" t="s">
        <v>18</v>
      </c>
      <c r="H18" s="218" t="str">
        <f>IF(G18="","",IF(G18="음성","양호",IF(ISERROR(FIND(".",G18)),"불량","주의")))</f>
        <v>양호</v>
      </c>
    </row>
    <row r="19" spans="1:8" ht="18.75" customHeight="1">
      <c r="A19" s="209"/>
      <c r="B19" s="202" t="s">
        <v>40</v>
      </c>
      <c r="C19" s="211" t="s">
        <v>18</v>
      </c>
      <c r="D19" s="213"/>
      <c r="E19" s="215"/>
      <c r="F19" s="202" t="s">
        <v>40</v>
      </c>
      <c r="G19" s="217"/>
      <c r="H19" s="219"/>
    </row>
    <row r="20" spans="1:8" ht="18.75" customHeight="1">
      <c r="A20" s="208">
        <v>221</v>
      </c>
      <c r="B20" s="200" t="s">
        <v>39</v>
      </c>
      <c r="C20" s="210" t="s">
        <v>249</v>
      </c>
      <c r="D20" s="212" t="str">
        <f>IF(C20="","",IF(C20="음성","양호",IF(ISERROR(FIND(".",C20)),"불량","주의")))</f>
        <v>주의</v>
      </c>
      <c r="E20" s="214">
        <v>222</v>
      </c>
      <c r="F20" s="200" t="s">
        <v>39</v>
      </c>
      <c r="G20" s="216" t="s">
        <v>18</v>
      </c>
      <c r="H20" s="218" t="str">
        <f>IF(G20="","",IF(G20="음성","양호",IF(ISERROR(FIND(".",G20)),"불량","주의")))</f>
        <v>양호</v>
      </c>
    </row>
    <row r="21" spans="1:8" ht="18.75" customHeight="1">
      <c r="A21" s="209"/>
      <c r="B21" s="202" t="s">
        <v>40</v>
      </c>
      <c r="C21" s="211" t="s">
        <v>248</v>
      </c>
      <c r="D21" s="213"/>
      <c r="E21" s="215"/>
      <c r="F21" s="202" t="s">
        <v>40</v>
      </c>
      <c r="G21" s="217"/>
      <c r="H21" s="219"/>
    </row>
    <row r="22" spans="1:8" ht="18.75" customHeight="1">
      <c r="A22" s="208">
        <v>232</v>
      </c>
      <c r="B22" s="200" t="s">
        <v>39</v>
      </c>
      <c r="C22" s="210" t="s">
        <v>18</v>
      </c>
      <c r="D22" s="212" t="str">
        <f>IF(C22="","",IF(C22="음성","양호",IF(ISERROR(FIND(".",C22)),"불량","주의")))</f>
        <v>양호</v>
      </c>
      <c r="E22" s="214">
        <v>241</v>
      </c>
      <c r="F22" s="200" t="s">
        <v>39</v>
      </c>
      <c r="G22" s="210" t="s">
        <v>18</v>
      </c>
      <c r="H22" s="218" t="str">
        <f>IF(G22="","",IF(G22="음성","양호",IF(ISERROR(FIND(".",G22)),"불량","주의")))</f>
        <v>양호</v>
      </c>
    </row>
    <row r="23" spans="1:8" ht="18.75" customHeight="1">
      <c r="A23" s="209"/>
      <c r="B23" s="202" t="s">
        <v>40</v>
      </c>
      <c r="C23" s="211" t="s">
        <v>248</v>
      </c>
      <c r="D23" s="213"/>
      <c r="E23" s="215"/>
      <c r="F23" s="202" t="s">
        <v>40</v>
      </c>
      <c r="G23" s="211" t="s">
        <v>248</v>
      </c>
      <c r="H23" s="219"/>
    </row>
    <row r="24" spans="1:8" ht="18.75" customHeight="1">
      <c r="A24" s="208">
        <v>242</v>
      </c>
      <c r="B24" s="200" t="s">
        <v>39</v>
      </c>
      <c r="C24" s="210" t="s">
        <v>18</v>
      </c>
      <c r="D24" s="212" t="str">
        <f>IF(C24="","",IF(C24="음성","양호",IF(ISERROR(FIND(".",C24)),"불량","주의")))</f>
        <v>양호</v>
      </c>
      <c r="E24" s="214">
        <v>251</v>
      </c>
      <c r="F24" s="200" t="s">
        <v>39</v>
      </c>
      <c r="G24" s="210" t="s">
        <v>249</v>
      </c>
      <c r="H24" s="218" t="str">
        <f>IF(G24="","",IF(G24="음성","양호",IF(ISERROR(FIND(".",G24)),"불량","주의")))</f>
        <v>주의</v>
      </c>
    </row>
    <row r="25" spans="1:8" ht="18.75" customHeight="1">
      <c r="A25" s="209"/>
      <c r="B25" s="202" t="s">
        <v>40</v>
      </c>
      <c r="C25" s="211" t="s">
        <v>248</v>
      </c>
      <c r="D25" s="213"/>
      <c r="E25" s="215"/>
      <c r="F25" s="202" t="s">
        <v>40</v>
      </c>
      <c r="G25" s="211" t="s">
        <v>248</v>
      </c>
      <c r="H25" s="219"/>
    </row>
    <row r="26" spans="1:8" ht="18.75" customHeight="1" thickBot="1">
      <c r="A26" s="227">
        <v>252</v>
      </c>
      <c r="B26" s="221" t="s">
        <v>39</v>
      </c>
      <c r="C26" s="210" t="s">
        <v>249</v>
      </c>
      <c r="D26" s="212" t="str">
        <f>IF(C26="","",IF(C26="음성","양호",IF(ISERROR(FIND(".",C26)),"불량","주의")))</f>
        <v>주의</v>
      </c>
      <c r="E26" s="220"/>
      <c r="F26" s="221" t="s">
        <v>39</v>
      </c>
      <c r="G26" s="224"/>
      <c r="H26" s="218"/>
    </row>
    <row r="27" spans="1:8" ht="18.75" customHeight="1" thickBot="1">
      <c r="A27" s="228"/>
      <c r="B27" s="223" t="s">
        <v>40</v>
      </c>
      <c r="C27" s="211" t="s">
        <v>248</v>
      </c>
      <c r="D27" s="231"/>
      <c r="E27" s="222"/>
      <c r="F27" s="223" t="s">
        <v>40</v>
      </c>
      <c r="G27" s="225"/>
      <c r="H27" s="226"/>
    </row>
    <row r="28" spans="1:8">
      <c r="A28" s="3"/>
    </row>
    <row r="30" spans="1:8">
      <c r="A30" s="1" t="s">
        <v>20</v>
      </c>
    </row>
    <row r="31" spans="1:8">
      <c r="A31" s="15"/>
      <c r="B31" s="16" t="s">
        <v>6</v>
      </c>
      <c r="C31" s="174" t="s">
        <v>7</v>
      </c>
      <c r="D31" s="174"/>
      <c r="E31" s="174" t="s">
        <v>45</v>
      </c>
      <c r="F31" s="174"/>
      <c r="G31" s="174" t="s">
        <v>8</v>
      </c>
      <c r="H31" s="174"/>
    </row>
    <row r="32" spans="1:8">
      <c r="A32" s="17" t="s">
        <v>5</v>
      </c>
      <c r="B32" s="8"/>
      <c r="C32" s="174"/>
      <c r="D32" s="174"/>
      <c r="E32" s="174"/>
      <c r="F32" s="174"/>
      <c r="G32" s="174"/>
      <c r="H32" s="174"/>
    </row>
    <row r="33" spans="1:8" ht="17.25" customHeight="1">
      <c r="A33" s="175" t="s">
        <v>16</v>
      </c>
      <c r="B33" s="139"/>
      <c r="C33" s="175" t="s">
        <v>26</v>
      </c>
      <c r="D33" s="175"/>
      <c r="E33" s="169" t="s">
        <v>47</v>
      </c>
      <c r="F33" s="169"/>
      <c r="G33" s="139" t="s">
        <v>49</v>
      </c>
      <c r="H33" s="139"/>
    </row>
    <row r="35" spans="1:8">
      <c r="A35" s="18" t="s">
        <v>27</v>
      </c>
      <c r="B35" s="9"/>
      <c r="C35" s="9"/>
      <c r="D35" s="9"/>
      <c r="E35" s="9"/>
      <c r="F35" s="9"/>
      <c r="G35" s="9"/>
      <c r="H35" s="10"/>
    </row>
    <row r="36" spans="1:8">
      <c r="A36" s="19"/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135" t="s">
        <v>9</v>
      </c>
      <c r="B43" s="135"/>
      <c r="C43" s="135"/>
      <c r="D43" s="135"/>
      <c r="E43" s="135"/>
      <c r="F43" s="135"/>
      <c r="G43" s="135"/>
      <c r="H43" s="135"/>
    </row>
    <row r="44" spans="1:8" ht="17.25">
      <c r="A44" s="136" t="s">
        <v>10</v>
      </c>
      <c r="B44" s="136"/>
      <c r="C44" s="136"/>
      <c r="D44" s="136"/>
      <c r="E44" s="136"/>
      <c r="F44" s="136"/>
      <c r="G44" s="136"/>
      <c r="H44" s="136"/>
    </row>
  </sheetData>
  <mergeCells count="77">
    <mergeCell ref="A44:H44"/>
    <mergeCell ref="C31:D32"/>
    <mergeCell ref="E31:F32"/>
    <mergeCell ref="G31:H32"/>
    <mergeCell ref="A33:B33"/>
    <mergeCell ref="C33:D33"/>
    <mergeCell ref="E33:F33"/>
    <mergeCell ref="G33:H33"/>
    <mergeCell ref="H24:H25"/>
    <mergeCell ref="A26:B27"/>
    <mergeCell ref="C26:C27"/>
    <mergeCell ref="D26:D27"/>
    <mergeCell ref="A43:H43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H26:H27"/>
    <mergeCell ref="A24:B25"/>
    <mergeCell ref="C24:C25"/>
    <mergeCell ref="D24:D25"/>
    <mergeCell ref="E24:F25"/>
    <mergeCell ref="G24:G25"/>
    <mergeCell ref="C22:C23"/>
    <mergeCell ref="D22:D23"/>
    <mergeCell ref="E22:F23"/>
    <mergeCell ref="G22:G23"/>
    <mergeCell ref="H18:H19"/>
    <mergeCell ref="A18:B19"/>
    <mergeCell ref="C18:C19"/>
    <mergeCell ref="D18:D19"/>
    <mergeCell ref="E18:F19"/>
    <mergeCell ref="G18:G19"/>
    <mergeCell ref="H12:H13"/>
    <mergeCell ref="A14:B15"/>
    <mergeCell ref="C14:C15"/>
    <mergeCell ref="D14:D15"/>
    <mergeCell ref="H16:H17"/>
    <mergeCell ref="A16:B17"/>
    <mergeCell ref="C16:C17"/>
    <mergeCell ref="D16:D17"/>
    <mergeCell ref="E16:F17"/>
    <mergeCell ref="G16:G17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 D22 D10 D14 D18 D12 D16 D20 D24 D26 H8 H10:H27">
    <cfRule type="containsText" dxfId="122" priority="42" operator="containsText" text="불량">
      <formula>NOT(ISERROR(SEARCH("불량",D8)))</formula>
    </cfRule>
  </conditionalFormatting>
  <conditionalFormatting sqref="C8:C27">
    <cfRule type="containsText" dxfId="121" priority="41" operator="containsText" text="양성">
      <formula>NOT(ISERROR(SEARCH("양성",C8)))</formula>
    </cfRule>
  </conditionalFormatting>
  <conditionalFormatting sqref="G8 G10:G27">
    <cfRule type="containsText" dxfId="120" priority="40" operator="containsText" text="양성">
      <formula>NOT(ISERROR(SEARCH("양성",G8)))</formula>
    </cfRule>
  </conditionalFormatting>
  <conditionalFormatting sqref="C11:C25">
    <cfRule type="containsText" dxfId="119" priority="39" operator="containsText" text="양성">
      <formula>NOT(ISERROR(SEARCH("양성",C11)))</formula>
    </cfRule>
  </conditionalFormatting>
  <conditionalFormatting sqref="G10">
    <cfRule type="containsText" dxfId="118" priority="38" operator="containsText" text="양성">
      <formula>NOT(ISERROR(SEARCH("양성",G10)))</formula>
    </cfRule>
  </conditionalFormatting>
  <conditionalFormatting sqref="G11:G25">
    <cfRule type="containsText" dxfId="117" priority="37" operator="containsText" text="양성">
      <formula>NOT(ISERROR(SEARCH("양성",G11)))</formula>
    </cfRule>
  </conditionalFormatting>
  <conditionalFormatting sqref="C11:C25">
    <cfRule type="containsText" dxfId="116" priority="36" operator="containsText" text="양성">
      <formula>NOT(ISERROR(SEARCH("양성",C11)))</formula>
    </cfRule>
  </conditionalFormatting>
  <conditionalFormatting sqref="G10">
    <cfRule type="containsText" dxfId="115" priority="35" operator="containsText" text="양성">
      <formula>NOT(ISERROR(SEARCH("양성",G10)))</formula>
    </cfRule>
  </conditionalFormatting>
  <conditionalFormatting sqref="G11:G25">
    <cfRule type="containsText" dxfId="114" priority="34" operator="containsText" text="양성">
      <formula>NOT(ISERROR(SEARCH("양성",G11)))</formula>
    </cfRule>
  </conditionalFormatting>
  <conditionalFormatting sqref="D8 D22 D10 D14 D18 D12 D16 D20 D24 D26">
    <cfRule type="containsText" dxfId="113" priority="33" operator="containsText" text="주의">
      <formula>NOT(ISERROR(SEARCH("주의",D8)))</formula>
    </cfRule>
  </conditionalFormatting>
  <conditionalFormatting sqref="H8 H10:H27">
    <cfRule type="containsText" dxfId="112" priority="32" operator="containsText" text="주의">
      <formula>NOT(ISERROR(SEARCH("주의",H8)))</formula>
    </cfRule>
  </conditionalFormatting>
  <conditionalFormatting sqref="H8 H22 H10 H14 H18 H12 H16 H20 H24 H26">
    <cfRule type="containsText" dxfId="111" priority="31" operator="containsText" text="주의">
      <formula>NOT(ISERROR(SEARCH("주의",H8)))</formula>
    </cfRule>
  </conditionalFormatting>
  <conditionalFormatting sqref="C8:C9">
    <cfRule type="containsText" dxfId="110" priority="30" operator="containsText" text="양성">
      <formula>NOT(ISERROR(SEARCH("양성",C8)))</formula>
    </cfRule>
  </conditionalFormatting>
  <conditionalFormatting sqref="C8:C9">
    <cfRule type="containsText" dxfId="109" priority="29" operator="containsText" text="양성">
      <formula>NOT(ISERROR(SEARCH("양성",C8)))</formula>
    </cfRule>
  </conditionalFormatting>
  <conditionalFormatting sqref="G10:G11">
    <cfRule type="containsText" dxfId="108" priority="28" operator="containsText" text="양성">
      <formula>NOT(ISERROR(SEARCH("양성",G10)))</formula>
    </cfRule>
  </conditionalFormatting>
  <conditionalFormatting sqref="G10:G11">
    <cfRule type="containsText" dxfId="107" priority="27" operator="containsText" text="양성">
      <formula>NOT(ISERROR(SEARCH("양성",G10)))</formula>
    </cfRule>
  </conditionalFormatting>
  <conditionalFormatting sqref="G10:G11">
    <cfRule type="containsText" dxfId="106" priority="26" operator="containsText" text="양성">
      <formula>NOT(ISERROR(SEARCH("양성",G10)))</formula>
    </cfRule>
  </conditionalFormatting>
  <conditionalFormatting sqref="G12:G13">
    <cfRule type="containsText" dxfId="105" priority="25" operator="containsText" text="양성">
      <formula>NOT(ISERROR(SEARCH("양성",G12)))</formula>
    </cfRule>
  </conditionalFormatting>
  <conditionalFormatting sqref="G12:G13">
    <cfRule type="containsText" dxfId="104" priority="24" operator="containsText" text="양성">
      <formula>NOT(ISERROR(SEARCH("양성",G12)))</formula>
    </cfRule>
  </conditionalFormatting>
  <conditionalFormatting sqref="G12:G13">
    <cfRule type="containsText" dxfId="103" priority="23" operator="containsText" text="양성">
      <formula>NOT(ISERROR(SEARCH("양성",G12)))</formula>
    </cfRule>
  </conditionalFormatting>
  <conditionalFormatting sqref="G22:G23">
    <cfRule type="containsText" dxfId="102" priority="22" operator="containsText" text="양성">
      <formula>NOT(ISERROR(SEARCH("양성",G22)))</formula>
    </cfRule>
  </conditionalFormatting>
  <conditionalFormatting sqref="G22:G23">
    <cfRule type="containsText" dxfId="101" priority="21" operator="containsText" text="양성">
      <formula>NOT(ISERROR(SEARCH("양성",G22)))</formula>
    </cfRule>
  </conditionalFormatting>
  <conditionalFormatting sqref="G22:G23">
    <cfRule type="containsText" dxfId="100" priority="20" operator="containsText" text="양성">
      <formula>NOT(ISERROR(SEARCH("양성",G22)))</formula>
    </cfRule>
  </conditionalFormatting>
  <conditionalFormatting sqref="G24:G25">
    <cfRule type="containsText" dxfId="99" priority="19" operator="containsText" text="양성">
      <formula>NOT(ISERROR(SEARCH("양성",G24)))</formula>
    </cfRule>
  </conditionalFormatting>
  <conditionalFormatting sqref="G24:G25">
    <cfRule type="containsText" dxfId="98" priority="18" operator="containsText" text="양성">
      <formula>NOT(ISERROR(SEARCH("양성",G24)))</formula>
    </cfRule>
  </conditionalFormatting>
  <conditionalFormatting sqref="G24:G25">
    <cfRule type="containsText" dxfId="97" priority="17" operator="containsText" text="양성">
      <formula>NOT(ISERROR(SEARCH("양성",G24)))</formula>
    </cfRule>
  </conditionalFormatting>
  <conditionalFormatting sqref="G8:G9">
    <cfRule type="containsText" dxfId="96" priority="16" operator="containsText" text="양성">
      <formula>NOT(ISERROR(SEARCH("양성",G8)))</formula>
    </cfRule>
  </conditionalFormatting>
  <conditionalFormatting sqref="G9">
    <cfRule type="containsText" dxfId="95" priority="15" operator="containsText" text="양성">
      <formula>NOT(ISERROR(SEARCH("양성",G9)))</formula>
    </cfRule>
  </conditionalFormatting>
  <conditionalFormatting sqref="G9">
    <cfRule type="containsText" dxfId="94" priority="14" operator="containsText" text="양성">
      <formula>NOT(ISERROR(SEARCH("양성",G9)))</formula>
    </cfRule>
  </conditionalFormatting>
  <conditionalFormatting sqref="G10:G11">
    <cfRule type="containsText" dxfId="93" priority="13" operator="containsText" text="양성">
      <formula>NOT(ISERROR(SEARCH("양성",G10)))</formula>
    </cfRule>
  </conditionalFormatting>
  <conditionalFormatting sqref="G10:G11">
    <cfRule type="containsText" dxfId="92" priority="12" operator="containsText" text="양성">
      <formula>NOT(ISERROR(SEARCH("양성",G10)))</formula>
    </cfRule>
  </conditionalFormatting>
  <conditionalFormatting sqref="G10:G11">
    <cfRule type="containsText" dxfId="91" priority="11" operator="containsText" text="양성">
      <formula>NOT(ISERROR(SEARCH("양성",G10)))</formula>
    </cfRule>
  </conditionalFormatting>
  <conditionalFormatting sqref="G12:G13">
    <cfRule type="containsText" dxfId="90" priority="10" operator="containsText" text="양성">
      <formula>NOT(ISERROR(SEARCH("양성",G12)))</formula>
    </cfRule>
  </conditionalFormatting>
  <conditionalFormatting sqref="G12:G13">
    <cfRule type="containsText" dxfId="89" priority="9" operator="containsText" text="양성">
      <formula>NOT(ISERROR(SEARCH("양성",G12)))</formula>
    </cfRule>
  </conditionalFormatting>
  <conditionalFormatting sqref="G12:G13">
    <cfRule type="containsText" dxfId="88" priority="8" operator="containsText" text="양성">
      <formula>NOT(ISERROR(SEARCH("양성",G12)))</formula>
    </cfRule>
  </conditionalFormatting>
  <conditionalFormatting sqref="C20:C21">
    <cfRule type="containsText" dxfId="87" priority="7" operator="containsText" text="양성">
      <formula>NOT(ISERROR(SEARCH("양성",C20)))</formula>
    </cfRule>
  </conditionalFormatting>
  <conditionalFormatting sqref="C20:C21">
    <cfRule type="containsText" dxfId="86" priority="6" operator="containsText" text="양성">
      <formula>NOT(ISERROR(SEARCH("양성",C20)))</formula>
    </cfRule>
  </conditionalFormatting>
  <conditionalFormatting sqref="G24:G25">
    <cfRule type="containsText" dxfId="85" priority="5" operator="containsText" text="양성">
      <formula>NOT(ISERROR(SEARCH("양성",G24)))</formula>
    </cfRule>
  </conditionalFormatting>
  <conditionalFormatting sqref="G24:G25">
    <cfRule type="containsText" dxfId="84" priority="4" operator="containsText" text="양성">
      <formula>NOT(ISERROR(SEARCH("양성",G24)))</formula>
    </cfRule>
  </conditionalFormatting>
  <conditionalFormatting sqref="G24:G25">
    <cfRule type="containsText" dxfId="83" priority="3" operator="containsText" text="양성">
      <formula>NOT(ISERROR(SEARCH("양성",G24)))</formula>
    </cfRule>
  </conditionalFormatting>
  <conditionalFormatting sqref="C26:C27">
    <cfRule type="containsText" dxfId="82" priority="2" operator="containsText" text="양성">
      <formula>NOT(ISERROR(SEARCH("양성",C26)))</formula>
    </cfRule>
  </conditionalFormatting>
  <conditionalFormatting sqref="C26:C27">
    <cfRule type="containsText" dxfId="81" priority="1" operator="containsText" text="양성">
      <formula>NOT(ISERROR(SEARCH("양성",C26)))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4" sqref="G4:H5"/>
    </sheetView>
  </sheetViews>
  <sheetFormatPr defaultColWidth="9" defaultRowHeight="15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>
      <c r="A1" s="176" t="s">
        <v>36</v>
      </c>
      <c r="B1" s="144"/>
      <c r="C1" s="144"/>
      <c r="D1" s="144"/>
      <c r="E1" s="144"/>
      <c r="F1" s="144"/>
      <c r="G1" s="144"/>
      <c r="H1" s="144"/>
    </row>
    <row r="3" spans="1:8">
      <c r="F3" s="76" t="s">
        <v>11</v>
      </c>
      <c r="G3" s="166" t="str">
        <f>'환경 8주'!G3:H3</f>
        <v>17-1940</v>
      </c>
      <c r="H3" s="167"/>
    </row>
    <row r="4" spans="1:8">
      <c r="A4" s="4" t="s">
        <v>4</v>
      </c>
      <c r="B4" s="76" t="str">
        <f>'환경 8주'!B4</f>
        <v>상항농장</v>
      </c>
      <c r="C4" s="4" t="s">
        <v>12</v>
      </c>
      <c r="D4" s="168">
        <f>'환경 8주'!D4:E4</f>
        <v>43053</v>
      </c>
      <c r="E4" s="168"/>
      <c r="F4" s="4" t="s">
        <v>299</v>
      </c>
      <c r="G4" s="168">
        <f>'환경 8주'!G4:H4</f>
        <v>0</v>
      </c>
      <c r="H4" s="168"/>
    </row>
    <row r="5" spans="1:8">
      <c r="A5" s="4" t="s">
        <v>41</v>
      </c>
      <c r="B5" s="76">
        <f>'환경 8주'!B5</f>
        <v>7375</v>
      </c>
      <c r="C5" s="4" t="s">
        <v>42</v>
      </c>
      <c r="D5" s="169" t="str">
        <f>'환경 8주'!D5:E5</f>
        <v>7주령</v>
      </c>
      <c r="E5" s="169"/>
      <c r="F5" s="4" t="s">
        <v>304</v>
      </c>
      <c r="G5" s="168" t="str">
        <f>'환경 8주'!G5:H5</f>
        <v>오선규</v>
      </c>
      <c r="H5" s="168"/>
    </row>
    <row r="6" spans="1:8" ht="15.75" thickBot="1"/>
    <row r="7" spans="1:8" ht="16.5" customHeight="1">
      <c r="A7" s="205" t="s">
        <v>32</v>
      </c>
      <c r="B7" s="206"/>
      <c r="C7" s="236" t="s">
        <v>6</v>
      </c>
      <c r="D7" s="171"/>
      <c r="E7" s="207" t="s">
        <v>32</v>
      </c>
      <c r="F7" s="206"/>
      <c r="G7" s="236" t="s">
        <v>6</v>
      </c>
      <c r="H7" s="237"/>
    </row>
    <row r="8" spans="1:8" ht="18.75" customHeight="1">
      <c r="A8" s="238">
        <f>IF('환경 8주'!A8:A9="","",'환경 8주'!A8:A9)</f>
        <v>111</v>
      </c>
      <c r="B8" s="239"/>
      <c r="C8" s="242" t="str">
        <f>IF('환경 8주'!D8="","",IF('환경 8주'!D8="불량","부적합",IF('환경 8주'!D8="주의","주의","적합")))</f>
        <v>주의</v>
      </c>
      <c r="D8" s="243"/>
      <c r="E8" s="246">
        <f>IF('환경 8주'!E8:E9="","",'환경 8주'!E8:E9)</f>
        <v>112</v>
      </c>
      <c r="F8" s="239"/>
      <c r="G8" s="242" t="str">
        <f>IF('환경 8주'!H8="","",IF('환경 8주'!H8="불량","부적합",IF('환경 8주'!H8="주의","주의","적합")))</f>
        <v>적합</v>
      </c>
      <c r="H8" s="248"/>
    </row>
    <row r="9" spans="1:8" ht="18.75" customHeight="1">
      <c r="A9" s="240"/>
      <c r="B9" s="241"/>
      <c r="C9" s="244" t="str">
        <f>IF('환경 8주'!D9="불량","부적합",IF('환경 8주'!D9="주의","주의","적합"))</f>
        <v>적합</v>
      </c>
      <c r="D9" s="245"/>
      <c r="E9" s="247"/>
      <c r="F9" s="241"/>
      <c r="G9" s="244" t="str">
        <f>IF('환경 8주'!H9="불량","부적합",IF('환경 8주'!H9="주의","주의","적합"))</f>
        <v>적합</v>
      </c>
      <c r="H9" s="249"/>
    </row>
    <row r="10" spans="1:8" ht="18.75" customHeight="1">
      <c r="A10" s="238">
        <f>IF('환경 8주'!A10:A11="","",'환경 8주'!A10:A11)</f>
        <v>121</v>
      </c>
      <c r="B10" s="239"/>
      <c r="C10" s="242" t="str">
        <f>IF('환경 8주'!D10="","",IF('환경 8주'!D10="불량","부적합",IF('환경 8주'!D10="주의","주의","적합")))</f>
        <v>적합</v>
      </c>
      <c r="D10" s="243"/>
      <c r="E10" s="246">
        <f>IF('환경 8주'!E10:E11="","",'환경 8주'!E10:E11)</f>
        <v>122</v>
      </c>
      <c r="F10" s="239"/>
      <c r="G10" s="242" t="str">
        <f>IF('환경 8주'!H10="","",IF('환경 8주'!H10="불량","부적합",IF('환경 8주'!H10="주의","주의","적합")))</f>
        <v>주의</v>
      </c>
      <c r="H10" s="248"/>
    </row>
    <row r="11" spans="1:8" ht="18.75" customHeight="1">
      <c r="A11" s="240"/>
      <c r="B11" s="241"/>
      <c r="C11" s="244" t="str">
        <f>IF('환경 8주'!D11="불량","부적합",IF('환경 8주'!D11="주의","주의","적합"))</f>
        <v>적합</v>
      </c>
      <c r="D11" s="245"/>
      <c r="E11" s="247"/>
      <c r="F11" s="241"/>
      <c r="G11" s="244" t="str">
        <f>IF('환경 8주'!H11="불량","부적합",IF('환경 8주'!H11="주의","주의","적합"))</f>
        <v>적합</v>
      </c>
      <c r="H11" s="249"/>
    </row>
    <row r="12" spans="1:8" ht="18.75" customHeight="1">
      <c r="A12" s="238">
        <f>IF('환경 8주'!A12:A13="","",'환경 8주'!A12:A13)</f>
        <v>131</v>
      </c>
      <c r="B12" s="239"/>
      <c r="C12" s="242" t="str">
        <f>IF('환경 8주'!D12="","",IF('환경 8주'!D12="불량","부적합",IF('환경 8주'!D12="주의","주의","적합")))</f>
        <v>적합</v>
      </c>
      <c r="D12" s="243"/>
      <c r="E12" s="246">
        <f>IF('환경 8주'!E12:E13="","",'환경 8주'!E12:E13)</f>
        <v>132</v>
      </c>
      <c r="F12" s="239"/>
      <c r="G12" s="242" t="str">
        <f>IF('환경 8주'!H12="","",IF('환경 8주'!H12="불량","부적합",IF('환경 8주'!H12="주의","주의","적합")))</f>
        <v>주의</v>
      </c>
      <c r="H12" s="248"/>
    </row>
    <row r="13" spans="1:8" ht="18.75" customHeight="1">
      <c r="A13" s="240"/>
      <c r="B13" s="241"/>
      <c r="C13" s="244" t="str">
        <f>IF('환경 8주'!D13="불량","부적합",IF('환경 8주'!D13="주의","주의","적합"))</f>
        <v>적합</v>
      </c>
      <c r="D13" s="245"/>
      <c r="E13" s="247"/>
      <c r="F13" s="241"/>
      <c r="G13" s="244" t="str">
        <f>IF('환경 8주'!H13="불량","부적합",IF('환경 8주'!H13="주의","주의","적합"))</f>
        <v>적합</v>
      </c>
      <c r="H13" s="249"/>
    </row>
    <row r="14" spans="1:8" ht="18.75" customHeight="1">
      <c r="A14" s="238">
        <f>IF('환경 8주'!A14:A15="","",'환경 8주'!A14:A15)</f>
        <v>141</v>
      </c>
      <c r="B14" s="239"/>
      <c r="C14" s="242" t="str">
        <f>IF('환경 8주'!D14="","",IF('환경 8주'!D14="불량","부적합",IF('환경 8주'!D14="주의","주의","적합")))</f>
        <v>적합</v>
      </c>
      <c r="D14" s="243"/>
      <c r="E14" s="246">
        <f>IF('환경 8주'!E14:E15="","",'환경 8주'!E14:E15)</f>
        <v>142</v>
      </c>
      <c r="F14" s="239"/>
      <c r="G14" s="242" t="str">
        <f>IF('환경 8주'!H14="","",IF('환경 8주'!H14="불량","부적합",IF('환경 8주'!H14="주의","주의","적합")))</f>
        <v>적합</v>
      </c>
      <c r="H14" s="248"/>
    </row>
    <row r="15" spans="1:8" ht="18.75" customHeight="1">
      <c r="A15" s="240"/>
      <c r="B15" s="241"/>
      <c r="C15" s="244" t="str">
        <f>IF('환경 8주'!D15="불량","부적합",IF('환경 8주'!D15="주의","주의","적합"))</f>
        <v>적합</v>
      </c>
      <c r="D15" s="245"/>
      <c r="E15" s="247"/>
      <c r="F15" s="241"/>
      <c r="G15" s="244" t="str">
        <f>IF('환경 8주'!H15="불량","부적합",IF('환경 8주'!H15="주의","주의","적합"))</f>
        <v>적합</v>
      </c>
      <c r="H15" s="249"/>
    </row>
    <row r="16" spans="1:8" ht="18.75" customHeight="1">
      <c r="A16" s="238">
        <f>IF('환경 8주'!A16:A17="","",'환경 8주'!A16:A17)</f>
        <v>151</v>
      </c>
      <c r="B16" s="239"/>
      <c r="C16" s="242" t="str">
        <f>IF('환경 8주'!D16="","",IF('환경 8주'!D16="불량","부적합",IF('환경 8주'!D16="주의","주의","적합")))</f>
        <v>적합</v>
      </c>
      <c r="D16" s="243"/>
      <c r="E16" s="246">
        <f>IF('환경 8주'!E16:E17="","",'환경 8주'!E16:E17)</f>
        <v>152</v>
      </c>
      <c r="F16" s="239"/>
      <c r="G16" s="242" t="str">
        <f>IF('환경 8주'!H16="","",IF('환경 8주'!H16="불량","부적합",IF('환경 8주'!H16="주의","주의","적합")))</f>
        <v>적합</v>
      </c>
      <c r="H16" s="248"/>
    </row>
    <row r="17" spans="1:8" ht="18.75" customHeight="1">
      <c r="A17" s="240"/>
      <c r="B17" s="241"/>
      <c r="C17" s="244" t="str">
        <f>IF('환경 8주'!D17="불량","부적합",IF('환경 8주'!D17="주의","주의","적합"))</f>
        <v>적합</v>
      </c>
      <c r="D17" s="245"/>
      <c r="E17" s="247"/>
      <c r="F17" s="241"/>
      <c r="G17" s="244" t="str">
        <f>IF('환경 8주'!H17="불량","부적합",IF('환경 8주'!H17="주의","주의","적합"))</f>
        <v>적합</v>
      </c>
      <c r="H17" s="249"/>
    </row>
    <row r="18" spans="1:8" ht="18.75" customHeight="1">
      <c r="A18" s="238">
        <f>IF('환경 8주'!A18:A19="","",'환경 8주'!A18:A19)</f>
        <v>211</v>
      </c>
      <c r="B18" s="239"/>
      <c r="C18" s="242" t="str">
        <f>IF('환경 8주'!D18="","",IF('환경 8주'!D18="불량","부적합",IF('환경 8주'!D18="주의","주의","적합")))</f>
        <v>적합</v>
      </c>
      <c r="D18" s="243"/>
      <c r="E18" s="246">
        <f>IF('환경 8주'!E18:E19="","",'환경 8주'!E18:E19)</f>
        <v>212</v>
      </c>
      <c r="F18" s="239"/>
      <c r="G18" s="242" t="str">
        <f>IF('환경 8주'!H18="","",IF('환경 8주'!H18="불량","부적합",IF('환경 8주'!H18="주의","주의","적합")))</f>
        <v>적합</v>
      </c>
      <c r="H18" s="248"/>
    </row>
    <row r="19" spans="1:8" ht="18.75" customHeight="1">
      <c r="A19" s="240"/>
      <c r="B19" s="241"/>
      <c r="C19" s="244" t="str">
        <f>IF('환경 8주'!D19="불량","부적합",IF('환경 8주'!D19="주의","주의","적합"))</f>
        <v>적합</v>
      </c>
      <c r="D19" s="245"/>
      <c r="E19" s="247"/>
      <c r="F19" s="241"/>
      <c r="G19" s="244" t="str">
        <f>IF('환경 8주'!H19="불량","부적합",IF('환경 8주'!H19="주의","주의","적합"))</f>
        <v>적합</v>
      </c>
      <c r="H19" s="249"/>
    </row>
    <row r="20" spans="1:8" ht="18.75" customHeight="1">
      <c r="A20" s="238">
        <f>IF('환경 8주'!A20:A21="","",'환경 8주'!A20:A21)</f>
        <v>221</v>
      </c>
      <c r="B20" s="239"/>
      <c r="C20" s="242" t="str">
        <f>IF('환경 8주'!D20="","",IF('환경 8주'!D20="불량","부적합",IF('환경 8주'!D20="주의","주의","적합")))</f>
        <v>주의</v>
      </c>
      <c r="D20" s="243"/>
      <c r="E20" s="246">
        <f>IF('환경 8주'!E20:E21="","",'환경 8주'!E20:E21)</f>
        <v>222</v>
      </c>
      <c r="F20" s="239"/>
      <c r="G20" s="242" t="str">
        <f>IF('환경 8주'!H20="","",IF('환경 8주'!H20="불량","부적합",IF('환경 8주'!H20="주의","주의","적합")))</f>
        <v>적합</v>
      </c>
      <c r="H20" s="248"/>
    </row>
    <row r="21" spans="1:8" ht="18.75" customHeight="1">
      <c r="A21" s="240"/>
      <c r="B21" s="241"/>
      <c r="C21" s="244" t="str">
        <f>IF('환경 8주'!D21="불량","부적합",IF('환경 8주'!D21="주의","주의","적합"))</f>
        <v>적합</v>
      </c>
      <c r="D21" s="245"/>
      <c r="E21" s="247"/>
      <c r="F21" s="241"/>
      <c r="G21" s="244" t="str">
        <f>IF('환경 8주'!H21="불량","부적합",IF('환경 8주'!H21="주의","주의","적합"))</f>
        <v>적합</v>
      </c>
      <c r="H21" s="249"/>
    </row>
    <row r="22" spans="1:8" ht="18.75" customHeight="1">
      <c r="A22" s="238">
        <f>IF('환경 8주'!A22:A23="","",'환경 8주'!A22:A23)</f>
        <v>232</v>
      </c>
      <c r="B22" s="239"/>
      <c r="C22" s="242" t="str">
        <f>IF('환경 8주'!D22="","",IF('환경 8주'!D22="불량","부적합",IF('환경 8주'!D22="주의","주의","적합")))</f>
        <v>적합</v>
      </c>
      <c r="D22" s="243"/>
      <c r="E22" s="246">
        <f>IF('환경 8주'!E22:E23="","",'환경 8주'!E22:E23)</f>
        <v>241</v>
      </c>
      <c r="F22" s="239"/>
      <c r="G22" s="242" t="str">
        <f>IF('환경 8주'!H22="","",IF('환경 8주'!H22="불량","부적합",IF('환경 8주'!H22="주의","주의","적합")))</f>
        <v>적합</v>
      </c>
      <c r="H22" s="248"/>
    </row>
    <row r="23" spans="1:8" ht="18.75" customHeight="1">
      <c r="A23" s="240"/>
      <c r="B23" s="241"/>
      <c r="C23" s="244" t="str">
        <f>IF('환경 8주'!D23="불량","부적합",IF('환경 8주'!D23="주의","주의","적합"))</f>
        <v>적합</v>
      </c>
      <c r="D23" s="245"/>
      <c r="E23" s="247"/>
      <c r="F23" s="241"/>
      <c r="G23" s="244" t="str">
        <f>IF('환경 8주'!H23="불량","부적합",IF('환경 8주'!H23="주의","주의","적합"))</f>
        <v>적합</v>
      </c>
      <c r="H23" s="249"/>
    </row>
    <row r="24" spans="1:8" ht="18.75" customHeight="1">
      <c r="A24" s="238">
        <f>IF('환경 8주'!A24:A25="","",'환경 8주'!A24:A25)</f>
        <v>242</v>
      </c>
      <c r="B24" s="239"/>
      <c r="C24" s="242" t="str">
        <f>IF('환경 8주'!D24="","",IF('환경 8주'!D24="불량","부적합",IF('환경 8주'!D24="주의","주의","적합")))</f>
        <v>적합</v>
      </c>
      <c r="D24" s="243"/>
      <c r="E24" s="246">
        <f>IF('환경 8주'!E24:E25="","",'환경 8주'!E24:E25)</f>
        <v>251</v>
      </c>
      <c r="F24" s="239"/>
      <c r="G24" s="242" t="str">
        <f>IF('환경 8주'!H24="","",IF('환경 8주'!H24="불량","부적합",IF('환경 8주'!H24="주의","주의","적합")))</f>
        <v>주의</v>
      </c>
      <c r="H24" s="248"/>
    </row>
    <row r="25" spans="1:8" ht="18.75" customHeight="1">
      <c r="A25" s="240"/>
      <c r="B25" s="241"/>
      <c r="C25" s="244" t="str">
        <f>IF('환경 8주'!D25="불량","부적합",IF('환경 8주'!D25="주의","주의","적합"))</f>
        <v>적합</v>
      </c>
      <c r="D25" s="245"/>
      <c r="E25" s="247"/>
      <c r="F25" s="241"/>
      <c r="G25" s="244" t="str">
        <f>IF('환경 8주'!H25="불량","부적합",IF('환경 8주'!H25="주의","주의","적합"))</f>
        <v>적합</v>
      </c>
      <c r="H25" s="249"/>
    </row>
    <row r="26" spans="1:8" ht="18.75" customHeight="1">
      <c r="A26" s="238">
        <f>IF('환경 8주'!A26:A27="","",'환경 8주'!A26:A27)</f>
        <v>252</v>
      </c>
      <c r="B26" s="239"/>
      <c r="C26" s="242" t="str">
        <f>IF('환경 8주'!D26="","",IF('환경 8주'!D26="불량","부적합",IF('환경 8주'!D26="주의","주의","적합")))</f>
        <v>주의</v>
      </c>
      <c r="D26" s="243"/>
      <c r="E26" s="246" t="str">
        <f>IF('환경 8주'!E26:E27="","",'환경 8주'!E26:E27)</f>
        <v/>
      </c>
      <c r="F26" s="239"/>
      <c r="G26" s="242" t="str">
        <f>IF('환경 8주'!H26="","",IF('환경 8주'!H26="불량","부적합",IF('환경 8주'!H26="주의","주의","적합")))</f>
        <v/>
      </c>
      <c r="H26" s="248"/>
    </row>
    <row r="27" spans="1:8" ht="18.75" customHeight="1" thickBot="1">
      <c r="A27" s="250"/>
      <c r="B27" s="251"/>
      <c r="C27" s="252" t="str">
        <f>IF('환경 8주'!D27="불량","부적합",IF('환경 8주'!D27="주의","주의","적합"))</f>
        <v>적합</v>
      </c>
      <c r="D27" s="253"/>
      <c r="E27" s="254"/>
      <c r="F27" s="251"/>
      <c r="G27" s="252" t="str">
        <f>IF('환경 8주'!H27="불량","부적합",IF('환경 8주'!H27="주의","주의","적합"))</f>
        <v>적합</v>
      </c>
      <c r="H27" s="255"/>
    </row>
    <row r="28" spans="1:8">
      <c r="A28" s="3"/>
    </row>
    <row r="29" spans="1:8">
      <c r="A29" s="3"/>
    </row>
    <row r="30" spans="1:8">
      <c r="A30" s="1" t="s">
        <v>20</v>
      </c>
    </row>
    <row r="31" spans="1:8" ht="16.5" customHeight="1">
      <c r="A31" s="15"/>
      <c r="B31" s="16" t="s">
        <v>6</v>
      </c>
      <c r="C31" s="174" t="s">
        <v>23</v>
      </c>
      <c r="D31" s="174"/>
      <c r="E31" s="174" t="s">
        <v>45</v>
      </c>
      <c r="F31" s="174"/>
      <c r="G31" s="174" t="s">
        <v>24</v>
      </c>
      <c r="H31" s="174"/>
    </row>
    <row r="32" spans="1:8">
      <c r="A32" s="17" t="s">
        <v>5</v>
      </c>
      <c r="B32" s="8"/>
      <c r="C32" s="174"/>
      <c r="D32" s="174"/>
      <c r="E32" s="174"/>
      <c r="F32" s="174"/>
      <c r="G32" s="174"/>
      <c r="H32" s="174"/>
    </row>
    <row r="33" spans="1:8" ht="17.25" customHeight="1">
      <c r="A33" s="175" t="s">
        <v>16</v>
      </c>
      <c r="B33" s="139"/>
      <c r="C33" s="175" t="s">
        <v>26</v>
      </c>
      <c r="D33" s="175"/>
      <c r="E33" s="169" t="s">
        <v>47</v>
      </c>
      <c r="F33" s="169"/>
      <c r="G33" s="139" t="s">
        <v>49</v>
      </c>
      <c r="H33" s="139"/>
    </row>
    <row r="35" spans="1:8">
      <c r="A35" s="18" t="s">
        <v>27</v>
      </c>
      <c r="B35" s="9"/>
      <c r="C35" s="9"/>
      <c r="D35" s="9"/>
      <c r="E35" s="9"/>
      <c r="F35" s="9"/>
      <c r="G35" s="9"/>
      <c r="H35" s="10"/>
    </row>
    <row r="36" spans="1:8">
      <c r="A36" s="19"/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135" t="s">
        <v>9</v>
      </c>
      <c r="B42" s="135"/>
      <c r="C42" s="135"/>
      <c r="D42" s="135"/>
      <c r="E42" s="135"/>
      <c r="F42" s="135"/>
      <c r="G42" s="135"/>
      <c r="H42" s="135"/>
    </row>
    <row r="43" spans="1:8" ht="17.25">
      <c r="A43" s="136" t="s">
        <v>10</v>
      </c>
      <c r="B43" s="136"/>
      <c r="C43" s="136"/>
      <c r="D43" s="136"/>
      <c r="E43" s="136"/>
      <c r="F43" s="136"/>
      <c r="G43" s="136"/>
      <c r="H43" s="136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3" type="noConversion"/>
  <conditionalFormatting sqref="C8 C10:D27 G8 G10:H27">
    <cfRule type="containsText" dxfId="80" priority="2" operator="containsText" text="부적합">
      <formula>NOT(ISERROR(SEARCH("부적합",C8)))</formula>
    </cfRule>
  </conditionalFormatting>
  <conditionalFormatting sqref="C8 E8 C10:E27 G8 G10:H27">
    <cfRule type="containsText" dxfId="79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A1:H44"/>
  <sheetViews>
    <sheetView zoomScaleNormal="100" workbookViewId="0">
      <selection activeCell="N22" sqref="N22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>
      <c r="A1" s="176" t="s">
        <v>36</v>
      </c>
      <c r="B1" s="144"/>
      <c r="C1" s="144"/>
      <c r="D1" s="144"/>
      <c r="E1" s="144"/>
      <c r="F1" s="144"/>
      <c r="G1" s="144"/>
      <c r="H1" s="144"/>
    </row>
    <row r="3" spans="1:8">
      <c r="F3" s="23" t="s">
        <v>30</v>
      </c>
      <c r="G3" s="145" t="s">
        <v>114</v>
      </c>
      <c r="H3" s="146"/>
    </row>
    <row r="4" spans="1:8">
      <c r="A4" s="4" t="s">
        <v>37</v>
      </c>
      <c r="B4" s="69" t="s">
        <v>111</v>
      </c>
      <c r="C4" s="4" t="s">
        <v>12</v>
      </c>
      <c r="D4" s="148" t="s">
        <v>112</v>
      </c>
      <c r="E4" s="148"/>
      <c r="F4" s="4" t="s">
        <v>299</v>
      </c>
      <c r="G4" s="147"/>
      <c r="H4" s="147"/>
    </row>
    <row r="5" spans="1:8">
      <c r="A5" s="4" t="s">
        <v>41</v>
      </c>
      <c r="B5" s="42">
        <v>7375</v>
      </c>
      <c r="C5" s="4" t="s">
        <v>42</v>
      </c>
      <c r="D5" s="203" t="s">
        <v>113</v>
      </c>
      <c r="E5" s="204"/>
      <c r="F5" s="4" t="s">
        <v>302</v>
      </c>
      <c r="G5" s="148" t="s">
        <v>305</v>
      </c>
      <c r="H5" s="148"/>
    </row>
    <row r="6" spans="1:8" ht="15.75" thickBot="1"/>
    <row r="7" spans="1:8" ht="16.5" customHeight="1">
      <c r="A7" s="205" t="s">
        <v>38</v>
      </c>
      <c r="B7" s="206"/>
      <c r="C7" s="60" t="s">
        <v>16</v>
      </c>
      <c r="D7" s="53" t="s">
        <v>3</v>
      </c>
      <c r="E7" s="207" t="s">
        <v>32</v>
      </c>
      <c r="F7" s="206"/>
      <c r="G7" s="60" t="s">
        <v>16</v>
      </c>
      <c r="H7" s="7" t="s">
        <v>3</v>
      </c>
    </row>
    <row r="8" spans="1:8" ht="18.75" customHeight="1">
      <c r="A8" s="208">
        <v>111</v>
      </c>
      <c r="B8" s="200"/>
      <c r="C8" s="210" t="s">
        <v>118</v>
      </c>
      <c r="D8" s="212" t="str">
        <f>IF(C8="","",IF(C8="음성","양호",IF(ISERROR(FIND(".",C8)),"불량","주의")))</f>
        <v>주의</v>
      </c>
      <c r="E8" s="214">
        <v>112</v>
      </c>
      <c r="F8" s="200"/>
      <c r="G8" s="216" t="s">
        <v>18</v>
      </c>
      <c r="H8" s="218" t="str">
        <f>IF(G8="","",IF(G8="음성","양호",IF(ISERROR(FIND(".",G8)),"불량","주의")))</f>
        <v>양호</v>
      </c>
    </row>
    <row r="9" spans="1:8" ht="18.75" customHeight="1">
      <c r="A9" s="209"/>
      <c r="B9" s="202"/>
      <c r="C9" s="211" t="s">
        <v>80</v>
      </c>
      <c r="D9" s="213"/>
      <c r="E9" s="215"/>
      <c r="F9" s="202"/>
      <c r="G9" s="217"/>
      <c r="H9" s="219"/>
    </row>
    <row r="10" spans="1:8" ht="18.75" customHeight="1">
      <c r="A10" s="208">
        <v>121</v>
      </c>
      <c r="B10" s="200"/>
      <c r="C10" s="210" t="s">
        <v>81</v>
      </c>
      <c r="D10" s="212" t="str">
        <f t="shared" ref="D10" si="0">IF(C10="","",IF(C10="음성","양호",IF(ISERROR(FIND(".",C10)),"불량","주의")))</f>
        <v>양호</v>
      </c>
      <c r="E10" s="214">
        <v>122</v>
      </c>
      <c r="F10" s="200"/>
      <c r="G10" s="210" t="s">
        <v>118</v>
      </c>
      <c r="H10" s="218" t="str">
        <f t="shared" ref="H10" si="1">IF(G10="","",IF(G10="음성","양호",IF(ISERROR(FIND(".",G10)),"불량","주의")))</f>
        <v>주의</v>
      </c>
    </row>
    <row r="11" spans="1:8" ht="18.75" customHeight="1">
      <c r="A11" s="209"/>
      <c r="B11" s="202"/>
      <c r="C11" s="211" t="s">
        <v>79</v>
      </c>
      <c r="D11" s="213"/>
      <c r="E11" s="215"/>
      <c r="F11" s="202"/>
      <c r="G11" s="211" t="s">
        <v>80</v>
      </c>
      <c r="H11" s="219"/>
    </row>
    <row r="12" spans="1:8" ht="18.75" customHeight="1">
      <c r="A12" s="208">
        <v>131</v>
      </c>
      <c r="B12" s="200" t="s">
        <v>39</v>
      </c>
      <c r="C12" s="210" t="s">
        <v>81</v>
      </c>
      <c r="D12" s="212" t="str">
        <f t="shared" ref="D12" si="2">IF(C12="","",IF(C12="음성","양호",IF(ISERROR(FIND(".",C12)),"불량","주의")))</f>
        <v>양호</v>
      </c>
      <c r="E12" s="214">
        <v>132</v>
      </c>
      <c r="F12" s="200" t="s">
        <v>39</v>
      </c>
      <c r="G12" s="210" t="s">
        <v>82</v>
      </c>
      <c r="H12" s="218" t="str">
        <f t="shared" ref="H12" si="3">IF(G12="","",IF(G12="음성","양호",IF(ISERROR(FIND(".",G12)),"불량","주의")))</f>
        <v>주의</v>
      </c>
    </row>
    <row r="13" spans="1:8" ht="18.75" customHeight="1">
      <c r="A13" s="209"/>
      <c r="B13" s="202" t="s">
        <v>40</v>
      </c>
      <c r="C13" s="211" t="s">
        <v>79</v>
      </c>
      <c r="D13" s="213"/>
      <c r="E13" s="215"/>
      <c r="F13" s="202" t="s">
        <v>40</v>
      </c>
      <c r="G13" s="211" t="s">
        <v>80</v>
      </c>
      <c r="H13" s="219"/>
    </row>
    <row r="14" spans="1:8" ht="18.75" customHeight="1">
      <c r="A14" s="208">
        <v>141</v>
      </c>
      <c r="B14" s="200" t="s">
        <v>39</v>
      </c>
      <c r="C14" s="210" t="s">
        <v>81</v>
      </c>
      <c r="D14" s="212" t="str">
        <f t="shared" ref="D14" si="4">IF(C14="","",IF(C14="음성","양호",IF(ISERROR(FIND(".",C14)),"불량","주의")))</f>
        <v>양호</v>
      </c>
      <c r="E14" s="214">
        <v>142</v>
      </c>
      <c r="F14" s="200" t="s">
        <v>39</v>
      </c>
      <c r="G14" s="216" t="s">
        <v>18</v>
      </c>
      <c r="H14" s="218" t="str">
        <f t="shared" ref="H14" si="5">IF(G14="","",IF(G14="음성","양호",IF(ISERROR(FIND(".",G14)),"불량","주의")))</f>
        <v>양호</v>
      </c>
    </row>
    <row r="15" spans="1:8" ht="18.75" customHeight="1">
      <c r="A15" s="209"/>
      <c r="B15" s="202" t="s">
        <v>40</v>
      </c>
      <c r="C15" s="211" t="s">
        <v>79</v>
      </c>
      <c r="D15" s="213"/>
      <c r="E15" s="215"/>
      <c r="F15" s="202" t="s">
        <v>40</v>
      </c>
      <c r="G15" s="217"/>
      <c r="H15" s="219"/>
    </row>
    <row r="16" spans="1:8" ht="18.75" customHeight="1">
      <c r="A16" s="208">
        <v>151</v>
      </c>
      <c r="B16" s="200" t="s">
        <v>39</v>
      </c>
      <c r="C16" s="210" t="s">
        <v>81</v>
      </c>
      <c r="D16" s="212" t="str">
        <f t="shared" ref="D16" si="6">IF(C16="","",IF(C16="음성","양호",IF(ISERROR(FIND(".",C16)),"불량","주의")))</f>
        <v>양호</v>
      </c>
      <c r="E16" s="214">
        <v>152</v>
      </c>
      <c r="F16" s="200" t="s">
        <v>39</v>
      </c>
      <c r="G16" s="216" t="s">
        <v>18</v>
      </c>
      <c r="H16" s="218" t="str">
        <f t="shared" ref="H16" si="7">IF(G16="","",IF(G16="음성","양호",IF(ISERROR(FIND(".",G16)),"불량","주의")))</f>
        <v>양호</v>
      </c>
    </row>
    <row r="17" spans="1:8" ht="18.75" customHeight="1">
      <c r="A17" s="209"/>
      <c r="B17" s="202" t="s">
        <v>40</v>
      </c>
      <c r="C17" s="211" t="s">
        <v>79</v>
      </c>
      <c r="D17" s="213"/>
      <c r="E17" s="215"/>
      <c r="F17" s="202" t="s">
        <v>40</v>
      </c>
      <c r="G17" s="217"/>
      <c r="H17" s="219"/>
    </row>
    <row r="18" spans="1:8" ht="18.75" customHeight="1">
      <c r="A18" s="208">
        <v>211</v>
      </c>
      <c r="B18" s="200" t="s">
        <v>39</v>
      </c>
      <c r="C18" s="210" t="s">
        <v>81</v>
      </c>
      <c r="D18" s="212" t="str">
        <f t="shared" ref="D18" si="8">IF(C18="","",IF(C18="음성","양호",IF(ISERROR(FIND(".",C18)),"불량","주의")))</f>
        <v>양호</v>
      </c>
      <c r="E18" s="214">
        <v>212</v>
      </c>
      <c r="F18" s="200" t="s">
        <v>39</v>
      </c>
      <c r="G18" s="216" t="s">
        <v>18</v>
      </c>
      <c r="H18" s="218" t="str">
        <f t="shared" ref="H18" si="9">IF(G18="","",IF(G18="음성","양호",IF(ISERROR(FIND(".",G18)),"불량","주의")))</f>
        <v>양호</v>
      </c>
    </row>
    <row r="19" spans="1:8" ht="18.75" customHeight="1">
      <c r="A19" s="209"/>
      <c r="B19" s="202" t="s">
        <v>40</v>
      </c>
      <c r="C19" s="211" t="s">
        <v>79</v>
      </c>
      <c r="D19" s="213"/>
      <c r="E19" s="215"/>
      <c r="F19" s="202" t="s">
        <v>40</v>
      </c>
      <c r="G19" s="217"/>
      <c r="H19" s="219"/>
    </row>
    <row r="20" spans="1:8" ht="18.75" customHeight="1">
      <c r="A20" s="208">
        <v>221</v>
      </c>
      <c r="B20" s="200" t="s">
        <v>39</v>
      </c>
      <c r="C20" s="210" t="s">
        <v>81</v>
      </c>
      <c r="D20" s="212" t="str">
        <f t="shared" ref="D20" si="10">IF(C20="","",IF(C20="음성","양호",IF(ISERROR(FIND(".",C20)),"불량","주의")))</f>
        <v>양호</v>
      </c>
      <c r="E20" s="214">
        <v>222</v>
      </c>
      <c r="F20" s="200" t="s">
        <v>39</v>
      </c>
      <c r="G20" s="216" t="s">
        <v>18</v>
      </c>
      <c r="H20" s="218" t="str">
        <f t="shared" ref="H20" si="11">IF(G20="","",IF(G20="음성","양호",IF(ISERROR(FIND(".",G20)),"불량","주의")))</f>
        <v>양호</v>
      </c>
    </row>
    <row r="21" spans="1:8" ht="18.75" customHeight="1">
      <c r="A21" s="209"/>
      <c r="B21" s="202" t="s">
        <v>40</v>
      </c>
      <c r="C21" s="211" t="s">
        <v>79</v>
      </c>
      <c r="D21" s="213"/>
      <c r="E21" s="215"/>
      <c r="F21" s="202" t="s">
        <v>40</v>
      </c>
      <c r="G21" s="217"/>
      <c r="H21" s="219"/>
    </row>
    <row r="22" spans="1:8" ht="18.75" customHeight="1">
      <c r="A22" s="208">
        <v>232</v>
      </c>
      <c r="B22" s="200" t="s">
        <v>39</v>
      </c>
      <c r="C22" s="210" t="s">
        <v>119</v>
      </c>
      <c r="D22" s="212" t="str">
        <f t="shared" ref="D22" si="12">IF(C22="","",IF(C22="음성","양호",IF(ISERROR(FIND(".",C22)),"불량","주의")))</f>
        <v>주의</v>
      </c>
      <c r="E22" s="214">
        <v>241</v>
      </c>
      <c r="F22" s="200" t="s">
        <v>39</v>
      </c>
      <c r="G22" s="210" t="s">
        <v>120</v>
      </c>
      <c r="H22" s="218" t="str">
        <f t="shared" ref="H22" si="13">IF(G22="","",IF(G22="음성","양호",IF(ISERROR(FIND(".",G22)),"불량","주의")))</f>
        <v>주의</v>
      </c>
    </row>
    <row r="23" spans="1:8" ht="18.75" customHeight="1">
      <c r="A23" s="209"/>
      <c r="B23" s="202" t="s">
        <v>40</v>
      </c>
      <c r="C23" s="211" t="s">
        <v>80</v>
      </c>
      <c r="D23" s="213"/>
      <c r="E23" s="215"/>
      <c r="F23" s="202" t="s">
        <v>40</v>
      </c>
      <c r="G23" s="211" t="s">
        <v>80</v>
      </c>
      <c r="H23" s="219"/>
    </row>
    <row r="24" spans="1:8" ht="18.75" customHeight="1">
      <c r="A24" s="208">
        <v>242</v>
      </c>
      <c r="B24" s="200" t="s">
        <v>39</v>
      </c>
      <c r="C24" s="210" t="s">
        <v>120</v>
      </c>
      <c r="D24" s="212" t="str">
        <f t="shared" ref="D24" si="14">IF(C24="","",IF(C24="음성","양호",IF(ISERROR(FIND(".",C24)),"불량","주의")))</f>
        <v>주의</v>
      </c>
      <c r="E24" s="214">
        <v>251</v>
      </c>
      <c r="F24" s="200" t="s">
        <v>39</v>
      </c>
      <c r="G24" s="210" t="s">
        <v>121</v>
      </c>
      <c r="H24" s="218" t="str">
        <f t="shared" ref="H24" si="15">IF(G24="","",IF(G24="음성","양호",IF(ISERROR(FIND(".",G24)),"불량","주의")))</f>
        <v>주의</v>
      </c>
    </row>
    <row r="25" spans="1:8" ht="18.75" customHeight="1">
      <c r="A25" s="209"/>
      <c r="B25" s="202" t="s">
        <v>40</v>
      </c>
      <c r="C25" s="211" t="s">
        <v>80</v>
      </c>
      <c r="D25" s="213"/>
      <c r="E25" s="215"/>
      <c r="F25" s="202" t="s">
        <v>40</v>
      </c>
      <c r="G25" s="211" t="s">
        <v>80</v>
      </c>
      <c r="H25" s="219"/>
    </row>
    <row r="26" spans="1:8" ht="18.75" customHeight="1" thickBot="1">
      <c r="A26" s="227">
        <v>252</v>
      </c>
      <c r="B26" s="221" t="s">
        <v>39</v>
      </c>
      <c r="C26" s="229" t="s">
        <v>81</v>
      </c>
      <c r="D26" s="212" t="str">
        <f t="shared" ref="D26" si="16">IF(C26="","",IF(C26="음성","양호",IF(ISERROR(FIND(".",C26)),"불량","주의")))</f>
        <v>양호</v>
      </c>
      <c r="E26" s="220"/>
      <c r="F26" s="221" t="s">
        <v>39</v>
      </c>
      <c r="G26" s="224"/>
      <c r="H26" s="218"/>
    </row>
    <row r="27" spans="1:8" ht="18.75" customHeight="1" thickBot="1">
      <c r="A27" s="228"/>
      <c r="B27" s="223" t="s">
        <v>40</v>
      </c>
      <c r="C27" s="230" t="s">
        <v>79</v>
      </c>
      <c r="D27" s="231"/>
      <c r="E27" s="222"/>
      <c r="F27" s="223" t="s">
        <v>40</v>
      </c>
      <c r="G27" s="225"/>
      <c r="H27" s="226"/>
    </row>
    <row r="28" spans="1:8">
      <c r="A28" s="3"/>
    </row>
    <row r="30" spans="1:8">
      <c r="A30" s="1" t="s">
        <v>20</v>
      </c>
    </row>
    <row r="31" spans="1:8">
      <c r="A31" s="15"/>
      <c r="B31" s="16" t="s">
        <v>6</v>
      </c>
      <c r="C31" s="174" t="s">
        <v>7</v>
      </c>
      <c r="D31" s="174"/>
      <c r="E31" s="174" t="s">
        <v>45</v>
      </c>
      <c r="F31" s="174"/>
      <c r="G31" s="174" t="s">
        <v>46</v>
      </c>
      <c r="H31" s="174"/>
    </row>
    <row r="32" spans="1:8">
      <c r="A32" s="17" t="s">
        <v>5</v>
      </c>
      <c r="B32" s="8"/>
      <c r="C32" s="174"/>
      <c r="D32" s="174"/>
      <c r="E32" s="174"/>
      <c r="F32" s="174"/>
      <c r="G32" s="174"/>
      <c r="H32" s="174"/>
    </row>
    <row r="33" spans="1:8" ht="17.25" customHeight="1">
      <c r="A33" s="175" t="s">
        <v>16</v>
      </c>
      <c r="B33" s="139"/>
      <c r="C33" s="175" t="s">
        <v>26</v>
      </c>
      <c r="D33" s="175"/>
      <c r="E33" s="169" t="s">
        <v>47</v>
      </c>
      <c r="F33" s="169"/>
      <c r="G33" s="139" t="s">
        <v>49</v>
      </c>
      <c r="H33" s="139"/>
    </row>
    <row r="35" spans="1:8">
      <c r="A35" s="18" t="s">
        <v>27</v>
      </c>
      <c r="B35" s="9"/>
      <c r="C35" s="9"/>
      <c r="D35" s="9"/>
      <c r="E35" s="9"/>
      <c r="F35" s="9"/>
      <c r="G35" s="9"/>
      <c r="H35" s="10"/>
    </row>
    <row r="36" spans="1:8">
      <c r="A36" s="19" t="s">
        <v>28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135" t="s">
        <v>9</v>
      </c>
      <c r="B43" s="135"/>
      <c r="C43" s="135"/>
      <c r="D43" s="135"/>
      <c r="E43" s="135"/>
      <c r="F43" s="135"/>
      <c r="G43" s="135"/>
      <c r="H43" s="135"/>
    </row>
    <row r="44" spans="1:8" ht="17.25">
      <c r="A44" s="136" t="s">
        <v>10</v>
      </c>
      <c r="B44" s="136"/>
      <c r="C44" s="136"/>
      <c r="D44" s="136"/>
      <c r="E44" s="136"/>
      <c r="F44" s="136"/>
      <c r="G44" s="136"/>
      <c r="H44" s="136"/>
    </row>
  </sheetData>
  <mergeCells count="77">
    <mergeCell ref="G4:H4"/>
    <mergeCell ref="G5:H5"/>
    <mergeCell ref="H8:H9"/>
    <mergeCell ref="A33:B33"/>
    <mergeCell ref="A43:H43"/>
    <mergeCell ref="A44:H44"/>
    <mergeCell ref="A1:H1"/>
    <mergeCell ref="G3:H3"/>
    <mergeCell ref="D4:E4"/>
    <mergeCell ref="D5:E5"/>
    <mergeCell ref="A7:B7"/>
    <mergeCell ref="E7:F7"/>
    <mergeCell ref="A8:B9"/>
    <mergeCell ref="E8:F9"/>
    <mergeCell ref="C8:C9"/>
    <mergeCell ref="D8:D9"/>
    <mergeCell ref="G8:G9"/>
    <mergeCell ref="C31:D32"/>
    <mergeCell ref="E31:F32"/>
    <mergeCell ref="G31:H32"/>
    <mergeCell ref="C33:D33"/>
    <mergeCell ref="E33:F33"/>
    <mergeCell ref="G33:H33"/>
    <mergeCell ref="G10:G11"/>
    <mergeCell ref="H10:H11"/>
    <mergeCell ref="G12:G13"/>
    <mergeCell ref="H12:H13"/>
    <mergeCell ref="G14:G15"/>
    <mergeCell ref="H14:H15"/>
    <mergeCell ref="G16:G17"/>
    <mergeCell ref="H16:H17"/>
    <mergeCell ref="G18:G19"/>
    <mergeCell ref="A10:B11"/>
    <mergeCell ref="E10:F11"/>
    <mergeCell ref="A12:B13"/>
    <mergeCell ref="E12:F13"/>
    <mergeCell ref="A14:B15"/>
    <mergeCell ref="E14:F15"/>
    <mergeCell ref="C10:C11"/>
    <mergeCell ref="D10:D11"/>
    <mergeCell ref="C14:C15"/>
    <mergeCell ref="D14:D15"/>
    <mergeCell ref="C12:C13"/>
    <mergeCell ref="D12:D13"/>
    <mergeCell ref="A16:B17"/>
    <mergeCell ref="E16:F17"/>
    <mergeCell ref="A18:B19"/>
    <mergeCell ref="E18:F19"/>
    <mergeCell ref="A20:B21"/>
    <mergeCell ref="E20:F21"/>
    <mergeCell ref="C18:C19"/>
    <mergeCell ref="D18:D19"/>
    <mergeCell ref="C16:C17"/>
    <mergeCell ref="D16:D17"/>
    <mergeCell ref="A22:B23"/>
    <mergeCell ref="E22:F23"/>
    <mergeCell ref="A24:B25"/>
    <mergeCell ref="E24:F25"/>
    <mergeCell ref="A26:B27"/>
    <mergeCell ref="E26:F27"/>
    <mergeCell ref="C22:C23"/>
    <mergeCell ref="D22:D23"/>
    <mergeCell ref="C26:C27"/>
    <mergeCell ref="D26:D27"/>
    <mergeCell ref="H18:H19"/>
    <mergeCell ref="C20:C21"/>
    <mergeCell ref="D20:D21"/>
    <mergeCell ref="G20:G21"/>
    <mergeCell ref="H20:H21"/>
    <mergeCell ref="G26:G27"/>
    <mergeCell ref="H26:H27"/>
    <mergeCell ref="G22:G23"/>
    <mergeCell ref="H22:H23"/>
    <mergeCell ref="C24:C25"/>
    <mergeCell ref="D24:D25"/>
    <mergeCell ref="G24:G25"/>
    <mergeCell ref="H24:H25"/>
  </mergeCells>
  <phoneticPr fontId="3" type="noConversion"/>
  <conditionalFormatting sqref="D8 D22 D10 D14 D18 D12 D16 D20 D24 D26 H8 H10:H27">
    <cfRule type="containsText" dxfId="78" priority="32" operator="containsText" text="불량">
      <formula>NOT(ISERROR(SEARCH("불량",D8)))</formula>
    </cfRule>
  </conditionalFormatting>
  <conditionalFormatting sqref="C8:C27">
    <cfRule type="containsText" dxfId="77" priority="31" operator="containsText" text="양성">
      <formula>NOT(ISERROR(SEARCH("양성",C8)))</formula>
    </cfRule>
  </conditionalFormatting>
  <conditionalFormatting sqref="G8 G10:G27">
    <cfRule type="containsText" dxfId="76" priority="30" operator="containsText" text="양성">
      <formula>NOT(ISERROR(SEARCH("양성",G8)))</formula>
    </cfRule>
  </conditionalFormatting>
  <conditionalFormatting sqref="C11:C25">
    <cfRule type="containsText" dxfId="75" priority="29" operator="containsText" text="양성">
      <formula>NOT(ISERROR(SEARCH("양성",C11)))</formula>
    </cfRule>
  </conditionalFormatting>
  <conditionalFormatting sqref="G10">
    <cfRule type="containsText" dxfId="74" priority="28" operator="containsText" text="양성">
      <formula>NOT(ISERROR(SEARCH("양성",G10)))</formula>
    </cfRule>
  </conditionalFormatting>
  <conditionalFormatting sqref="G11:G25">
    <cfRule type="containsText" dxfId="73" priority="27" operator="containsText" text="양성">
      <formula>NOT(ISERROR(SEARCH("양성",G11)))</formula>
    </cfRule>
  </conditionalFormatting>
  <conditionalFormatting sqref="C11:C25">
    <cfRule type="containsText" dxfId="72" priority="26" operator="containsText" text="양성">
      <formula>NOT(ISERROR(SEARCH("양성",C11)))</formula>
    </cfRule>
  </conditionalFormatting>
  <conditionalFormatting sqref="G10">
    <cfRule type="containsText" dxfId="71" priority="25" operator="containsText" text="양성">
      <formula>NOT(ISERROR(SEARCH("양성",G10)))</formula>
    </cfRule>
  </conditionalFormatting>
  <conditionalFormatting sqref="G11:G25">
    <cfRule type="containsText" dxfId="70" priority="24" operator="containsText" text="양성">
      <formula>NOT(ISERROR(SEARCH("양성",G11)))</formula>
    </cfRule>
  </conditionalFormatting>
  <conditionalFormatting sqref="D8 D22 D10 D14 D18 D12 D16 D20 D24 D26">
    <cfRule type="containsText" dxfId="69" priority="23" operator="containsText" text="주의">
      <formula>NOT(ISERROR(SEARCH("주의",D8)))</formula>
    </cfRule>
  </conditionalFormatting>
  <conditionalFormatting sqref="H8 H10:H27">
    <cfRule type="containsText" dxfId="68" priority="22" operator="containsText" text="주의">
      <formula>NOT(ISERROR(SEARCH("주의",H8)))</formula>
    </cfRule>
  </conditionalFormatting>
  <conditionalFormatting sqref="H8 H22 H10 H14 H18 H12 H16 H20 H24 H26">
    <cfRule type="containsText" dxfId="67" priority="21" operator="containsText" text="주의">
      <formula>NOT(ISERROR(SEARCH("주의",H8)))</formula>
    </cfRule>
  </conditionalFormatting>
  <conditionalFormatting sqref="C8:C9">
    <cfRule type="containsText" dxfId="66" priority="20" operator="containsText" text="양성">
      <formula>NOT(ISERROR(SEARCH("양성",C8)))</formula>
    </cfRule>
  </conditionalFormatting>
  <conditionalFormatting sqref="C8:C9">
    <cfRule type="containsText" dxfId="65" priority="19" operator="containsText" text="양성">
      <formula>NOT(ISERROR(SEARCH("양성",C8)))</formula>
    </cfRule>
  </conditionalFormatting>
  <conditionalFormatting sqref="G10:G11">
    <cfRule type="containsText" dxfId="64" priority="18" operator="containsText" text="양성">
      <formula>NOT(ISERROR(SEARCH("양성",G10)))</formula>
    </cfRule>
  </conditionalFormatting>
  <conditionalFormatting sqref="G10:G11">
    <cfRule type="containsText" dxfId="63" priority="17" operator="containsText" text="양성">
      <formula>NOT(ISERROR(SEARCH("양성",G10)))</formula>
    </cfRule>
  </conditionalFormatting>
  <conditionalFormatting sqref="G10:G11">
    <cfRule type="containsText" dxfId="62" priority="16" operator="containsText" text="양성">
      <formula>NOT(ISERROR(SEARCH("양성",G10)))</formula>
    </cfRule>
  </conditionalFormatting>
  <conditionalFormatting sqref="G12:G13">
    <cfRule type="containsText" dxfId="61" priority="15" operator="containsText" text="양성">
      <formula>NOT(ISERROR(SEARCH("양성",G12)))</formula>
    </cfRule>
  </conditionalFormatting>
  <conditionalFormatting sqref="G12:G13">
    <cfRule type="containsText" dxfId="60" priority="14" operator="containsText" text="양성">
      <formula>NOT(ISERROR(SEARCH("양성",G12)))</formula>
    </cfRule>
  </conditionalFormatting>
  <conditionalFormatting sqref="G12:G13">
    <cfRule type="containsText" dxfId="59" priority="13" operator="containsText" text="양성">
      <formula>NOT(ISERROR(SEARCH("양성",G12)))</formula>
    </cfRule>
  </conditionalFormatting>
  <conditionalFormatting sqref="G22:G23">
    <cfRule type="containsText" dxfId="58" priority="12" operator="containsText" text="양성">
      <formula>NOT(ISERROR(SEARCH("양성",G22)))</formula>
    </cfRule>
  </conditionalFormatting>
  <conditionalFormatting sqref="G22:G23">
    <cfRule type="containsText" dxfId="57" priority="11" operator="containsText" text="양성">
      <formula>NOT(ISERROR(SEARCH("양성",G22)))</formula>
    </cfRule>
  </conditionalFormatting>
  <conditionalFormatting sqref="G22:G23">
    <cfRule type="containsText" dxfId="56" priority="10" operator="containsText" text="양성">
      <formula>NOT(ISERROR(SEARCH("양성",G22)))</formula>
    </cfRule>
  </conditionalFormatting>
  <conditionalFormatting sqref="G24:G25">
    <cfRule type="containsText" dxfId="55" priority="9" operator="containsText" text="양성">
      <formula>NOT(ISERROR(SEARCH("양성",G24)))</formula>
    </cfRule>
  </conditionalFormatting>
  <conditionalFormatting sqref="G24:G25">
    <cfRule type="containsText" dxfId="54" priority="8" operator="containsText" text="양성">
      <formula>NOT(ISERROR(SEARCH("양성",G24)))</formula>
    </cfRule>
  </conditionalFormatting>
  <conditionalFormatting sqref="G24:G25">
    <cfRule type="containsText" dxfId="53" priority="7" operator="containsText" text="양성">
      <formula>NOT(ISERROR(SEARCH("양성",G24)))</formula>
    </cfRule>
  </conditionalFormatting>
  <conditionalFormatting sqref="G10:G11">
    <cfRule type="containsText" dxfId="52" priority="6" operator="containsText" text="양성">
      <formula>NOT(ISERROR(SEARCH("양성",G10)))</formula>
    </cfRule>
  </conditionalFormatting>
  <conditionalFormatting sqref="G10:G11">
    <cfRule type="containsText" dxfId="51" priority="5" operator="containsText" text="양성">
      <formula>NOT(ISERROR(SEARCH("양성",G10)))</formula>
    </cfRule>
  </conditionalFormatting>
  <conditionalFormatting sqref="G10:G11">
    <cfRule type="containsText" dxfId="50" priority="4" operator="containsText" text="양성">
      <formula>NOT(ISERROR(SEARCH("양성",G10)))</formula>
    </cfRule>
  </conditionalFormatting>
  <conditionalFormatting sqref="G10:G11">
    <cfRule type="containsText" dxfId="49" priority="3" operator="containsText" text="양성">
      <formula>NOT(ISERROR(SEARCH("양성",G10)))</formula>
    </cfRule>
  </conditionalFormatting>
  <conditionalFormatting sqref="G10:G11">
    <cfRule type="containsText" dxfId="48" priority="2" operator="containsText" text="양성">
      <formula>NOT(ISERROR(SEARCH("양성",G10)))</formula>
    </cfRule>
  </conditionalFormatting>
  <conditionalFormatting sqref="G10:G11">
    <cfRule type="containsText" dxfId="47" priority="1" operator="containsText" text="양성">
      <formula>NOT(ISERROR(SEARCH("양성",G10)))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3"/>
  <sheetViews>
    <sheetView zoomScaleNormal="100" workbookViewId="0">
      <selection activeCell="G4" sqref="G4:H5"/>
    </sheetView>
  </sheetViews>
  <sheetFormatPr defaultColWidth="9" defaultRowHeight="15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>
      <c r="A1" s="176" t="s">
        <v>36</v>
      </c>
      <c r="B1" s="144"/>
      <c r="C1" s="144"/>
      <c r="D1" s="144"/>
      <c r="E1" s="144"/>
      <c r="F1" s="144"/>
      <c r="G1" s="144"/>
      <c r="H1" s="144"/>
    </row>
    <row r="3" spans="1:8">
      <c r="F3" s="23" t="s">
        <v>11</v>
      </c>
      <c r="G3" s="166" t="str">
        <f>'환경 13주'!G3:H3</f>
        <v>17-2299</v>
      </c>
      <c r="H3" s="167"/>
    </row>
    <row r="4" spans="1:8">
      <c r="A4" s="4" t="s">
        <v>4</v>
      </c>
      <c r="B4" s="23" t="str">
        <f>'환경 13주'!B4</f>
        <v>상항농장</v>
      </c>
      <c r="C4" s="4" t="s">
        <v>35</v>
      </c>
      <c r="D4" s="169" t="str">
        <f>'환경 13주'!D4:E4</f>
        <v>17.12.14</v>
      </c>
      <c r="E4" s="169"/>
      <c r="F4" s="4" t="s">
        <v>299</v>
      </c>
      <c r="G4" s="168">
        <f>'환경 13주'!G4:H4</f>
        <v>0</v>
      </c>
      <c r="H4" s="168"/>
    </row>
    <row r="5" spans="1:8">
      <c r="A5" s="4" t="s">
        <v>43</v>
      </c>
      <c r="B5" s="23">
        <f>'환경 13주'!B5</f>
        <v>7375</v>
      </c>
      <c r="C5" s="4" t="s">
        <v>44</v>
      </c>
      <c r="D5" s="169" t="str">
        <f>'환경 13주'!D5:E5</f>
        <v>13주령</v>
      </c>
      <c r="E5" s="169"/>
      <c r="F5" s="4" t="s">
        <v>303</v>
      </c>
      <c r="G5" s="168" t="str">
        <f>'환경 13주'!G5:H5</f>
        <v>오선규</v>
      </c>
      <c r="H5" s="168"/>
    </row>
    <row r="6" spans="1:8" ht="15.75" thickBot="1"/>
    <row r="7" spans="1:8" ht="16.5" customHeight="1">
      <c r="A7" s="205" t="s">
        <v>32</v>
      </c>
      <c r="B7" s="206"/>
      <c r="C7" s="236" t="s">
        <v>22</v>
      </c>
      <c r="D7" s="171"/>
      <c r="E7" s="207" t="s">
        <v>32</v>
      </c>
      <c r="F7" s="206"/>
      <c r="G7" s="236" t="s">
        <v>22</v>
      </c>
      <c r="H7" s="237"/>
    </row>
    <row r="8" spans="1:8" ht="18.75" customHeight="1">
      <c r="A8" s="238">
        <f>IF('환경 13주'!A8:A9="","",'환경 13주'!A8:A9)</f>
        <v>111</v>
      </c>
      <c r="B8" s="239"/>
      <c r="C8" s="242" t="str">
        <f>IF('환경 13주'!D8="","",IF('환경 13주'!D8="불량","부적합",IF('환경 13주'!D8="주의","주의","적합")))</f>
        <v>주의</v>
      </c>
      <c r="D8" s="243"/>
      <c r="E8" s="246">
        <f>IF('환경 13주'!E8:E9="","",'환경 13주'!E8:E9)</f>
        <v>112</v>
      </c>
      <c r="F8" s="239"/>
      <c r="G8" s="242" t="str">
        <f>IF('환경 13주'!H8="","",IF('환경 13주'!H8="불량","부적합",IF('환경 13주'!H8="주의","주의","적합")))</f>
        <v>적합</v>
      </c>
      <c r="H8" s="248"/>
    </row>
    <row r="9" spans="1:8" ht="18.75" customHeight="1">
      <c r="A9" s="240"/>
      <c r="B9" s="241"/>
      <c r="C9" s="244" t="str">
        <f>IF('환경 13주'!D9="불량","부적합",IF('환경 13주'!D9="주의","주의","적합"))</f>
        <v>적합</v>
      </c>
      <c r="D9" s="245"/>
      <c r="E9" s="247"/>
      <c r="F9" s="241"/>
      <c r="G9" s="244" t="str">
        <f>IF('환경 13주'!H9="불량","부적합",IF('환경 13주'!H9="주의","주의","적합"))</f>
        <v>적합</v>
      </c>
      <c r="H9" s="249"/>
    </row>
    <row r="10" spans="1:8" ht="18.75" customHeight="1">
      <c r="A10" s="238">
        <f>IF('환경 13주'!A10:A11="","",'환경 13주'!A10:A11)</f>
        <v>121</v>
      </c>
      <c r="B10" s="239"/>
      <c r="C10" s="242" t="str">
        <f>IF('환경 13주'!D10="","",IF('환경 13주'!D10="불량","부적합",IF('환경 13주'!D10="주의","주의","적합")))</f>
        <v>적합</v>
      </c>
      <c r="D10" s="243"/>
      <c r="E10" s="246">
        <f>IF('환경 13주'!E10:E11="","",'환경 13주'!E10:E11)</f>
        <v>122</v>
      </c>
      <c r="F10" s="239"/>
      <c r="G10" s="242" t="str">
        <f>IF('환경 13주'!H10="","",IF('환경 13주'!H10="불량","부적합",IF('환경 13주'!H10="주의","주의","적합")))</f>
        <v>주의</v>
      </c>
      <c r="H10" s="248"/>
    </row>
    <row r="11" spans="1:8" ht="18.75" customHeight="1">
      <c r="A11" s="240"/>
      <c r="B11" s="241"/>
      <c r="C11" s="244" t="str">
        <f>IF('환경 13주'!D11="불량","부적합",IF('환경 13주'!D11="주의","주의","적합"))</f>
        <v>적합</v>
      </c>
      <c r="D11" s="245"/>
      <c r="E11" s="247"/>
      <c r="F11" s="241"/>
      <c r="G11" s="244" t="str">
        <f>IF('환경 13주'!H11="불량","부적합",IF('환경 13주'!H11="주의","주의","적합"))</f>
        <v>적합</v>
      </c>
      <c r="H11" s="249"/>
    </row>
    <row r="12" spans="1:8" ht="18.75" customHeight="1">
      <c r="A12" s="238">
        <f>IF('환경 13주'!A12:A13="","",'환경 13주'!A12:A13)</f>
        <v>131</v>
      </c>
      <c r="B12" s="239"/>
      <c r="C12" s="242" t="str">
        <f>IF('환경 13주'!D12="","",IF('환경 13주'!D12="불량","부적합",IF('환경 13주'!D12="주의","주의","적합")))</f>
        <v>적합</v>
      </c>
      <c r="D12" s="243"/>
      <c r="E12" s="246">
        <f>IF('환경 13주'!E12:E13="","",'환경 13주'!E12:E13)</f>
        <v>132</v>
      </c>
      <c r="F12" s="239"/>
      <c r="G12" s="242" t="str">
        <f>IF('환경 13주'!H12="","",IF('환경 13주'!H12="불량","부적합",IF('환경 13주'!H12="주의","주의","적합")))</f>
        <v>주의</v>
      </c>
      <c r="H12" s="248"/>
    </row>
    <row r="13" spans="1:8" ht="18.75" customHeight="1">
      <c r="A13" s="240"/>
      <c r="B13" s="241"/>
      <c r="C13" s="244" t="str">
        <f>IF('환경 13주'!D13="불량","부적합",IF('환경 13주'!D13="주의","주의","적합"))</f>
        <v>적합</v>
      </c>
      <c r="D13" s="245"/>
      <c r="E13" s="247"/>
      <c r="F13" s="241"/>
      <c r="G13" s="244" t="str">
        <f>IF('환경 13주'!H13="불량","부적합",IF('환경 13주'!H13="주의","주의","적합"))</f>
        <v>적합</v>
      </c>
      <c r="H13" s="249"/>
    </row>
    <row r="14" spans="1:8" ht="18.75" customHeight="1">
      <c r="A14" s="238">
        <f>IF('환경 13주'!A14:A15="","",'환경 13주'!A14:A15)</f>
        <v>141</v>
      </c>
      <c r="B14" s="239"/>
      <c r="C14" s="242" t="str">
        <f>IF('환경 13주'!D14="","",IF('환경 13주'!D14="불량","부적합",IF('환경 13주'!D14="주의","주의","적합")))</f>
        <v>적합</v>
      </c>
      <c r="D14" s="243"/>
      <c r="E14" s="246">
        <f>IF('환경 13주'!E14:E15="","",'환경 13주'!E14:E15)</f>
        <v>142</v>
      </c>
      <c r="F14" s="239"/>
      <c r="G14" s="242" t="str">
        <f>IF('환경 13주'!H14="","",IF('환경 13주'!H14="불량","부적합",IF('환경 13주'!H14="주의","주의","적합")))</f>
        <v>적합</v>
      </c>
      <c r="H14" s="248"/>
    </row>
    <row r="15" spans="1:8" ht="18.75" customHeight="1">
      <c r="A15" s="240"/>
      <c r="B15" s="241"/>
      <c r="C15" s="244" t="str">
        <f>IF('환경 13주'!D15="불량","부적합",IF('환경 13주'!D15="주의","주의","적합"))</f>
        <v>적합</v>
      </c>
      <c r="D15" s="245"/>
      <c r="E15" s="247"/>
      <c r="F15" s="241"/>
      <c r="G15" s="244" t="str">
        <f>IF('환경 13주'!H15="불량","부적합",IF('환경 13주'!H15="주의","주의","적합"))</f>
        <v>적합</v>
      </c>
      <c r="H15" s="249"/>
    </row>
    <row r="16" spans="1:8" ht="18.75" customHeight="1">
      <c r="A16" s="238">
        <f>IF('환경 13주'!A16:A17="","",'환경 13주'!A16:A17)</f>
        <v>151</v>
      </c>
      <c r="B16" s="239"/>
      <c r="C16" s="242" t="str">
        <f>IF('환경 13주'!D16="","",IF('환경 13주'!D16="불량","부적합",IF('환경 13주'!D16="주의","주의","적합")))</f>
        <v>적합</v>
      </c>
      <c r="D16" s="243"/>
      <c r="E16" s="246">
        <f>IF('환경 13주'!E16:E17="","",'환경 13주'!E16:E17)</f>
        <v>152</v>
      </c>
      <c r="F16" s="239"/>
      <c r="G16" s="242" t="str">
        <f>IF('환경 13주'!H16="","",IF('환경 13주'!H16="불량","부적합",IF('환경 13주'!H16="주의","주의","적합")))</f>
        <v>적합</v>
      </c>
      <c r="H16" s="248"/>
    </row>
    <row r="17" spans="1:8" ht="18.75" customHeight="1">
      <c r="A17" s="240"/>
      <c r="B17" s="241"/>
      <c r="C17" s="244" t="str">
        <f>IF('환경 13주'!D17="불량","부적합",IF('환경 13주'!D17="주의","주의","적합"))</f>
        <v>적합</v>
      </c>
      <c r="D17" s="245"/>
      <c r="E17" s="247"/>
      <c r="F17" s="241"/>
      <c r="G17" s="244" t="str">
        <f>IF('환경 13주'!H17="불량","부적합",IF('환경 13주'!H17="주의","주의","적합"))</f>
        <v>적합</v>
      </c>
      <c r="H17" s="249"/>
    </row>
    <row r="18" spans="1:8" ht="18.75" customHeight="1">
      <c r="A18" s="238">
        <f>IF('환경 13주'!A18:A19="","",'환경 13주'!A18:A19)</f>
        <v>211</v>
      </c>
      <c r="B18" s="239"/>
      <c r="C18" s="242" t="str">
        <f>IF('환경 13주'!D18="","",IF('환경 13주'!D18="불량","부적합",IF('환경 13주'!D18="주의","주의","적합")))</f>
        <v>적합</v>
      </c>
      <c r="D18" s="243"/>
      <c r="E18" s="246">
        <f>IF('환경 13주'!E18:E19="","",'환경 13주'!E18:E19)</f>
        <v>212</v>
      </c>
      <c r="F18" s="239"/>
      <c r="G18" s="242" t="str">
        <f>IF('환경 13주'!H18="","",IF('환경 13주'!H18="불량","부적합",IF('환경 13주'!H18="주의","주의","적합")))</f>
        <v>적합</v>
      </c>
      <c r="H18" s="248"/>
    </row>
    <row r="19" spans="1:8" ht="18.75" customHeight="1">
      <c r="A19" s="240"/>
      <c r="B19" s="241"/>
      <c r="C19" s="244" t="str">
        <f>IF('환경 13주'!D19="불량","부적합",IF('환경 13주'!D19="주의","주의","적합"))</f>
        <v>적합</v>
      </c>
      <c r="D19" s="245"/>
      <c r="E19" s="247"/>
      <c r="F19" s="241"/>
      <c r="G19" s="244" t="str">
        <f>IF('환경 13주'!H19="불량","부적합",IF('환경 13주'!H19="주의","주의","적합"))</f>
        <v>적합</v>
      </c>
      <c r="H19" s="249"/>
    </row>
    <row r="20" spans="1:8" ht="18.75" customHeight="1">
      <c r="A20" s="238">
        <f>IF('환경 13주'!A20:A21="","",'환경 13주'!A20:A21)</f>
        <v>221</v>
      </c>
      <c r="B20" s="239"/>
      <c r="C20" s="242" t="str">
        <f>IF('환경 13주'!D20="","",IF('환경 13주'!D20="불량","부적합",IF('환경 13주'!D20="주의","주의","적합")))</f>
        <v>적합</v>
      </c>
      <c r="D20" s="243"/>
      <c r="E20" s="246">
        <f>IF('환경 13주'!E20:E21="","",'환경 13주'!E20:E21)</f>
        <v>222</v>
      </c>
      <c r="F20" s="239"/>
      <c r="G20" s="242" t="str">
        <f>IF('환경 13주'!H20="","",IF('환경 13주'!H20="불량","부적합",IF('환경 13주'!H20="주의","주의","적합")))</f>
        <v>적합</v>
      </c>
      <c r="H20" s="248"/>
    </row>
    <row r="21" spans="1:8" ht="18.75" customHeight="1">
      <c r="A21" s="240"/>
      <c r="B21" s="241"/>
      <c r="C21" s="244" t="str">
        <f>IF('환경 13주'!D21="불량","부적합",IF('환경 13주'!D21="주의","주의","적합"))</f>
        <v>적합</v>
      </c>
      <c r="D21" s="245"/>
      <c r="E21" s="247"/>
      <c r="F21" s="241"/>
      <c r="G21" s="244" t="str">
        <f>IF('환경 13주'!H21="불량","부적합",IF('환경 13주'!H21="주의","주의","적합"))</f>
        <v>적합</v>
      </c>
      <c r="H21" s="249"/>
    </row>
    <row r="22" spans="1:8" ht="18.75" customHeight="1">
      <c r="A22" s="238">
        <f>IF('환경 13주'!A22:A23="","",'환경 13주'!A22:A23)</f>
        <v>232</v>
      </c>
      <c r="B22" s="239"/>
      <c r="C22" s="242" t="str">
        <f>IF('환경 13주'!D22="","",IF('환경 13주'!D22="불량","부적합",IF('환경 13주'!D22="주의","주의","적합")))</f>
        <v>주의</v>
      </c>
      <c r="D22" s="243"/>
      <c r="E22" s="246">
        <f>IF('환경 13주'!E22:E23="","",'환경 13주'!E22:E23)</f>
        <v>241</v>
      </c>
      <c r="F22" s="239"/>
      <c r="G22" s="242" t="str">
        <f>IF('환경 13주'!H22="","",IF('환경 13주'!H22="불량","부적합",IF('환경 13주'!H22="주의","주의","적합")))</f>
        <v>주의</v>
      </c>
      <c r="H22" s="248"/>
    </row>
    <row r="23" spans="1:8" ht="18.75" customHeight="1">
      <c r="A23" s="240"/>
      <c r="B23" s="241"/>
      <c r="C23" s="244" t="str">
        <f>IF('환경 13주'!D23="불량","부적합",IF('환경 13주'!D23="주의","주의","적합"))</f>
        <v>적합</v>
      </c>
      <c r="D23" s="245"/>
      <c r="E23" s="247"/>
      <c r="F23" s="241"/>
      <c r="G23" s="244" t="str">
        <f>IF('환경 13주'!H23="불량","부적합",IF('환경 13주'!H23="주의","주의","적합"))</f>
        <v>적합</v>
      </c>
      <c r="H23" s="249"/>
    </row>
    <row r="24" spans="1:8" ht="18.75" customHeight="1">
      <c r="A24" s="238">
        <f>IF('환경 13주'!A24:A25="","",'환경 13주'!A24:A25)</f>
        <v>242</v>
      </c>
      <c r="B24" s="239"/>
      <c r="C24" s="242" t="str">
        <f>IF('환경 13주'!D24="","",IF('환경 13주'!D24="불량","부적합",IF('환경 13주'!D24="주의","주의","적합")))</f>
        <v>주의</v>
      </c>
      <c r="D24" s="243"/>
      <c r="E24" s="246">
        <f>IF('환경 13주'!E24:E25="","",'환경 13주'!E24:E25)</f>
        <v>251</v>
      </c>
      <c r="F24" s="239"/>
      <c r="G24" s="242" t="str">
        <f>IF('환경 13주'!H24="","",IF('환경 13주'!H24="불량","부적합",IF('환경 13주'!H24="주의","주의","적합")))</f>
        <v>주의</v>
      </c>
      <c r="H24" s="248"/>
    </row>
    <row r="25" spans="1:8" ht="18.75" customHeight="1">
      <c r="A25" s="240"/>
      <c r="B25" s="241"/>
      <c r="C25" s="244" t="str">
        <f>IF('환경 13주'!D25="불량","부적합",IF('환경 13주'!D25="주의","주의","적합"))</f>
        <v>적합</v>
      </c>
      <c r="D25" s="245"/>
      <c r="E25" s="247"/>
      <c r="F25" s="241"/>
      <c r="G25" s="244" t="str">
        <f>IF('환경 13주'!H25="불량","부적합",IF('환경 13주'!H25="주의","주의","적합"))</f>
        <v>적합</v>
      </c>
      <c r="H25" s="249"/>
    </row>
    <row r="26" spans="1:8" ht="18.75" customHeight="1">
      <c r="A26" s="238">
        <f>IF('환경 13주'!A26:A27="","",'환경 13주'!A26:A27)</f>
        <v>252</v>
      </c>
      <c r="B26" s="239"/>
      <c r="C26" s="242" t="str">
        <f>IF('환경 13주'!D26="","",IF('환경 13주'!D26="불량","부적합",IF('환경 13주'!D26="주의","주의","적합")))</f>
        <v>적합</v>
      </c>
      <c r="D26" s="243"/>
      <c r="E26" s="246" t="str">
        <f>IF('환경 13주'!E26:E27="","",'환경 13주'!E26:E27)</f>
        <v/>
      </c>
      <c r="F26" s="239"/>
      <c r="G26" s="242" t="str">
        <f>IF('환경 13주'!H26="","",IF('환경 13주'!H26="불량","부적합",IF('환경 13주'!H26="주의","주의","적합")))</f>
        <v/>
      </c>
      <c r="H26" s="248"/>
    </row>
    <row r="27" spans="1:8" ht="18.75" customHeight="1" thickBot="1">
      <c r="A27" s="250"/>
      <c r="B27" s="251"/>
      <c r="C27" s="252" t="str">
        <f>IF('환경 13주'!D27="불량","부적합",IF('환경 13주'!D27="주의","주의","적합"))</f>
        <v>적합</v>
      </c>
      <c r="D27" s="253"/>
      <c r="E27" s="254"/>
      <c r="F27" s="251"/>
      <c r="G27" s="252" t="str">
        <f>IF('환경 13주'!H27="불량","부적합",IF('환경 13주'!H27="주의","주의","적합"))</f>
        <v>적합</v>
      </c>
      <c r="H27" s="255"/>
    </row>
    <row r="28" spans="1:8">
      <c r="A28" s="3"/>
    </row>
    <row r="29" spans="1:8">
      <c r="A29" s="3"/>
    </row>
    <row r="30" spans="1:8">
      <c r="A30" s="1" t="s">
        <v>20</v>
      </c>
    </row>
    <row r="31" spans="1:8" ht="16.5" customHeight="1">
      <c r="A31" s="15"/>
      <c r="B31" s="16" t="s">
        <v>6</v>
      </c>
      <c r="C31" s="174" t="s">
        <v>23</v>
      </c>
      <c r="D31" s="174"/>
      <c r="E31" s="174" t="s">
        <v>45</v>
      </c>
      <c r="F31" s="174"/>
      <c r="G31" s="174" t="s">
        <v>48</v>
      </c>
      <c r="H31" s="174"/>
    </row>
    <row r="32" spans="1:8">
      <c r="A32" s="17" t="s">
        <v>5</v>
      </c>
      <c r="B32" s="8"/>
      <c r="C32" s="174"/>
      <c r="D32" s="174"/>
      <c r="E32" s="174"/>
      <c r="F32" s="174"/>
      <c r="G32" s="174"/>
      <c r="H32" s="174"/>
    </row>
    <row r="33" spans="1:8" ht="17.25" customHeight="1">
      <c r="A33" s="175" t="s">
        <v>16</v>
      </c>
      <c r="B33" s="139"/>
      <c r="C33" s="175" t="s">
        <v>26</v>
      </c>
      <c r="D33" s="175"/>
      <c r="E33" s="169" t="s">
        <v>47</v>
      </c>
      <c r="F33" s="169"/>
      <c r="G33" s="139" t="s">
        <v>49</v>
      </c>
      <c r="H33" s="139"/>
    </row>
    <row r="35" spans="1:8">
      <c r="A35" s="18" t="s">
        <v>27</v>
      </c>
      <c r="B35" s="9"/>
      <c r="C35" s="9"/>
      <c r="D35" s="9"/>
      <c r="E35" s="9"/>
      <c r="F35" s="9"/>
      <c r="G35" s="9"/>
      <c r="H35" s="10"/>
    </row>
    <row r="36" spans="1:8">
      <c r="A36" s="19" t="str">
        <f>'환경 13주'!A36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135" t="s">
        <v>9</v>
      </c>
      <c r="B42" s="135"/>
      <c r="C42" s="135"/>
      <c r="D42" s="135"/>
      <c r="E42" s="135"/>
      <c r="F42" s="135"/>
      <c r="G42" s="135"/>
      <c r="H42" s="135"/>
    </row>
    <row r="43" spans="1:8" ht="17.25">
      <c r="A43" s="136" t="s">
        <v>10</v>
      </c>
      <c r="B43" s="136"/>
      <c r="C43" s="136"/>
      <c r="D43" s="136"/>
      <c r="E43" s="136"/>
      <c r="F43" s="136"/>
      <c r="G43" s="136"/>
      <c r="H43" s="136"/>
    </row>
  </sheetData>
  <mergeCells count="59">
    <mergeCell ref="E8:F9"/>
    <mergeCell ref="G8:H9"/>
    <mergeCell ref="A1:H1"/>
    <mergeCell ref="G3:H3"/>
    <mergeCell ref="D4:E4"/>
    <mergeCell ref="C7:D7"/>
    <mergeCell ref="G7:H7"/>
    <mergeCell ref="A7:B7"/>
    <mergeCell ref="E7:F7"/>
    <mergeCell ref="G4:H4"/>
    <mergeCell ref="G5:H5"/>
    <mergeCell ref="A42:H42"/>
    <mergeCell ref="A43:H43"/>
    <mergeCell ref="D5:E5"/>
    <mergeCell ref="C31:D32"/>
    <mergeCell ref="E31:F32"/>
    <mergeCell ref="G31:H32"/>
    <mergeCell ref="A33:B33"/>
    <mergeCell ref="C33:D33"/>
    <mergeCell ref="E33:F33"/>
    <mergeCell ref="G33:H33"/>
    <mergeCell ref="A10:B11"/>
    <mergeCell ref="E10:F11"/>
    <mergeCell ref="G10:H11"/>
    <mergeCell ref="A8:B9"/>
    <mergeCell ref="A12:B13"/>
    <mergeCell ref="E12:F13"/>
    <mergeCell ref="A14:B15"/>
    <mergeCell ref="E14:F15"/>
    <mergeCell ref="A16:B17"/>
    <mergeCell ref="E16:F17"/>
    <mergeCell ref="A24:B25"/>
    <mergeCell ref="E24:F25"/>
    <mergeCell ref="A26:B27"/>
    <mergeCell ref="E26:F27"/>
    <mergeCell ref="C8:D9"/>
    <mergeCell ref="C10:D11"/>
    <mergeCell ref="C12:D13"/>
    <mergeCell ref="C16:D17"/>
    <mergeCell ref="C20:D21"/>
    <mergeCell ref="C24:D25"/>
    <mergeCell ref="A18:B19"/>
    <mergeCell ref="E18:F19"/>
    <mergeCell ref="A20:B21"/>
    <mergeCell ref="E20:F21"/>
    <mergeCell ref="A22:B23"/>
    <mergeCell ref="E22:F23"/>
    <mergeCell ref="C18:D19"/>
    <mergeCell ref="G16:H17"/>
    <mergeCell ref="G18:H19"/>
    <mergeCell ref="C14:D15"/>
    <mergeCell ref="G12:H13"/>
    <mergeCell ref="G14:H15"/>
    <mergeCell ref="C26:D27"/>
    <mergeCell ref="G24:H25"/>
    <mergeCell ref="G26:H27"/>
    <mergeCell ref="C22:D23"/>
    <mergeCell ref="G20:H21"/>
    <mergeCell ref="G22:H23"/>
  </mergeCells>
  <phoneticPr fontId="3" type="noConversion"/>
  <conditionalFormatting sqref="C8 C10:D27 G8 G10:H27">
    <cfRule type="containsText" dxfId="46" priority="2" operator="containsText" text="부적합">
      <formula>NOT(ISERROR(SEARCH("부적합",C8)))</formula>
    </cfRule>
  </conditionalFormatting>
  <conditionalFormatting sqref="C8 E8 C10:E27 G8 G10:H27">
    <cfRule type="containsText" dxfId="4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N22" sqref="N22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>
      <c r="A1" s="176" t="s">
        <v>36</v>
      </c>
      <c r="B1" s="144"/>
      <c r="C1" s="144"/>
      <c r="D1" s="144"/>
      <c r="E1" s="144"/>
      <c r="F1" s="144"/>
      <c r="G1" s="144"/>
      <c r="H1" s="144"/>
    </row>
    <row r="3" spans="1:8">
      <c r="F3" s="71" t="s">
        <v>30</v>
      </c>
      <c r="G3" s="145" t="s">
        <v>117</v>
      </c>
      <c r="H3" s="146"/>
    </row>
    <row r="4" spans="1:8">
      <c r="A4" s="4" t="s">
        <v>37</v>
      </c>
      <c r="B4" s="70" t="s">
        <v>111</v>
      </c>
      <c r="C4" s="4" t="s">
        <v>12</v>
      </c>
      <c r="D4" s="148" t="s">
        <v>116</v>
      </c>
      <c r="E4" s="148"/>
      <c r="F4" s="4" t="s">
        <v>298</v>
      </c>
      <c r="G4" s="147"/>
      <c r="H4" s="147"/>
    </row>
    <row r="5" spans="1:8">
      <c r="A5" s="4" t="s">
        <v>41</v>
      </c>
      <c r="B5" s="70">
        <v>7375</v>
      </c>
      <c r="C5" s="4" t="s">
        <v>42</v>
      </c>
      <c r="D5" s="203" t="s">
        <v>115</v>
      </c>
      <c r="E5" s="204"/>
      <c r="F5" s="4" t="s">
        <v>302</v>
      </c>
      <c r="G5" s="148" t="s">
        <v>305</v>
      </c>
      <c r="H5" s="148"/>
    </row>
    <row r="6" spans="1:8" ht="15.75" thickBot="1"/>
    <row r="7" spans="1:8" ht="16.5" customHeight="1">
      <c r="A7" s="205" t="s">
        <v>38</v>
      </c>
      <c r="B7" s="206"/>
      <c r="C7" s="72" t="s">
        <v>16</v>
      </c>
      <c r="D7" s="53" t="s">
        <v>3</v>
      </c>
      <c r="E7" s="207" t="s">
        <v>32</v>
      </c>
      <c r="F7" s="206"/>
      <c r="G7" s="72" t="s">
        <v>16</v>
      </c>
      <c r="H7" s="7" t="s">
        <v>3</v>
      </c>
    </row>
    <row r="8" spans="1:8" ht="18.75" customHeight="1">
      <c r="A8" s="208">
        <v>111</v>
      </c>
      <c r="B8" s="200"/>
      <c r="C8" s="210" t="s">
        <v>94</v>
      </c>
      <c r="D8" s="212" t="str">
        <f>IF(C8="","",IF(C8="음성","양호",IF(ISERROR(FIND(".",C8)),"불량","주의")))</f>
        <v>양호</v>
      </c>
      <c r="E8" s="214">
        <v>112</v>
      </c>
      <c r="F8" s="200"/>
      <c r="G8" s="216" t="s">
        <v>18</v>
      </c>
      <c r="H8" s="218" t="str">
        <f>IF(G8="","",IF(G8="음성","양호",IF(ISERROR(FIND(".",G8)),"불량","주의")))</f>
        <v>양호</v>
      </c>
    </row>
    <row r="9" spans="1:8" ht="18.75" customHeight="1">
      <c r="A9" s="209"/>
      <c r="B9" s="202"/>
      <c r="C9" s="211" t="s">
        <v>80</v>
      </c>
      <c r="D9" s="213"/>
      <c r="E9" s="215"/>
      <c r="F9" s="202"/>
      <c r="G9" s="217"/>
      <c r="H9" s="219"/>
    </row>
    <row r="10" spans="1:8" ht="18.75" customHeight="1">
      <c r="A10" s="208">
        <v>121</v>
      </c>
      <c r="B10" s="200"/>
      <c r="C10" s="210" t="s">
        <v>81</v>
      </c>
      <c r="D10" s="212" t="str">
        <f t="shared" ref="D10" si="0">IF(C10="","",IF(C10="음성","양호",IF(ISERROR(FIND(".",C10)),"불량","주의")))</f>
        <v>양호</v>
      </c>
      <c r="E10" s="214">
        <v>122</v>
      </c>
      <c r="F10" s="200"/>
      <c r="G10" s="216" t="s">
        <v>18</v>
      </c>
      <c r="H10" s="218" t="str">
        <f t="shared" ref="H10" si="1">IF(G10="","",IF(G10="음성","양호",IF(ISERROR(FIND(".",G10)),"불량","주의")))</f>
        <v>양호</v>
      </c>
    </row>
    <row r="11" spans="1:8" ht="18.75" customHeight="1">
      <c r="A11" s="209"/>
      <c r="B11" s="202"/>
      <c r="C11" s="211" t="s">
        <v>79</v>
      </c>
      <c r="D11" s="213"/>
      <c r="E11" s="215"/>
      <c r="F11" s="202"/>
      <c r="G11" s="217"/>
      <c r="H11" s="219"/>
    </row>
    <row r="12" spans="1:8" ht="18.75" customHeight="1">
      <c r="A12" s="208">
        <v>131</v>
      </c>
      <c r="B12" s="200" t="s">
        <v>39</v>
      </c>
      <c r="C12" s="210" t="s">
        <v>81</v>
      </c>
      <c r="D12" s="212" t="str">
        <f t="shared" ref="D12" si="2">IF(C12="","",IF(C12="음성","양호",IF(ISERROR(FIND(".",C12)),"불량","주의")))</f>
        <v>양호</v>
      </c>
      <c r="E12" s="214">
        <v>132</v>
      </c>
      <c r="F12" s="200" t="s">
        <v>39</v>
      </c>
      <c r="G12" s="216" t="s">
        <v>18</v>
      </c>
      <c r="H12" s="218" t="str">
        <f t="shared" ref="H12" si="3">IF(G12="","",IF(G12="음성","양호",IF(ISERROR(FIND(".",G12)),"불량","주의")))</f>
        <v>양호</v>
      </c>
    </row>
    <row r="13" spans="1:8" ht="18.75" customHeight="1">
      <c r="A13" s="209"/>
      <c r="B13" s="202" t="s">
        <v>40</v>
      </c>
      <c r="C13" s="211" t="s">
        <v>79</v>
      </c>
      <c r="D13" s="213"/>
      <c r="E13" s="215"/>
      <c r="F13" s="202" t="s">
        <v>40</v>
      </c>
      <c r="G13" s="217"/>
      <c r="H13" s="219"/>
    </row>
    <row r="14" spans="1:8" ht="18.75" customHeight="1">
      <c r="A14" s="208"/>
      <c r="B14" s="200"/>
      <c r="C14" s="210"/>
      <c r="D14" s="212"/>
      <c r="E14" s="214"/>
      <c r="F14" s="200"/>
      <c r="G14" s="216"/>
      <c r="H14" s="218"/>
    </row>
    <row r="15" spans="1:8" ht="18.75" customHeight="1">
      <c r="A15" s="209"/>
      <c r="B15" s="202"/>
      <c r="C15" s="211"/>
      <c r="D15" s="213"/>
      <c r="E15" s="215"/>
      <c r="F15" s="202"/>
      <c r="G15" s="217"/>
      <c r="H15" s="219"/>
    </row>
    <row r="16" spans="1:8" ht="18.75" customHeight="1">
      <c r="A16" s="208"/>
      <c r="B16" s="200"/>
      <c r="C16" s="210"/>
      <c r="D16" s="212"/>
      <c r="E16" s="214"/>
      <c r="F16" s="200"/>
      <c r="G16" s="216"/>
      <c r="H16" s="218"/>
    </row>
    <row r="17" spans="1:8" ht="18.75" customHeight="1">
      <c r="A17" s="209"/>
      <c r="B17" s="202"/>
      <c r="C17" s="211"/>
      <c r="D17" s="213"/>
      <c r="E17" s="215"/>
      <c r="F17" s="202"/>
      <c r="G17" s="217"/>
      <c r="H17" s="219"/>
    </row>
    <row r="18" spans="1:8" ht="18.75" customHeight="1">
      <c r="A18" s="208"/>
      <c r="B18" s="200"/>
      <c r="C18" s="210"/>
      <c r="D18" s="212"/>
      <c r="E18" s="214"/>
      <c r="F18" s="200"/>
      <c r="G18" s="216"/>
      <c r="H18" s="218"/>
    </row>
    <row r="19" spans="1:8" ht="18.75" customHeight="1">
      <c r="A19" s="209"/>
      <c r="B19" s="202"/>
      <c r="C19" s="211"/>
      <c r="D19" s="213"/>
      <c r="E19" s="215"/>
      <c r="F19" s="202"/>
      <c r="G19" s="217"/>
      <c r="H19" s="219"/>
    </row>
    <row r="20" spans="1:8" ht="18.75" customHeight="1">
      <c r="A20" s="208"/>
      <c r="B20" s="200"/>
      <c r="C20" s="210"/>
      <c r="D20" s="212"/>
      <c r="E20" s="214"/>
      <c r="F20" s="200"/>
      <c r="G20" s="216"/>
      <c r="H20" s="218"/>
    </row>
    <row r="21" spans="1:8" ht="18.75" customHeight="1">
      <c r="A21" s="209"/>
      <c r="B21" s="202"/>
      <c r="C21" s="211"/>
      <c r="D21" s="213"/>
      <c r="E21" s="215"/>
      <c r="F21" s="202"/>
      <c r="G21" s="217"/>
      <c r="H21" s="219"/>
    </row>
    <row r="22" spans="1:8" ht="18.75" customHeight="1">
      <c r="A22" s="208"/>
      <c r="B22" s="200"/>
      <c r="C22" s="210"/>
      <c r="D22" s="212"/>
      <c r="E22" s="214"/>
      <c r="F22" s="200"/>
      <c r="G22" s="210"/>
      <c r="H22" s="218"/>
    </row>
    <row r="23" spans="1:8" ht="18.75" customHeight="1">
      <c r="A23" s="209"/>
      <c r="B23" s="202"/>
      <c r="C23" s="211"/>
      <c r="D23" s="213"/>
      <c r="E23" s="215"/>
      <c r="F23" s="202"/>
      <c r="G23" s="211"/>
      <c r="H23" s="219"/>
    </row>
    <row r="24" spans="1:8" ht="18.75" customHeight="1">
      <c r="A24" s="208"/>
      <c r="B24" s="200"/>
      <c r="C24" s="210"/>
      <c r="D24" s="212"/>
      <c r="E24" s="214"/>
      <c r="F24" s="200"/>
      <c r="G24" s="210"/>
      <c r="H24" s="218"/>
    </row>
    <row r="25" spans="1:8" ht="18.75" customHeight="1">
      <c r="A25" s="209"/>
      <c r="B25" s="202"/>
      <c r="C25" s="211"/>
      <c r="D25" s="213"/>
      <c r="E25" s="215"/>
      <c r="F25" s="202"/>
      <c r="G25" s="211"/>
      <c r="H25" s="219"/>
    </row>
    <row r="26" spans="1:8" ht="18.75" customHeight="1" thickBot="1">
      <c r="A26" s="227"/>
      <c r="B26" s="221"/>
      <c r="C26" s="229"/>
      <c r="D26" s="212"/>
      <c r="E26" s="220"/>
      <c r="F26" s="221"/>
      <c r="G26" s="224"/>
      <c r="H26" s="218"/>
    </row>
    <row r="27" spans="1:8" ht="18.75" customHeight="1" thickBot="1">
      <c r="A27" s="228"/>
      <c r="B27" s="223"/>
      <c r="C27" s="230"/>
      <c r="D27" s="231"/>
      <c r="E27" s="222"/>
      <c r="F27" s="223"/>
      <c r="G27" s="225"/>
      <c r="H27" s="226"/>
    </row>
    <row r="28" spans="1:8">
      <c r="A28" s="3"/>
    </row>
    <row r="30" spans="1:8">
      <c r="A30" s="1" t="s">
        <v>20</v>
      </c>
    </row>
    <row r="31" spans="1:8">
      <c r="A31" s="15"/>
      <c r="B31" s="16" t="s">
        <v>6</v>
      </c>
      <c r="C31" s="174" t="s">
        <v>7</v>
      </c>
      <c r="D31" s="174"/>
      <c r="E31" s="174" t="s">
        <v>45</v>
      </c>
      <c r="F31" s="174"/>
      <c r="G31" s="174" t="s">
        <v>8</v>
      </c>
      <c r="H31" s="174"/>
    </row>
    <row r="32" spans="1:8">
      <c r="A32" s="17" t="s">
        <v>5</v>
      </c>
      <c r="B32" s="8"/>
      <c r="C32" s="174"/>
      <c r="D32" s="174"/>
      <c r="E32" s="174"/>
      <c r="F32" s="174"/>
      <c r="G32" s="174"/>
      <c r="H32" s="174"/>
    </row>
    <row r="33" spans="1:8" ht="17.25" customHeight="1">
      <c r="A33" s="175" t="s">
        <v>16</v>
      </c>
      <c r="B33" s="139"/>
      <c r="C33" s="175" t="s">
        <v>26</v>
      </c>
      <c r="D33" s="175"/>
      <c r="E33" s="169" t="s">
        <v>47</v>
      </c>
      <c r="F33" s="169"/>
      <c r="G33" s="139" t="s">
        <v>49</v>
      </c>
      <c r="H33" s="139"/>
    </row>
    <row r="35" spans="1:8">
      <c r="A35" s="18" t="s">
        <v>27</v>
      </c>
      <c r="B35" s="9"/>
      <c r="C35" s="9"/>
      <c r="D35" s="9"/>
      <c r="E35" s="9"/>
      <c r="F35" s="9"/>
      <c r="G35" s="9"/>
      <c r="H35" s="10"/>
    </row>
    <row r="36" spans="1:8">
      <c r="A36" s="19" t="s">
        <v>28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135" t="s">
        <v>9</v>
      </c>
      <c r="B43" s="135"/>
      <c r="C43" s="135"/>
      <c r="D43" s="135"/>
      <c r="E43" s="135"/>
      <c r="F43" s="135"/>
      <c r="G43" s="135"/>
      <c r="H43" s="135"/>
    </row>
    <row r="44" spans="1:8" ht="17.25">
      <c r="A44" s="136" t="s">
        <v>10</v>
      </c>
      <c r="B44" s="136"/>
      <c r="C44" s="136"/>
      <c r="D44" s="136"/>
      <c r="E44" s="136"/>
      <c r="F44" s="136"/>
      <c r="G44" s="136"/>
      <c r="H44" s="136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 D22 D10 D14 D18 D12 D16 D20 D24 D26 H8 H10:H27">
    <cfRule type="containsText" dxfId="44" priority="26" operator="containsText" text="불량">
      <formula>NOT(ISERROR(SEARCH("불량",D8)))</formula>
    </cfRule>
  </conditionalFormatting>
  <conditionalFormatting sqref="C8:C27">
    <cfRule type="containsText" dxfId="43" priority="25" operator="containsText" text="양성">
      <formula>NOT(ISERROR(SEARCH("양성",C8)))</formula>
    </cfRule>
  </conditionalFormatting>
  <conditionalFormatting sqref="G8 G10:G27">
    <cfRule type="containsText" dxfId="42" priority="24" operator="containsText" text="양성">
      <formula>NOT(ISERROR(SEARCH("양성",G8)))</formula>
    </cfRule>
  </conditionalFormatting>
  <conditionalFormatting sqref="C11:C25">
    <cfRule type="containsText" dxfId="41" priority="23" operator="containsText" text="양성">
      <formula>NOT(ISERROR(SEARCH("양성",C11)))</formula>
    </cfRule>
  </conditionalFormatting>
  <conditionalFormatting sqref="G10">
    <cfRule type="containsText" dxfId="40" priority="22" operator="containsText" text="양성">
      <formula>NOT(ISERROR(SEARCH("양성",G10)))</formula>
    </cfRule>
  </conditionalFormatting>
  <conditionalFormatting sqref="G11:G25">
    <cfRule type="containsText" dxfId="39" priority="21" operator="containsText" text="양성">
      <formula>NOT(ISERROR(SEARCH("양성",G11)))</formula>
    </cfRule>
  </conditionalFormatting>
  <conditionalFormatting sqref="C11:C25">
    <cfRule type="containsText" dxfId="38" priority="20" operator="containsText" text="양성">
      <formula>NOT(ISERROR(SEARCH("양성",C11)))</formula>
    </cfRule>
  </conditionalFormatting>
  <conditionalFormatting sqref="G10">
    <cfRule type="containsText" dxfId="37" priority="19" operator="containsText" text="양성">
      <formula>NOT(ISERROR(SEARCH("양성",G10)))</formula>
    </cfRule>
  </conditionalFormatting>
  <conditionalFormatting sqref="G11:G25">
    <cfRule type="containsText" dxfId="36" priority="18" operator="containsText" text="양성">
      <formula>NOT(ISERROR(SEARCH("양성",G11)))</formula>
    </cfRule>
  </conditionalFormatting>
  <conditionalFormatting sqref="D8 D22 D10 D14 D18 D12 D16 D20 D24 D26">
    <cfRule type="containsText" dxfId="35" priority="17" operator="containsText" text="주의">
      <formula>NOT(ISERROR(SEARCH("주의",D8)))</formula>
    </cfRule>
  </conditionalFormatting>
  <conditionalFormatting sqref="H8 H10:H27">
    <cfRule type="containsText" dxfId="34" priority="16" operator="containsText" text="주의">
      <formula>NOT(ISERROR(SEARCH("주의",H8)))</formula>
    </cfRule>
  </conditionalFormatting>
  <conditionalFormatting sqref="H8 H22 H10 H14 H18 H12 H16 H20 H24 H26">
    <cfRule type="containsText" dxfId="33" priority="15" operator="containsText" text="주의">
      <formula>NOT(ISERROR(SEARCH("주의",H8)))</formula>
    </cfRule>
  </conditionalFormatting>
  <conditionalFormatting sqref="C8:C9">
    <cfRule type="containsText" dxfId="32" priority="14" operator="containsText" text="양성">
      <formula>NOT(ISERROR(SEARCH("양성",C8)))</formula>
    </cfRule>
  </conditionalFormatting>
  <conditionalFormatting sqref="C8:C9">
    <cfRule type="containsText" dxfId="31" priority="13" operator="containsText" text="양성">
      <formula>NOT(ISERROR(SEARCH("양성",C8)))</formula>
    </cfRule>
  </conditionalFormatting>
  <conditionalFormatting sqref="G10:G11">
    <cfRule type="containsText" dxfId="30" priority="12" operator="containsText" text="양성">
      <formula>NOT(ISERROR(SEARCH("양성",G10)))</formula>
    </cfRule>
  </conditionalFormatting>
  <conditionalFormatting sqref="G10:G11">
    <cfRule type="containsText" dxfId="29" priority="11" operator="containsText" text="양성">
      <formula>NOT(ISERROR(SEARCH("양성",G10)))</formula>
    </cfRule>
  </conditionalFormatting>
  <conditionalFormatting sqref="G10:G11">
    <cfRule type="containsText" dxfId="28" priority="10" operator="containsText" text="양성">
      <formula>NOT(ISERROR(SEARCH("양성",G10)))</formula>
    </cfRule>
  </conditionalFormatting>
  <conditionalFormatting sqref="G12:G13">
    <cfRule type="containsText" dxfId="27" priority="9" operator="containsText" text="양성">
      <formula>NOT(ISERROR(SEARCH("양성",G12)))</formula>
    </cfRule>
  </conditionalFormatting>
  <conditionalFormatting sqref="G12:G13">
    <cfRule type="containsText" dxfId="26" priority="8" operator="containsText" text="양성">
      <formula>NOT(ISERROR(SEARCH("양성",G12)))</formula>
    </cfRule>
  </conditionalFormatting>
  <conditionalFormatting sqref="G12:G13">
    <cfRule type="containsText" dxfId="25" priority="7" operator="containsText" text="양성">
      <formula>NOT(ISERROR(SEARCH("양성",G12)))</formula>
    </cfRule>
  </conditionalFormatting>
  <conditionalFormatting sqref="G22:G23">
    <cfRule type="containsText" dxfId="24" priority="6" operator="containsText" text="양성">
      <formula>NOT(ISERROR(SEARCH("양성",G22)))</formula>
    </cfRule>
  </conditionalFormatting>
  <conditionalFormatting sqref="G22:G23">
    <cfRule type="containsText" dxfId="23" priority="5" operator="containsText" text="양성">
      <formula>NOT(ISERROR(SEARCH("양성",G22)))</formula>
    </cfRule>
  </conditionalFormatting>
  <conditionalFormatting sqref="G22:G23">
    <cfRule type="containsText" dxfId="22" priority="4" operator="containsText" text="양성">
      <formula>NOT(ISERROR(SEARCH("양성",G22)))</formula>
    </cfRule>
  </conditionalFormatting>
  <conditionalFormatting sqref="G24:G25">
    <cfRule type="containsText" dxfId="21" priority="3" operator="containsText" text="양성">
      <formula>NOT(ISERROR(SEARCH("양성",G24)))</formula>
    </cfRule>
  </conditionalFormatting>
  <conditionalFormatting sqref="G24:G25">
    <cfRule type="containsText" dxfId="20" priority="2" operator="containsText" text="양성">
      <formula>NOT(ISERROR(SEARCH("양성",G24)))</formula>
    </cfRule>
  </conditionalFormatting>
  <conditionalFormatting sqref="G24:G25">
    <cfRule type="containsText" dxfId="19" priority="1" operator="containsText" text="양성">
      <formula>NOT(ISERROR(SEARCH("양성",G24)))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K18" sqref="K18"/>
    </sheetView>
  </sheetViews>
  <sheetFormatPr defaultColWidth="9" defaultRowHeight="15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>
      <c r="A1" s="176" t="s">
        <v>36</v>
      </c>
      <c r="B1" s="144"/>
      <c r="C1" s="144"/>
      <c r="D1" s="144"/>
      <c r="E1" s="144"/>
      <c r="F1" s="144"/>
      <c r="G1" s="144"/>
      <c r="H1" s="144"/>
    </row>
    <row r="3" spans="1:8">
      <c r="F3" s="71" t="s">
        <v>11</v>
      </c>
      <c r="G3" s="166" t="str">
        <f>'환경 17주 '!G3:H3</f>
        <v>18-0135</v>
      </c>
      <c r="H3" s="167"/>
    </row>
    <row r="4" spans="1:8">
      <c r="A4" s="4" t="s">
        <v>4</v>
      </c>
      <c r="B4" s="71" t="str">
        <f>'환경 17주 '!B4</f>
        <v>상항농장</v>
      </c>
      <c r="C4" s="4" t="s">
        <v>35</v>
      </c>
      <c r="D4" s="169" t="str">
        <f>'환경 17주 '!D4:E4</f>
        <v>18.01.09</v>
      </c>
      <c r="E4" s="169"/>
      <c r="F4" s="4" t="s">
        <v>298</v>
      </c>
      <c r="G4" s="168">
        <f>'환경 17주 '!G4:H4</f>
        <v>0</v>
      </c>
      <c r="H4" s="168"/>
    </row>
    <row r="5" spans="1:8">
      <c r="A5" s="4" t="s">
        <v>43</v>
      </c>
      <c r="B5" s="71">
        <f>'환경 17주 '!B5</f>
        <v>7375</v>
      </c>
      <c r="C5" s="4" t="s">
        <v>44</v>
      </c>
      <c r="D5" s="169" t="str">
        <f>'환경 17주 '!D5:E5</f>
        <v>17주령</v>
      </c>
      <c r="E5" s="169"/>
      <c r="F5" s="4" t="s">
        <v>302</v>
      </c>
      <c r="G5" s="168" t="str">
        <f>'환경 17주 '!G5:H5</f>
        <v>오선규</v>
      </c>
      <c r="H5" s="168"/>
    </row>
    <row r="6" spans="1:8" ht="15.75" thickBot="1"/>
    <row r="7" spans="1:8" ht="16.5" customHeight="1">
      <c r="A7" s="205" t="s">
        <v>32</v>
      </c>
      <c r="B7" s="206"/>
      <c r="C7" s="236" t="s">
        <v>22</v>
      </c>
      <c r="D7" s="171"/>
      <c r="E7" s="207" t="s">
        <v>32</v>
      </c>
      <c r="F7" s="206"/>
      <c r="G7" s="236" t="s">
        <v>22</v>
      </c>
      <c r="H7" s="237"/>
    </row>
    <row r="8" spans="1:8" ht="18.75" customHeight="1">
      <c r="A8" s="238">
        <f>IF('환경 17주 '!A8:A9="","",'환경 17주 '!A8:A9)</f>
        <v>111</v>
      </c>
      <c r="B8" s="239"/>
      <c r="C8" s="242" t="str">
        <f>IF('환경 17주 '!D8="","",IF('환경 17주 '!D8="불량","부적합",IF('환경 17주 '!D8="주의","주의","적합")))</f>
        <v>적합</v>
      </c>
      <c r="D8" s="243"/>
      <c r="E8" s="246">
        <f>IF('환경 17주 '!E8:E9="","",'환경 17주 '!E8:E9)</f>
        <v>112</v>
      </c>
      <c r="F8" s="239"/>
      <c r="G8" s="242" t="str">
        <f>IF('환경 17주 '!H8="","",IF('환경 17주 '!H8="불량","부적합",IF('환경 17주 '!H8="주의","주의","적합")))</f>
        <v>적합</v>
      </c>
      <c r="H8" s="248"/>
    </row>
    <row r="9" spans="1:8" ht="18.75" customHeight="1">
      <c r="A9" s="240"/>
      <c r="B9" s="241"/>
      <c r="C9" s="244" t="str">
        <f>IF('환경 17주 '!D9="불량","부적합",IF('환경 17주 '!D9="주의","주의","적합"))</f>
        <v>적합</v>
      </c>
      <c r="D9" s="245"/>
      <c r="E9" s="247"/>
      <c r="F9" s="241"/>
      <c r="G9" s="244" t="str">
        <f>IF('환경 17주 '!H9="불량","부적합",IF('환경 17주 '!H9="주의","주의","적합"))</f>
        <v>적합</v>
      </c>
      <c r="H9" s="249"/>
    </row>
    <row r="10" spans="1:8" ht="18.75" customHeight="1">
      <c r="A10" s="238">
        <f>IF('환경 17주 '!A10:A11="","",'환경 17주 '!A10:A11)</f>
        <v>121</v>
      </c>
      <c r="B10" s="239"/>
      <c r="C10" s="242" t="str">
        <f>IF('환경 17주 '!D10="","",IF('환경 17주 '!D10="불량","부적합",IF('환경 17주 '!D10="주의","주의","적합")))</f>
        <v>적합</v>
      </c>
      <c r="D10" s="243"/>
      <c r="E10" s="246">
        <f>IF('환경 17주 '!E10:E11="","",'환경 17주 '!E10:E11)</f>
        <v>122</v>
      </c>
      <c r="F10" s="239"/>
      <c r="G10" s="242" t="str">
        <f>IF('환경 17주 '!H10="","",IF('환경 17주 '!H10="불량","부적합",IF('환경 17주 '!H10="주의","주의","적합")))</f>
        <v>적합</v>
      </c>
      <c r="H10" s="248"/>
    </row>
    <row r="11" spans="1:8" ht="18.75" customHeight="1">
      <c r="A11" s="240"/>
      <c r="B11" s="241"/>
      <c r="C11" s="244" t="str">
        <f>IF('환경 17주 '!D11="불량","부적합",IF('환경 17주 '!D11="주의","주의","적합"))</f>
        <v>적합</v>
      </c>
      <c r="D11" s="245"/>
      <c r="E11" s="247"/>
      <c r="F11" s="241"/>
      <c r="G11" s="244" t="str">
        <f>IF('환경 17주 '!H11="불량","부적합",IF('환경 17주 '!H11="주의","주의","적합"))</f>
        <v>적합</v>
      </c>
      <c r="H11" s="249"/>
    </row>
    <row r="12" spans="1:8" ht="18.75" customHeight="1">
      <c r="A12" s="238">
        <f>IF('환경 17주 '!A12:A13="","",'환경 17주 '!A12:A13)</f>
        <v>131</v>
      </c>
      <c r="B12" s="239"/>
      <c r="C12" s="242" t="str">
        <f>IF('환경 17주 '!D12="","",IF('환경 17주 '!D12="불량","부적합",IF('환경 17주 '!D12="주의","주의","적합")))</f>
        <v>적합</v>
      </c>
      <c r="D12" s="243"/>
      <c r="E12" s="246">
        <f>IF('환경 17주 '!E12:E13="","",'환경 17주 '!E12:E13)</f>
        <v>132</v>
      </c>
      <c r="F12" s="239"/>
      <c r="G12" s="242" t="str">
        <f>IF('환경 17주 '!H12="","",IF('환경 17주 '!H12="불량","부적합",IF('환경 17주 '!H12="주의","주의","적합")))</f>
        <v>적합</v>
      </c>
      <c r="H12" s="248"/>
    </row>
    <row r="13" spans="1:8" ht="18.75" customHeight="1">
      <c r="A13" s="240"/>
      <c r="B13" s="241"/>
      <c r="C13" s="244" t="str">
        <f>IF('환경 17주 '!D13="불량","부적합",IF('환경 17주 '!D13="주의","주의","적합"))</f>
        <v>적합</v>
      </c>
      <c r="D13" s="245"/>
      <c r="E13" s="247"/>
      <c r="F13" s="241"/>
      <c r="G13" s="244" t="str">
        <f>IF('환경 17주 '!H13="불량","부적합",IF('환경 17주 '!H13="주의","주의","적합"))</f>
        <v>적합</v>
      </c>
      <c r="H13" s="249"/>
    </row>
    <row r="14" spans="1:8" ht="18.75" customHeight="1">
      <c r="A14" s="238" t="str">
        <f>IF('환경 17주 '!A14:A15="","",'환경 17주 '!A14:A15)</f>
        <v/>
      </c>
      <c r="B14" s="239"/>
      <c r="C14" s="242" t="str">
        <f>IF('환경 17주 '!D14="","",IF('환경 17주 '!D14="불량","부적합",IF('환경 17주 '!D14="주의","주의","적합")))</f>
        <v/>
      </c>
      <c r="D14" s="243"/>
      <c r="E14" s="246" t="str">
        <f>IF('환경 17주 '!E14:E15="","",'환경 17주 '!E14:E15)</f>
        <v/>
      </c>
      <c r="F14" s="239"/>
      <c r="G14" s="242" t="str">
        <f>IF('환경 17주 '!H14="","",IF('환경 17주 '!H14="불량","부적합",IF('환경 17주 '!H14="주의","주의","적합")))</f>
        <v/>
      </c>
      <c r="H14" s="248"/>
    </row>
    <row r="15" spans="1:8" ht="18.75" customHeight="1">
      <c r="A15" s="240"/>
      <c r="B15" s="241"/>
      <c r="C15" s="244" t="str">
        <f>IF('환경 17주 '!D15="불량","부적합",IF('환경 17주 '!D15="주의","주의","적합"))</f>
        <v>적합</v>
      </c>
      <c r="D15" s="245"/>
      <c r="E15" s="247"/>
      <c r="F15" s="241"/>
      <c r="G15" s="244" t="str">
        <f>IF('환경 17주 '!H15="불량","부적합",IF('환경 17주 '!H15="주의","주의","적합"))</f>
        <v>적합</v>
      </c>
      <c r="H15" s="249"/>
    </row>
    <row r="16" spans="1:8" ht="18.75" customHeight="1">
      <c r="A16" s="238" t="str">
        <f>IF('환경 17주 '!A16:A17="","",'환경 17주 '!A16:A17)</f>
        <v/>
      </c>
      <c r="B16" s="239"/>
      <c r="C16" s="242" t="str">
        <f>IF('환경 17주 '!D16="","",IF('환경 17주 '!D16="불량","부적합",IF('환경 17주 '!D16="주의","주의","적합")))</f>
        <v/>
      </c>
      <c r="D16" s="243"/>
      <c r="E16" s="246" t="str">
        <f>IF('환경 17주 '!E16:E17="","",'환경 17주 '!E16:E17)</f>
        <v/>
      </c>
      <c r="F16" s="239"/>
      <c r="G16" s="242" t="str">
        <f>IF('환경 17주 '!H16="","",IF('환경 17주 '!H16="불량","부적합",IF('환경 17주 '!H16="주의","주의","적합")))</f>
        <v/>
      </c>
      <c r="H16" s="248"/>
    </row>
    <row r="17" spans="1:8" ht="18.75" customHeight="1">
      <c r="A17" s="240"/>
      <c r="B17" s="241"/>
      <c r="C17" s="244" t="str">
        <f>IF('환경 17주 '!D17="불량","부적합",IF('환경 17주 '!D17="주의","주의","적합"))</f>
        <v>적합</v>
      </c>
      <c r="D17" s="245"/>
      <c r="E17" s="247"/>
      <c r="F17" s="241"/>
      <c r="G17" s="244" t="str">
        <f>IF('환경 17주 '!H17="불량","부적합",IF('환경 17주 '!H17="주의","주의","적합"))</f>
        <v>적합</v>
      </c>
      <c r="H17" s="249"/>
    </row>
    <row r="18" spans="1:8" ht="18.75" customHeight="1">
      <c r="A18" s="238" t="str">
        <f>IF('환경 17주 '!A18:A19="","",'환경 17주 '!A18:A19)</f>
        <v/>
      </c>
      <c r="B18" s="239"/>
      <c r="C18" s="242" t="str">
        <f>IF('환경 17주 '!D18="","",IF('환경 17주 '!D18="불량","부적합",IF('환경 17주 '!D18="주의","주의","적합")))</f>
        <v/>
      </c>
      <c r="D18" s="243"/>
      <c r="E18" s="246" t="str">
        <f>IF('환경 17주 '!E18:E19="","",'환경 17주 '!E18:E19)</f>
        <v/>
      </c>
      <c r="F18" s="239"/>
      <c r="G18" s="242" t="str">
        <f>IF('환경 17주 '!H18="","",IF('환경 17주 '!H18="불량","부적합",IF('환경 17주 '!H18="주의","주의","적합")))</f>
        <v/>
      </c>
      <c r="H18" s="248"/>
    </row>
    <row r="19" spans="1:8" ht="18.75" customHeight="1">
      <c r="A19" s="240"/>
      <c r="B19" s="241"/>
      <c r="C19" s="244" t="str">
        <f>IF('환경 17주 '!D19="불량","부적합",IF('환경 17주 '!D19="주의","주의","적합"))</f>
        <v>적합</v>
      </c>
      <c r="D19" s="245"/>
      <c r="E19" s="247"/>
      <c r="F19" s="241"/>
      <c r="G19" s="244" t="str">
        <f>IF('환경 17주 '!H19="불량","부적합",IF('환경 17주 '!H19="주의","주의","적합"))</f>
        <v>적합</v>
      </c>
      <c r="H19" s="249"/>
    </row>
    <row r="20" spans="1:8" ht="18.75" customHeight="1">
      <c r="A20" s="238" t="str">
        <f>IF('환경 17주 '!A20:A21="","",'환경 17주 '!A20:A21)</f>
        <v/>
      </c>
      <c r="B20" s="239"/>
      <c r="C20" s="242" t="str">
        <f>IF('환경 17주 '!D20="","",IF('환경 17주 '!D20="불량","부적합",IF('환경 17주 '!D20="주의","주의","적합")))</f>
        <v/>
      </c>
      <c r="D20" s="243"/>
      <c r="E20" s="246" t="str">
        <f>IF('환경 17주 '!E20:E21="","",'환경 17주 '!E20:E21)</f>
        <v/>
      </c>
      <c r="F20" s="239"/>
      <c r="G20" s="242" t="str">
        <f>IF('환경 17주 '!H20="","",IF('환경 17주 '!H20="불량","부적합",IF('환경 17주 '!H20="주의","주의","적합")))</f>
        <v/>
      </c>
      <c r="H20" s="248"/>
    </row>
    <row r="21" spans="1:8" ht="18.75" customHeight="1">
      <c r="A21" s="240"/>
      <c r="B21" s="241"/>
      <c r="C21" s="244" t="str">
        <f>IF('환경 17주 '!D21="불량","부적합",IF('환경 17주 '!D21="주의","주의","적합"))</f>
        <v>적합</v>
      </c>
      <c r="D21" s="245"/>
      <c r="E21" s="247"/>
      <c r="F21" s="241"/>
      <c r="G21" s="244" t="str">
        <f>IF('환경 17주 '!H21="불량","부적합",IF('환경 17주 '!H21="주의","주의","적합"))</f>
        <v>적합</v>
      </c>
      <c r="H21" s="249"/>
    </row>
    <row r="22" spans="1:8" ht="18.75" customHeight="1">
      <c r="A22" s="238" t="str">
        <f>IF('환경 17주 '!A22:A23="","",'환경 17주 '!A22:A23)</f>
        <v/>
      </c>
      <c r="B22" s="239"/>
      <c r="C22" s="242" t="str">
        <f>IF('환경 17주 '!D22="","",IF('환경 17주 '!D22="불량","부적합",IF('환경 17주 '!D22="주의","주의","적합")))</f>
        <v/>
      </c>
      <c r="D22" s="243"/>
      <c r="E22" s="246" t="str">
        <f>IF('환경 17주 '!E22:E23="","",'환경 17주 '!E22:E23)</f>
        <v/>
      </c>
      <c r="F22" s="239"/>
      <c r="G22" s="242" t="str">
        <f>IF('환경 17주 '!H22="","",IF('환경 17주 '!H22="불량","부적합",IF('환경 17주 '!H22="주의","주의","적합")))</f>
        <v/>
      </c>
      <c r="H22" s="248"/>
    </row>
    <row r="23" spans="1:8" ht="18.75" customHeight="1">
      <c r="A23" s="240"/>
      <c r="B23" s="241"/>
      <c r="C23" s="244" t="str">
        <f>IF('환경 17주 '!D23="불량","부적합",IF('환경 17주 '!D23="주의","주의","적합"))</f>
        <v>적합</v>
      </c>
      <c r="D23" s="245"/>
      <c r="E23" s="247"/>
      <c r="F23" s="241"/>
      <c r="G23" s="244" t="str">
        <f>IF('환경 17주 '!H23="불량","부적합",IF('환경 17주 '!H23="주의","주의","적합"))</f>
        <v>적합</v>
      </c>
      <c r="H23" s="249"/>
    </row>
    <row r="24" spans="1:8" ht="18.75" customHeight="1">
      <c r="A24" s="238" t="str">
        <f>IF('환경 17주 '!A24:A25="","",'환경 17주 '!A24:A25)</f>
        <v/>
      </c>
      <c r="B24" s="239"/>
      <c r="C24" s="242" t="str">
        <f>IF('환경 17주 '!D24="","",IF('환경 17주 '!D24="불량","부적합",IF('환경 17주 '!D24="주의","주의","적합")))</f>
        <v/>
      </c>
      <c r="D24" s="243"/>
      <c r="E24" s="246" t="str">
        <f>IF('환경 17주 '!E24:E25="","",'환경 17주 '!E24:E25)</f>
        <v/>
      </c>
      <c r="F24" s="239"/>
      <c r="G24" s="242" t="str">
        <f>IF('환경 17주 '!H24="","",IF('환경 17주 '!H24="불량","부적합",IF('환경 17주 '!H24="주의","주의","적합")))</f>
        <v/>
      </c>
      <c r="H24" s="248"/>
    </row>
    <row r="25" spans="1:8" ht="18.75" customHeight="1">
      <c r="A25" s="240"/>
      <c r="B25" s="241"/>
      <c r="C25" s="244" t="str">
        <f>IF('환경 17주 '!D25="불량","부적합",IF('환경 17주 '!D25="주의","주의","적합"))</f>
        <v>적합</v>
      </c>
      <c r="D25" s="245"/>
      <c r="E25" s="247"/>
      <c r="F25" s="241"/>
      <c r="G25" s="244" t="str">
        <f>IF('환경 17주 '!H25="불량","부적합",IF('환경 17주 '!H25="주의","주의","적합"))</f>
        <v>적합</v>
      </c>
      <c r="H25" s="249"/>
    </row>
    <row r="26" spans="1:8" ht="18.75" customHeight="1">
      <c r="A26" s="238" t="str">
        <f>IF('환경 17주 '!A26:A27="","",'환경 17주 '!A26:A27)</f>
        <v/>
      </c>
      <c r="B26" s="239"/>
      <c r="C26" s="242" t="str">
        <f>IF('환경 17주 '!D26="","",IF('환경 17주 '!D26="불량","부적합",IF('환경 17주 '!D26="주의","주의","적합")))</f>
        <v/>
      </c>
      <c r="D26" s="243"/>
      <c r="E26" s="246" t="str">
        <f>IF('환경 17주 '!E26:E27="","",'환경 17주 '!E26:E27)</f>
        <v/>
      </c>
      <c r="F26" s="239"/>
      <c r="G26" s="242" t="str">
        <f>IF('환경 17주 '!H26="","",IF('환경 17주 '!H26="불량","부적합",IF('환경 17주 '!H26="주의","주의","적합")))</f>
        <v/>
      </c>
      <c r="H26" s="248"/>
    </row>
    <row r="27" spans="1:8" ht="18.75" customHeight="1" thickBot="1">
      <c r="A27" s="250"/>
      <c r="B27" s="251"/>
      <c r="C27" s="252" t="str">
        <f>IF('환경 17주 '!D27="불량","부적합",IF('환경 17주 '!D27="주의","주의","적합"))</f>
        <v>적합</v>
      </c>
      <c r="D27" s="253"/>
      <c r="E27" s="254"/>
      <c r="F27" s="251"/>
      <c r="G27" s="252" t="str">
        <f>IF('환경 17주 '!H27="불량","부적합",IF('환경 17주 '!H27="주의","주의","적합"))</f>
        <v>적합</v>
      </c>
      <c r="H27" s="255"/>
    </row>
    <row r="28" spans="1:8">
      <c r="A28" s="3"/>
    </row>
    <row r="29" spans="1:8">
      <c r="A29" s="3"/>
    </row>
    <row r="30" spans="1:8">
      <c r="A30" s="1" t="s">
        <v>20</v>
      </c>
    </row>
    <row r="31" spans="1:8" ht="16.5" customHeight="1">
      <c r="A31" s="15"/>
      <c r="B31" s="16" t="s">
        <v>6</v>
      </c>
      <c r="C31" s="174" t="s">
        <v>23</v>
      </c>
      <c r="D31" s="174"/>
      <c r="E31" s="174" t="s">
        <v>45</v>
      </c>
      <c r="F31" s="174"/>
      <c r="G31" s="174" t="s">
        <v>48</v>
      </c>
      <c r="H31" s="174"/>
    </row>
    <row r="32" spans="1:8">
      <c r="A32" s="17" t="s">
        <v>5</v>
      </c>
      <c r="B32" s="8"/>
      <c r="C32" s="174"/>
      <c r="D32" s="174"/>
      <c r="E32" s="174"/>
      <c r="F32" s="174"/>
      <c r="G32" s="174"/>
      <c r="H32" s="174"/>
    </row>
    <row r="33" spans="1:8" ht="17.25" customHeight="1">
      <c r="A33" s="175" t="s">
        <v>16</v>
      </c>
      <c r="B33" s="139"/>
      <c r="C33" s="175" t="s">
        <v>26</v>
      </c>
      <c r="D33" s="175"/>
      <c r="E33" s="169" t="s">
        <v>47</v>
      </c>
      <c r="F33" s="169"/>
      <c r="G33" s="139" t="s">
        <v>49</v>
      </c>
      <c r="H33" s="139"/>
    </row>
    <row r="35" spans="1:8">
      <c r="A35" s="18" t="s">
        <v>27</v>
      </c>
      <c r="B35" s="9"/>
      <c r="C35" s="9"/>
      <c r="D35" s="9"/>
      <c r="E35" s="9"/>
      <c r="F35" s="9"/>
      <c r="G35" s="9"/>
      <c r="H35" s="10"/>
    </row>
    <row r="36" spans="1:8">
      <c r="A36" s="19" t="str">
        <f>'환경 17주 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135" t="s">
        <v>9</v>
      </c>
      <c r="B42" s="135"/>
      <c r="C42" s="135"/>
      <c r="D42" s="135"/>
      <c r="E42" s="135"/>
      <c r="F42" s="135"/>
      <c r="G42" s="135"/>
      <c r="H42" s="135"/>
    </row>
    <row r="43" spans="1:8" ht="17.25">
      <c r="A43" s="136" t="s">
        <v>10</v>
      </c>
      <c r="B43" s="136"/>
      <c r="C43" s="136"/>
      <c r="D43" s="136"/>
      <c r="E43" s="136"/>
      <c r="F43" s="136"/>
      <c r="G43" s="136"/>
      <c r="H43" s="136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A1:H44"/>
  <sheetViews>
    <sheetView zoomScaleNormal="100" workbookViewId="0">
      <selection activeCell="G3" sqref="G3:H5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>
      <c r="A1" s="176" t="s">
        <v>83</v>
      </c>
      <c r="B1" s="144"/>
      <c r="C1" s="144"/>
      <c r="D1" s="144"/>
      <c r="E1" s="144"/>
      <c r="F1" s="144"/>
      <c r="G1" s="144"/>
      <c r="H1" s="144"/>
    </row>
    <row r="3" spans="1:8">
      <c r="F3" s="62" t="s">
        <v>11</v>
      </c>
      <c r="G3" s="145"/>
      <c r="H3" s="146"/>
    </row>
    <row r="4" spans="1:8">
      <c r="A4" s="4" t="s">
        <v>84</v>
      </c>
      <c r="B4" s="61"/>
      <c r="C4" s="4" t="s">
        <v>85</v>
      </c>
      <c r="D4" s="148"/>
      <c r="E4" s="148"/>
      <c r="F4" s="197" t="s">
        <v>86</v>
      </c>
      <c r="G4" s="199"/>
      <c r="H4" s="200"/>
    </row>
    <row r="5" spans="1:8">
      <c r="A5" s="4" t="s">
        <v>87</v>
      </c>
      <c r="B5" s="61"/>
      <c r="C5" s="4" t="s">
        <v>88</v>
      </c>
      <c r="D5" s="203"/>
      <c r="E5" s="204"/>
      <c r="F5" s="198"/>
      <c r="G5" s="201"/>
      <c r="H5" s="202"/>
    </row>
    <row r="6" spans="1:8" ht="15.75" thickBot="1"/>
    <row r="7" spans="1:8">
      <c r="A7" s="26" t="s">
        <v>89</v>
      </c>
      <c r="B7" s="68" t="s">
        <v>90</v>
      </c>
      <c r="C7" s="63" t="s">
        <v>91</v>
      </c>
      <c r="D7" s="53" t="s">
        <v>3</v>
      </c>
      <c r="E7" s="36" t="s">
        <v>89</v>
      </c>
      <c r="F7" s="63" t="s">
        <v>92</v>
      </c>
      <c r="G7" s="63" t="s">
        <v>91</v>
      </c>
      <c r="H7" s="7" t="s">
        <v>3</v>
      </c>
    </row>
    <row r="8" spans="1:8" ht="18.75" customHeight="1">
      <c r="A8" s="262">
        <v>110</v>
      </c>
      <c r="B8" s="258" t="s">
        <v>93</v>
      </c>
      <c r="C8" s="210" t="s">
        <v>94</v>
      </c>
      <c r="D8" s="212" t="str">
        <f>IF(C8="","",IF(C8="음성","양호",IF(ISERROR(FIND(".",C8)),"불량","주의")))</f>
        <v>양호</v>
      </c>
      <c r="E8" s="260">
        <v>120</v>
      </c>
      <c r="F8" s="258" t="s">
        <v>93</v>
      </c>
      <c r="G8" s="210" t="s">
        <v>94</v>
      </c>
      <c r="H8" s="218" t="str">
        <f>IF(G8="","",IF(G8="음성","양호",IF(ISERROR(FIND(".",G8)),"불량","주의")))</f>
        <v>양호</v>
      </c>
    </row>
    <row r="9" spans="1:8" ht="18.75" customHeight="1">
      <c r="A9" s="257"/>
      <c r="B9" s="259"/>
      <c r="C9" s="211"/>
      <c r="D9" s="213"/>
      <c r="E9" s="261"/>
      <c r="F9" s="259"/>
      <c r="G9" s="211"/>
      <c r="H9" s="219"/>
    </row>
    <row r="10" spans="1:8" ht="18.75" customHeight="1">
      <c r="A10" s="256"/>
      <c r="B10" s="258"/>
      <c r="C10" s="210"/>
      <c r="D10" s="212" t="str">
        <f t="shared" ref="D10" si="0">IF(C10="","",IF(C10="음성","양호",IF(ISERROR(FIND(".",C10)),"불량","주의")))</f>
        <v/>
      </c>
      <c r="E10" s="260"/>
      <c r="F10" s="258"/>
      <c r="G10" s="210"/>
      <c r="H10" s="218" t="str">
        <f t="shared" ref="H10" si="1">IF(G10="","",IF(G10="음성","양호",IF(ISERROR(FIND(".",G10)),"불량","주의")))</f>
        <v/>
      </c>
    </row>
    <row r="11" spans="1:8" ht="18.75" customHeight="1">
      <c r="A11" s="257"/>
      <c r="B11" s="259"/>
      <c r="C11" s="211"/>
      <c r="D11" s="213"/>
      <c r="E11" s="261"/>
      <c r="F11" s="259"/>
      <c r="G11" s="211"/>
      <c r="H11" s="219"/>
    </row>
    <row r="12" spans="1:8" ht="18.75" customHeight="1">
      <c r="A12" s="256"/>
      <c r="B12" s="258"/>
      <c r="C12" s="210"/>
      <c r="D12" s="212" t="str">
        <f t="shared" ref="D12" si="2">IF(C12="","",IF(C12="음성","양호",IF(ISERROR(FIND(".",C12)),"불량","주의")))</f>
        <v/>
      </c>
      <c r="E12" s="260"/>
      <c r="F12" s="258"/>
      <c r="G12" s="210"/>
      <c r="H12" s="218" t="str">
        <f t="shared" ref="H12" si="3">IF(G12="","",IF(G12="음성","양호",IF(ISERROR(FIND(".",G12)),"불량","주의")))</f>
        <v/>
      </c>
    </row>
    <row r="13" spans="1:8" ht="18.75" customHeight="1">
      <c r="A13" s="257"/>
      <c r="B13" s="259"/>
      <c r="C13" s="211"/>
      <c r="D13" s="213"/>
      <c r="E13" s="261"/>
      <c r="F13" s="259"/>
      <c r="G13" s="211"/>
      <c r="H13" s="219"/>
    </row>
    <row r="14" spans="1:8" ht="18.75" customHeight="1">
      <c r="A14" s="256"/>
      <c r="B14" s="258"/>
      <c r="C14" s="210"/>
      <c r="D14" s="212" t="str">
        <f t="shared" ref="D14" si="4">IF(C14="","",IF(C14="음성","양호",IF(ISERROR(FIND(".",C14)),"불량","주의")))</f>
        <v/>
      </c>
      <c r="E14" s="260"/>
      <c r="F14" s="258"/>
      <c r="G14" s="210"/>
      <c r="H14" s="218" t="str">
        <f t="shared" ref="H14" si="5">IF(G14="","",IF(G14="음성","양호",IF(ISERROR(FIND(".",G14)),"불량","주의")))</f>
        <v/>
      </c>
    </row>
    <row r="15" spans="1:8" ht="18.75" customHeight="1">
      <c r="A15" s="257"/>
      <c r="B15" s="259"/>
      <c r="C15" s="211"/>
      <c r="D15" s="213"/>
      <c r="E15" s="261"/>
      <c r="F15" s="259"/>
      <c r="G15" s="211"/>
      <c r="H15" s="219"/>
    </row>
    <row r="16" spans="1:8" ht="18.75" customHeight="1">
      <c r="A16" s="256"/>
      <c r="B16" s="258"/>
      <c r="C16" s="210"/>
      <c r="D16" s="212" t="str">
        <f t="shared" ref="D16" si="6">IF(C16="","",IF(C16="음성","양호",IF(ISERROR(FIND(".",C16)),"불량","주의")))</f>
        <v/>
      </c>
      <c r="E16" s="260"/>
      <c r="F16" s="258"/>
      <c r="G16" s="210"/>
      <c r="H16" s="218" t="str">
        <f t="shared" ref="H16" si="7">IF(G16="","",IF(G16="음성","양호",IF(ISERROR(FIND(".",G16)),"불량","주의")))</f>
        <v/>
      </c>
    </row>
    <row r="17" spans="1:8" ht="18.75" customHeight="1">
      <c r="A17" s="257"/>
      <c r="B17" s="259"/>
      <c r="C17" s="211"/>
      <c r="D17" s="213"/>
      <c r="E17" s="261"/>
      <c r="F17" s="259"/>
      <c r="G17" s="211"/>
      <c r="H17" s="219"/>
    </row>
    <row r="18" spans="1:8" ht="18.75" customHeight="1">
      <c r="A18" s="256"/>
      <c r="B18" s="258"/>
      <c r="C18" s="210"/>
      <c r="D18" s="212" t="str">
        <f t="shared" ref="D18" si="8">IF(C18="","",IF(C18="음성","양호",IF(ISERROR(FIND(".",C18)),"불량","주의")))</f>
        <v/>
      </c>
      <c r="E18" s="260"/>
      <c r="F18" s="258"/>
      <c r="G18" s="210"/>
      <c r="H18" s="218" t="str">
        <f t="shared" ref="H18" si="9">IF(G18="","",IF(G18="음성","양호",IF(ISERROR(FIND(".",G18)),"불량","주의")))</f>
        <v/>
      </c>
    </row>
    <row r="19" spans="1:8" ht="18.75" customHeight="1">
      <c r="A19" s="257"/>
      <c r="B19" s="259"/>
      <c r="C19" s="211"/>
      <c r="D19" s="213"/>
      <c r="E19" s="261"/>
      <c r="F19" s="259"/>
      <c r="G19" s="211"/>
      <c r="H19" s="219"/>
    </row>
    <row r="20" spans="1:8" ht="18.75" customHeight="1">
      <c r="A20" s="256"/>
      <c r="B20" s="258"/>
      <c r="C20" s="210"/>
      <c r="D20" s="212" t="str">
        <f t="shared" ref="D20" si="10">IF(C20="","",IF(C20="음성","양호",IF(ISERROR(FIND(".",C20)),"불량","주의")))</f>
        <v/>
      </c>
      <c r="E20" s="260"/>
      <c r="F20" s="258"/>
      <c r="G20" s="210"/>
      <c r="H20" s="218" t="str">
        <f t="shared" ref="H20" si="11">IF(G20="","",IF(G20="음성","양호",IF(ISERROR(FIND(".",G20)),"불량","주의")))</f>
        <v/>
      </c>
    </row>
    <row r="21" spans="1:8" ht="18.75" customHeight="1">
      <c r="A21" s="257"/>
      <c r="B21" s="259"/>
      <c r="C21" s="211"/>
      <c r="D21" s="213"/>
      <c r="E21" s="261"/>
      <c r="F21" s="259"/>
      <c r="G21" s="211"/>
      <c r="H21" s="219"/>
    </row>
    <row r="22" spans="1:8" ht="18.75" customHeight="1">
      <c r="A22" s="256"/>
      <c r="B22" s="258"/>
      <c r="C22" s="210"/>
      <c r="D22" s="212" t="str">
        <f t="shared" ref="D22" si="12">IF(C22="","",IF(C22="음성","양호",IF(ISERROR(FIND(".",C22)),"불량","주의")))</f>
        <v/>
      </c>
      <c r="E22" s="260"/>
      <c r="F22" s="258"/>
      <c r="G22" s="210"/>
      <c r="H22" s="218" t="str">
        <f t="shared" ref="H22" si="13">IF(G22="","",IF(G22="음성","양호",IF(ISERROR(FIND(".",G22)),"불량","주의")))</f>
        <v/>
      </c>
    </row>
    <row r="23" spans="1:8" ht="18.75" customHeight="1">
      <c r="A23" s="257"/>
      <c r="B23" s="259"/>
      <c r="C23" s="211"/>
      <c r="D23" s="213"/>
      <c r="E23" s="261"/>
      <c r="F23" s="259"/>
      <c r="G23" s="211"/>
      <c r="H23" s="219"/>
    </row>
    <row r="24" spans="1:8" ht="18.75" customHeight="1">
      <c r="A24" s="256"/>
      <c r="B24" s="258"/>
      <c r="C24" s="210"/>
      <c r="D24" s="212" t="str">
        <f t="shared" ref="D24" si="14">IF(C24="","",IF(C24="음성","양호",IF(ISERROR(FIND(".",C24)),"불량","주의")))</f>
        <v/>
      </c>
      <c r="E24" s="260"/>
      <c r="F24" s="258"/>
      <c r="G24" s="210"/>
      <c r="H24" s="218" t="str">
        <f t="shared" ref="H24" si="15">IF(G24="","",IF(G24="음성","양호",IF(ISERROR(FIND(".",G24)),"불량","주의")))</f>
        <v/>
      </c>
    </row>
    <row r="25" spans="1:8" ht="18.75" customHeight="1">
      <c r="A25" s="257"/>
      <c r="B25" s="259"/>
      <c r="C25" s="211"/>
      <c r="D25" s="213"/>
      <c r="E25" s="261"/>
      <c r="F25" s="259"/>
      <c r="G25" s="211"/>
      <c r="H25" s="219"/>
    </row>
    <row r="26" spans="1:8" ht="18.75" customHeight="1">
      <c r="A26" s="263"/>
      <c r="B26" s="258"/>
      <c r="C26" s="210"/>
      <c r="D26" s="212" t="str">
        <f t="shared" ref="D26" si="16">IF(C26="","",IF(C26="음성","양호",IF(ISERROR(FIND(".",C26)),"불량","주의")))</f>
        <v/>
      </c>
      <c r="E26" s="260"/>
      <c r="F26" s="258"/>
      <c r="G26" s="210"/>
      <c r="H26" s="218" t="str">
        <f t="shared" ref="H26" si="17">IF(G26="","",IF(G26="음성","양호",IF(ISERROR(FIND(".",G26)),"불량","주의")))</f>
        <v/>
      </c>
    </row>
    <row r="27" spans="1:8" ht="18.75" customHeight="1" thickBot="1">
      <c r="A27" s="264"/>
      <c r="B27" s="265"/>
      <c r="C27" s="230"/>
      <c r="D27" s="231"/>
      <c r="E27" s="266"/>
      <c r="F27" s="265"/>
      <c r="G27" s="230"/>
      <c r="H27" s="226"/>
    </row>
    <row r="28" spans="1:8">
      <c r="A28" s="3"/>
    </row>
    <row r="30" spans="1:8">
      <c r="A30" s="1" t="s">
        <v>95</v>
      </c>
    </row>
    <row r="31" spans="1:8">
      <c r="A31" s="15"/>
      <c r="B31" s="16" t="s">
        <v>96</v>
      </c>
      <c r="C31" s="174" t="s">
        <v>97</v>
      </c>
      <c r="D31" s="174"/>
      <c r="E31" s="174" t="s">
        <v>98</v>
      </c>
      <c r="F31" s="174"/>
      <c r="G31" s="174" t="s">
        <v>99</v>
      </c>
      <c r="H31" s="174"/>
    </row>
    <row r="32" spans="1:8">
      <c r="A32" s="17" t="s">
        <v>100</v>
      </c>
      <c r="B32" s="8"/>
      <c r="C32" s="174"/>
      <c r="D32" s="174"/>
      <c r="E32" s="174"/>
      <c r="F32" s="174"/>
      <c r="G32" s="174"/>
      <c r="H32" s="174"/>
    </row>
    <row r="33" spans="1:8" ht="17.25" customHeight="1">
      <c r="A33" s="175" t="s">
        <v>101</v>
      </c>
      <c r="B33" s="139"/>
      <c r="C33" s="175" t="s">
        <v>102</v>
      </c>
      <c r="D33" s="175"/>
      <c r="E33" s="169" t="s">
        <v>103</v>
      </c>
      <c r="F33" s="169"/>
      <c r="G33" s="139" t="s">
        <v>104</v>
      </c>
      <c r="H33" s="139"/>
    </row>
    <row r="35" spans="1:8">
      <c r="A35" s="18" t="s">
        <v>105</v>
      </c>
      <c r="B35" s="9"/>
      <c r="C35" s="9"/>
      <c r="D35" s="9"/>
      <c r="E35" s="9"/>
      <c r="F35" s="9"/>
      <c r="G35" s="9"/>
      <c r="H35" s="10"/>
    </row>
    <row r="36" spans="1:8">
      <c r="A36" s="19" t="s">
        <v>106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135" t="s">
        <v>9</v>
      </c>
      <c r="B43" s="135"/>
      <c r="C43" s="135"/>
      <c r="D43" s="135"/>
      <c r="E43" s="135"/>
      <c r="F43" s="135"/>
      <c r="G43" s="135"/>
      <c r="H43" s="135"/>
    </row>
    <row r="44" spans="1:8" ht="17.25">
      <c r="A44" s="136" t="s">
        <v>10</v>
      </c>
      <c r="B44" s="136"/>
      <c r="C44" s="136"/>
      <c r="D44" s="136"/>
      <c r="E44" s="136"/>
      <c r="F44" s="136"/>
      <c r="G44" s="136"/>
      <c r="H44" s="136"/>
    </row>
  </sheetData>
  <mergeCells count="95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A1:H1"/>
    <mergeCell ref="G3:H3"/>
    <mergeCell ref="D4:E4"/>
    <mergeCell ref="F4:F5"/>
    <mergeCell ref="G4:H5"/>
    <mergeCell ref="D5:E5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zoomScaleNormal="100" workbookViewId="0">
      <selection activeCell="G3" sqref="G3:H5"/>
    </sheetView>
  </sheetViews>
  <sheetFormatPr defaultColWidth="9" defaultRowHeight="15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>
      <c r="A1" s="176" t="s">
        <v>107</v>
      </c>
      <c r="B1" s="144"/>
      <c r="C1" s="144"/>
      <c r="D1" s="144"/>
      <c r="E1" s="144"/>
      <c r="F1" s="144"/>
      <c r="G1" s="144"/>
      <c r="H1" s="144"/>
    </row>
    <row r="3" spans="1:8">
      <c r="F3" s="62" t="s">
        <v>108</v>
      </c>
      <c r="G3" s="166">
        <f>사료!G3:H3</f>
        <v>0</v>
      </c>
      <c r="H3" s="167"/>
    </row>
    <row r="4" spans="1:8">
      <c r="A4" s="4" t="s">
        <v>84</v>
      </c>
      <c r="B4" s="62">
        <f>사료!B4</f>
        <v>0</v>
      </c>
      <c r="C4" s="4" t="s">
        <v>12</v>
      </c>
      <c r="D4" s="169">
        <f>사료!D4:E4</f>
        <v>0</v>
      </c>
      <c r="E4" s="169"/>
      <c r="F4" s="197" t="s">
        <v>14</v>
      </c>
      <c r="G4" s="232">
        <f>사료!G4:H4</f>
        <v>0</v>
      </c>
      <c r="H4" s="233"/>
    </row>
    <row r="5" spans="1:8">
      <c r="A5" s="4" t="s">
        <v>41</v>
      </c>
      <c r="B5" s="62">
        <f>사료!B5</f>
        <v>0</v>
      </c>
      <c r="C5" s="4" t="s">
        <v>42</v>
      </c>
      <c r="D5" s="169">
        <f>사료!D5:E5</f>
        <v>0</v>
      </c>
      <c r="E5" s="169"/>
      <c r="F5" s="198"/>
      <c r="G5" s="234"/>
      <c r="H5" s="235"/>
    </row>
    <row r="6" spans="1:8" ht="15.75" thickBot="1"/>
    <row r="7" spans="1:8" ht="16.5" customHeight="1">
      <c r="A7" s="26" t="s">
        <v>32</v>
      </c>
      <c r="B7" s="63" t="s">
        <v>109</v>
      </c>
      <c r="C7" s="236" t="s">
        <v>6</v>
      </c>
      <c r="D7" s="171"/>
      <c r="E7" s="36" t="s">
        <v>32</v>
      </c>
      <c r="F7" s="6" t="s">
        <v>110</v>
      </c>
      <c r="G7" s="236" t="s">
        <v>6</v>
      </c>
      <c r="H7" s="237"/>
    </row>
    <row r="8" spans="1:8" ht="18.75" customHeight="1">
      <c r="A8" s="150">
        <f>IF(사료!A8:A9=0,"",사료!A8:A9)</f>
        <v>110</v>
      </c>
      <c r="B8" s="258" t="str">
        <f>IF(사료!D8="","",사료!B8)</f>
        <v>사료</v>
      </c>
      <c r="C8" s="242" t="str">
        <f>IF(사료!D8="","",IF(사료!D8="불량","부적합",IF(사료!D8="주의","주의","적합")))</f>
        <v>적합</v>
      </c>
      <c r="D8" s="243"/>
      <c r="E8" s="155">
        <f>IF(사료!E8:E9=0,"",사료!E8:E9)</f>
        <v>120</v>
      </c>
      <c r="F8" s="258" t="str">
        <f>IF(사료!H8="","",사료!F8)</f>
        <v>사료</v>
      </c>
      <c r="G8" s="242" t="str">
        <f>IF(사료!H8="","",IF(사료!H8="불량","부적합",IF(사료!H8="주의","주의","적합")))</f>
        <v>적합</v>
      </c>
      <c r="H8" s="248"/>
    </row>
    <row r="9" spans="1:8" ht="18.75" customHeight="1">
      <c r="A9" s="162"/>
      <c r="B9" s="259"/>
      <c r="C9" s="244"/>
      <c r="D9" s="245"/>
      <c r="E9" s="163"/>
      <c r="F9" s="259"/>
      <c r="G9" s="244"/>
      <c r="H9" s="249"/>
    </row>
    <row r="10" spans="1:8" ht="18.75" customHeight="1">
      <c r="A10" s="150" t="str">
        <f>IF(사료!A10:A11=0,"",사료!A10:A11)</f>
        <v/>
      </c>
      <c r="B10" s="258" t="str">
        <f>IF(사료!D10="","",사료!B10)</f>
        <v/>
      </c>
      <c r="C10" s="242" t="str">
        <f>IF(사료!D10="","",IF(사료!D10="불량","부적합",IF(사료!D10="주의","주의","적합")))</f>
        <v/>
      </c>
      <c r="D10" s="243"/>
      <c r="E10" s="155" t="str">
        <f>IF(사료!E10:E11=0,"",사료!E10:E11)</f>
        <v/>
      </c>
      <c r="F10" s="258" t="str">
        <f>IF(사료!H10="","",사료!F10)</f>
        <v/>
      </c>
      <c r="G10" s="242" t="str">
        <f>IF(사료!H10="","",IF(사료!H10="불량","부적합",IF(사료!H10="주의","주의","적합")))</f>
        <v/>
      </c>
      <c r="H10" s="248"/>
    </row>
    <row r="11" spans="1:8" ht="18.75" customHeight="1">
      <c r="A11" s="162"/>
      <c r="B11" s="259"/>
      <c r="C11" s="244"/>
      <c r="D11" s="245"/>
      <c r="E11" s="163"/>
      <c r="F11" s="259"/>
      <c r="G11" s="244"/>
      <c r="H11" s="249"/>
    </row>
    <row r="12" spans="1:8" ht="18.75" customHeight="1">
      <c r="A12" s="150" t="str">
        <f>IF(사료!A12:A13=0,"",사료!A12:A13)</f>
        <v/>
      </c>
      <c r="B12" s="258" t="str">
        <f>IF(사료!D12="","",사료!B12)</f>
        <v/>
      </c>
      <c r="C12" s="242" t="str">
        <f>IF(사료!D12="","",IF(사료!D12="불량","부적합",IF(사료!D12="주의","주의","적합")))</f>
        <v/>
      </c>
      <c r="D12" s="243"/>
      <c r="E12" s="155" t="str">
        <f>IF(사료!E12:E13=0,"",사료!E12:E13)</f>
        <v/>
      </c>
      <c r="F12" s="258" t="str">
        <f>IF(사료!H12="","",사료!F12)</f>
        <v/>
      </c>
      <c r="G12" s="242" t="str">
        <f>IF(사료!H12="","",IF(사료!H12="불량","부적합",IF(사료!H12="주의","주의","적합")))</f>
        <v/>
      </c>
      <c r="H12" s="248"/>
    </row>
    <row r="13" spans="1:8" ht="18.75" customHeight="1">
      <c r="A13" s="162"/>
      <c r="B13" s="259"/>
      <c r="C13" s="244"/>
      <c r="D13" s="245"/>
      <c r="E13" s="163"/>
      <c r="F13" s="259"/>
      <c r="G13" s="244"/>
      <c r="H13" s="249"/>
    </row>
    <row r="14" spans="1:8" ht="18.75" customHeight="1">
      <c r="A14" s="150" t="str">
        <f>IF(사료!A14:A15=0,"",사료!A14:A15)</f>
        <v/>
      </c>
      <c r="B14" s="258" t="str">
        <f>IF(사료!D14="","",사료!B14)</f>
        <v/>
      </c>
      <c r="C14" s="242" t="str">
        <f>IF(사료!D14="","",IF(사료!D14="불량","부적합",IF(사료!D14="주의","주의","적합")))</f>
        <v/>
      </c>
      <c r="D14" s="243"/>
      <c r="E14" s="155" t="str">
        <f>IF(사료!E14:E15=0,"",사료!E14:E15)</f>
        <v/>
      </c>
      <c r="F14" s="258" t="str">
        <f>IF(사료!H14="","",사료!F14)</f>
        <v/>
      </c>
      <c r="G14" s="242" t="str">
        <f>IF(사료!H14="","",IF(사료!H14="불량","부적합",IF(사료!H14="주의","주의","적합")))</f>
        <v/>
      </c>
      <c r="H14" s="248"/>
    </row>
    <row r="15" spans="1:8" ht="18.75" customHeight="1">
      <c r="A15" s="162"/>
      <c r="B15" s="259"/>
      <c r="C15" s="244"/>
      <c r="D15" s="245"/>
      <c r="E15" s="163"/>
      <c r="F15" s="259"/>
      <c r="G15" s="244"/>
      <c r="H15" s="249"/>
    </row>
    <row r="16" spans="1:8" ht="18.75" customHeight="1">
      <c r="A16" s="150" t="str">
        <f>IF(사료!A16:A17=0,"",사료!A16:A17)</f>
        <v/>
      </c>
      <c r="B16" s="258" t="str">
        <f>IF(사료!D16="","",사료!B16)</f>
        <v/>
      </c>
      <c r="C16" s="242" t="str">
        <f>IF(사료!D16="","",IF(사료!D16="불량","부적합",IF(사료!D16="주의","주의","적합")))</f>
        <v/>
      </c>
      <c r="D16" s="243"/>
      <c r="E16" s="155" t="str">
        <f>IF(사료!E16:E17=0,"",사료!E16:E17)</f>
        <v/>
      </c>
      <c r="F16" s="258" t="str">
        <f>IF(사료!H16="","",사료!F16)</f>
        <v/>
      </c>
      <c r="G16" s="242" t="str">
        <f>IF(사료!H16="","",IF(사료!H16="불량","부적합",IF(사료!H16="주의","주의","적합")))</f>
        <v/>
      </c>
      <c r="H16" s="248"/>
    </row>
    <row r="17" spans="1:8" ht="18.75" customHeight="1">
      <c r="A17" s="162"/>
      <c r="B17" s="259"/>
      <c r="C17" s="244"/>
      <c r="D17" s="245"/>
      <c r="E17" s="163"/>
      <c r="F17" s="259"/>
      <c r="G17" s="244"/>
      <c r="H17" s="249"/>
    </row>
    <row r="18" spans="1:8" ht="18.75" customHeight="1">
      <c r="A18" s="150" t="str">
        <f>IF(사료!A18:A19=0,"",사료!A18:A19)</f>
        <v/>
      </c>
      <c r="B18" s="258" t="str">
        <f>IF(사료!D18="","",사료!B18)</f>
        <v/>
      </c>
      <c r="C18" s="242" t="str">
        <f>IF(사료!D18="","",IF(사료!D18="불량","부적합",IF(사료!D18="주의","주의","적합")))</f>
        <v/>
      </c>
      <c r="D18" s="243"/>
      <c r="E18" s="155" t="str">
        <f>IF(사료!E18:E19=0,"",사료!E18:E19)</f>
        <v/>
      </c>
      <c r="F18" s="258" t="str">
        <f>IF(사료!H18="","",사료!F18)</f>
        <v/>
      </c>
      <c r="G18" s="242" t="str">
        <f>IF(사료!H18="","",IF(사료!H18="불량","부적합",IF(사료!H18="주의","주의","적합")))</f>
        <v/>
      </c>
      <c r="H18" s="248"/>
    </row>
    <row r="19" spans="1:8" ht="18.75" customHeight="1">
      <c r="A19" s="162"/>
      <c r="B19" s="259"/>
      <c r="C19" s="244"/>
      <c r="D19" s="245"/>
      <c r="E19" s="163"/>
      <c r="F19" s="259"/>
      <c r="G19" s="244"/>
      <c r="H19" s="249"/>
    </row>
    <row r="20" spans="1:8" ht="18.75" customHeight="1">
      <c r="A20" s="150" t="str">
        <f>IF(사료!A20:A21=0,"",사료!A20:A21)</f>
        <v/>
      </c>
      <c r="B20" s="258" t="str">
        <f>IF(사료!D20="","",사료!B20)</f>
        <v/>
      </c>
      <c r="C20" s="242" t="str">
        <f>IF(사료!D20="","",IF(사료!D20="불량","부적합",IF(사료!D20="주의","주의","적합")))</f>
        <v/>
      </c>
      <c r="D20" s="243"/>
      <c r="E20" s="155" t="str">
        <f>IF(사료!E20:E21=0,"",사료!E20:E21)</f>
        <v/>
      </c>
      <c r="F20" s="258" t="str">
        <f>IF(사료!H20="","",사료!F20)</f>
        <v/>
      </c>
      <c r="G20" s="242" t="str">
        <f>IF(사료!H20="","",IF(사료!H20="불량","부적합",IF(사료!H20="주의","주의","적합")))</f>
        <v/>
      </c>
      <c r="H20" s="248"/>
    </row>
    <row r="21" spans="1:8" ht="18.75" customHeight="1">
      <c r="A21" s="162"/>
      <c r="B21" s="259"/>
      <c r="C21" s="244"/>
      <c r="D21" s="245"/>
      <c r="E21" s="163"/>
      <c r="F21" s="259"/>
      <c r="G21" s="244"/>
      <c r="H21" s="249"/>
    </row>
    <row r="22" spans="1:8" ht="18.75" customHeight="1">
      <c r="A22" s="150" t="str">
        <f>IF(사료!A22:A23=0,"",사료!A22:A23)</f>
        <v/>
      </c>
      <c r="B22" s="258" t="str">
        <f>IF(사료!D22="","",사료!B22)</f>
        <v/>
      </c>
      <c r="C22" s="242" t="str">
        <f>IF(사료!D22="","",IF(사료!D22="불량","부적합",IF(사료!D22="주의","주의","적합")))</f>
        <v/>
      </c>
      <c r="D22" s="243"/>
      <c r="E22" s="155" t="str">
        <f>IF(사료!E22:E23=0,"",사료!E22:E23)</f>
        <v/>
      </c>
      <c r="F22" s="258" t="str">
        <f>IF(사료!H22="","",사료!F22)</f>
        <v/>
      </c>
      <c r="G22" s="242" t="str">
        <f>IF(사료!H22="","",IF(사료!H22="불량","부적합",IF(사료!H22="주의","주의","적합")))</f>
        <v/>
      </c>
      <c r="H22" s="248"/>
    </row>
    <row r="23" spans="1:8" ht="18.75" customHeight="1">
      <c r="A23" s="162"/>
      <c r="B23" s="259"/>
      <c r="C23" s="244"/>
      <c r="D23" s="245"/>
      <c r="E23" s="163"/>
      <c r="F23" s="259"/>
      <c r="G23" s="244"/>
      <c r="H23" s="249"/>
    </row>
    <row r="24" spans="1:8" ht="18.75" customHeight="1">
      <c r="A24" s="150" t="str">
        <f>IF(사료!A24:A25=0,"",사료!A24:A25)</f>
        <v/>
      </c>
      <c r="B24" s="258" t="str">
        <f>IF(사료!D24="","",사료!B24)</f>
        <v/>
      </c>
      <c r="C24" s="242" t="str">
        <f>IF(사료!D24="","",IF(사료!D24="불량","부적합",IF(사료!D24="주의","주의","적합")))</f>
        <v/>
      </c>
      <c r="D24" s="243"/>
      <c r="E24" s="155" t="str">
        <f>IF(사료!E24:E25=0,"",사료!E24:E25)</f>
        <v/>
      </c>
      <c r="F24" s="258" t="str">
        <f>IF(사료!H24="","",사료!F24)</f>
        <v/>
      </c>
      <c r="G24" s="242" t="str">
        <f>IF(사료!H24="","",IF(사료!H24="불량","부적합",IF(사료!H24="주의","주의","적합")))</f>
        <v/>
      </c>
      <c r="H24" s="248"/>
    </row>
    <row r="25" spans="1:8" ht="18.75" customHeight="1">
      <c r="A25" s="162"/>
      <c r="B25" s="259"/>
      <c r="C25" s="244"/>
      <c r="D25" s="245"/>
      <c r="E25" s="163"/>
      <c r="F25" s="259"/>
      <c r="G25" s="244"/>
      <c r="H25" s="249"/>
    </row>
    <row r="26" spans="1:8" ht="18.75" customHeight="1">
      <c r="A26" s="150" t="str">
        <f>IF(사료!A26:A27=0,"",사료!A26:A27)</f>
        <v/>
      </c>
      <c r="B26" s="258" t="str">
        <f>IF(사료!D26="","",사료!B26)</f>
        <v/>
      </c>
      <c r="C26" s="242" t="str">
        <f>IF(사료!D26="","",IF(사료!D26="불량","부적합",IF(사료!D26="주의","주의","적합")))</f>
        <v/>
      </c>
      <c r="D26" s="243"/>
      <c r="E26" s="155" t="str">
        <f>IF(사료!E26:E27=0,"",사료!E26:E27)</f>
        <v/>
      </c>
      <c r="F26" s="258" t="str">
        <f>IF(사료!H26="","",사료!F26)</f>
        <v/>
      </c>
      <c r="G26" s="242" t="str">
        <f>IF(사료!H26="","",IF(사료!H26="불량","부적합",IF(사료!H26="주의","주의","적합")))</f>
        <v/>
      </c>
      <c r="H26" s="248"/>
    </row>
    <row r="27" spans="1:8" ht="18.75" customHeight="1" thickBot="1">
      <c r="A27" s="152"/>
      <c r="B27" s="265"/>
      <c r="C27" s="252"/>
      <c r="D27" s="253"/>
      <c r="E27" s="157"/>
      <c r="F27" s="265"/>
      <c r="G27" s="252"/>
      <c r="H27" s="255"/>
    </row>
    <row r="28" spans="1:8">
      <c r="A28" s="3"/>
    </row>
    <row r="29" spans="1:8">
      <c r="A29" s="3"/>
    </row>
    <row r="30" spans="1:8">
      <c r="A30" s="1" t="s">
        <v>20</v>
      </c>
    </row>
    <row r="31" spans="1:8" ht="16.5" customHeight="1">
      <c r="A31" s="15"/>
      <c r="B31" s="16" t="s">
        <v>6</v>
      </c>
      <c r="C31" s="174" t="s">
        <v>23</v>
      </c>
      <c r="D31" s="174"/>
      <c r="E31" s="174" t="s">
        <v>45</v>
      </c>
      <c r="F31" s="174"/>
      <c r="G31" s="174" t="s">
        <v>24</v>
      </c>
      <c r="H31" s="174"/>
    </row>
    <row r="32" spans="1:8">
      <c r="A32" s="17" t="s">
        <v>5</v>
      </c>
      <c r="B32" s="8"/>
      <c r="C32" s="174"/>
      <c r="D32" s="174"/>
      <c r="E32" s="174"/>
      <c r="F32" s="174"/>
      <c r="G32" s="174"/>
      <c r="H32" s="174"/>
    </row>
    <row r="33" spans="1:8" ht="17.25" customHeight="1">
      <c r="A33" s="175" t="s">
        <v>16</v>
      </c>
      <c r="B33" s="139"/>
      <c r="C33" s="175" t="s">
        <v>26</v>
      </c>
      <c r="D33" s="175"/>
      <c r="E33" s="169" t="s">
        <v>47</v>
      </c>
      <c r="F33" s="169"/>
      <c r="G33" s="139" t="s">
        <v>49</v>
      </c>
      <c r="H33" s="139"/>
    </row>
    <row r="35" spans="1:8">
      <c r="A35" s="18" t="s">
        <v>27</v>
      </c>
      <c r="B35" s="9"/>
      <c r="C35" s="9"/>
      <c r="D35" s="9"/>
      <c r="E35" s="9"/>
      <c r="F35" s="9"/>
      <c r="G35" s="9"/>
      <c r="H35" s="10"/>
    </row>
    <row r="36" spans="1:8">
      <c r="A36" s="19" t="str">
        <f>사료!A36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135" t="s">
        <v>9</v>
      </c>
      <c r="B42" s="135"/>
      <c r="C42" s="135"/>
      <c r="D42" s="135"/>
      <c r="E42" s="135"/>
      <c r="F42" s="135"/>
      <c r="G42" s="135"/>
      <c r="H42" s="135"/>
    </row>
    <row r="43" spans="1:8" ht="17.25">
      <c r="A43" s="136" t="s">
        <v>10</v>
      </c>
      <c r="B43" s="136"/>
      <c r="C43" s="136"/>
      <c r="D43" s="136"/>
      <c r="E43" s="136"/>
      <c r="F43" s="136"/>
      <c r="G43" s="136"/>
      <c r="H43" s="136"/>
    </row>
  </sheetData>
  <mergeCells count="77"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A1:H1"/>
    <mergeCell ref="G3:H3"/>
    <mergeCell ref="D4:E4"/>
    <mergeCell ref="F4:F5"/>
    <mergeCell ref="G4:H5"/>
    <mergeCell ref="D5:E5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8"/>
  <sheetViews>
    <sheetView zoomScaleNormal="100" workbookViewId="0">
      <selection activeCell="E16" sqref="E16:F17"/>
    </sheetView>
  </sheetViews>
  <sheetFormatPr defaultRowHeight="15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>
      <c r="A1" s="144" t="s">
        <v>50</v>
      </c>
      <c r="B1" s="144"/>
      <c r="C1" s="144"/>
      <c r="D1" s="144"/>
      <c r="E1" s="144"/>
      <c r="F1" s="144"/>
      <c r="G1" s="144"/>
      <c r="H1" s="144"/>
    </row>
    <row r="3" spans="1:8">
      <c r="F3" s="56" t="s">
        <v>52</v>
      </c>
      <c r="G3" s="166">
        <f>'세척 후'!G3:H3</f>
        <v>0</v>
      </c>
      <c r="H3" s="167"/>
    </row>
    <row r="4" spans="1:8">
      <c r="A4" s="4" t="s">
        <v>53</v>
      </c>
      <c r="B4" s="56">
        <f>'세척 후'!B4</f>
        <v>0</v>
      </c>
      <c r="C4" s="4" t="s">
        <v>55</v>
      </c>
      <c r="D4" s="168">
        <f>'세척 후'!D4:E4</f>
        <v>0</v>
      </c>
      <c r="E4" s="169"/>
      <c r="F4" s="4" t="s">
        <v>75</v>
      </c>
      <c r="G4" s="169">
        <f>'세척 후'!G4:H4</f>
        <v>0</v>
      </c>
      <c r="H4" s="170"/>
    </row>
    <row r="5" spans="1:8" ht="15.75" thickBot="1"/>
    <row r="6" spans="1:8" ht="16.5" customHeight="1">
      <c r="A6" s="5" t="s">
        <v>0</v>
      </c>
      <c r="B6" s="6" t="s">
        <v>1</v>
      </c>
      <c r="C6" s="171" t="s">
        <v>76</v>
      </c>
      <c r="D6" s="172"/>
      <c r="E6" s="34" t="s">
        <v>0</v>
      </c>
      <c r="F6" s="6" t="s">
        <v>1</v>
      </c>
      <c r="G6" s="171" t="s">
        <v>77</v>
      </c>
      <c r="H6" s="173"/>
    </row>
    <row r="7" spans="1:8" ht="16.5" customHeight="1">
      <c r="A7" s="164" t="str">
        <f>IF('세척 후'!A7:A9="","",'세척 후'!A7:A9)</f>
        <v/>
      </c>
      <c r="B7" s="50" t="str">
        <f>IF('세척 후'!D7="","",'세척 후'!B7)</f>
        <v/>
      </c>
      <c r="C7" s="153" t="str">
        <f>IF('세척 후'!D7="","",IF('세척 후'!D7="불량","불량","적합"))</f>
        <v/>
      </c>
      <c r="D7" s="165"/>
      <c r="E7" s="155" t="str">
        <f>IF('세척 후'!E7:E9="","",'세척 후'!E7:E9)</f>
        <v/>
      </c>
      <c r="F7" s="50" t="str">
        <f>IF('세척 후'!H7="","",'세척 후'!F7)</f>
        <v/>
      </c>
      <c r="G7" s="153" t="str">
        <f>IF('세척 후'!H7="","",IF('세척 후'!H7="불량","불량","적합"))</f>
        <v/>
      </c>
      <c r="H7" s="158"/>
    </row>
    <row r="8" spans="1:8">
      <c r="A8" s="164"/>
      <c r="B8" s="50" t="str">
        <f>IF('세척 후'!D8="","",'세척 후'!B8)</f>
        <v/>
      </c>
      <c r="C8" s="153" t="str">
        <f>IF('세척 후'!D8="","",IF('세척 후'!D8="불량","불량","적합"))</f>
        <v/>
      </c>
      <c r="D8" s="154"/>
      <c r="E8" s="156"/>
      <c r="F8" s="50" t="str">
        <f>IF('세척 후'!H8="","",'세척 후'!F8)</f>
        <v/>
      </c>
      <c r="G8" s="153" t="str">
        <f>IF('세척 후'!H8="","",IF('세척 후'!H8="불량","불량","적합"))</f>
        <v/>
      </c>
      <c r="H8" s="158"/>
    </row>
    <row r="9" spans="1:8">
      <c r="A9" s="164"/>
      <c r="B9" s="50" t="str">
        <f>IF('세척 후'!D9="","",'세척 후'!B9)</f>
        <v/>
      </c>
      <c r="C9" s="153" t="str">
        <f>IF('세척 후'!D9="","",IF('세척 후'!D9="불량","불량","적합"))</f>
        <v/>
      </c>
      <c r="D9" s="154"/>
      <c r="E9" s="163"/>
      <c r="F9" s="50" t="str">
        <f>IF('세척 후'!H9="","",'세척 후'!F9)</f>
        <v/>
      </c>
      <c r="G9" s="153" t="str">
        <f>IF('세척 후'!H9="","",IF('세척 후'!H9="불량","불량","적합"))</f>
        <v/>
      </c>
      <c r="H9" s="158"/>
    </row>
    <row r="10" spans="1:8">
      <c r="A10" s="150" t="str">
        <f>IF('세척 후'!A10:A12="","",'세척 후'!A10:A12)</f>
        <v/>
      </c>
      <c r="B10" s="50" t="str">
        <f>IF('세척 후'!D10="","",'세척 후'!B10)</f>
        <v/>
      </c>
      <c r="C10" s="153" t="str">
        <f>IF('세척 후'!D10="","",IF('세척 후'!D10="불량","불량","적합"))</f>
        <v/>
      </c>
      <c r="D10" s="154"/>
      <c r="E10" s="155" t="str">
        <f>IF('세척 후'!E10:E12="","",'세척 후'!E10:E12)</f>
        <v/>
      </c>
      <c r="F10" s="50" t="str">
        <f>IF('세척 후'!H10="","",'세척 후'!F10)</f>
        <v/>
      </c>
      <c r="G10" s="153" t="str">
        <f>IF('세척 후'!H10="","",IF('세척 후'!H10="불량","불량","적합"))</f>
        <v/>
      </c>
      <c r="H10" s="158"/>
    </row>
    <row r="11" spans="1:8">
      <c r="A11" s="151"/>
      <c r="B11" s="50" t="str">
        <f>IF('세척 후'!D11="","",'세척 후'!B11)</f>
        <v/>
      </c>
      <c r="C11" s="153" t="str">
        <f>IF('세척 후'!D11="","",IF('세척 후'!D11="불량","불량","적합"))</f>
        <v/>
      </c>
      <c r="D11" s="154"/>
      <c r="E11" s="156"/>
      <c r="F11" s="50" t="str">
        <f>IF('세척 후'!H11="","",'세척 후'!F11)</f>
        <v/>
      </c>
      <c r="G11" s="153" t="str">
        <f>IF('세척 후'!H11="","",IF('세척 후'!H11="불량","불량","적합"))</f>
        <v/>
      </c>
      <c r="H11" s="158"/>
    </row>
    <row r="12" spans="1:8">
      <c r="A12" s="162"/>
      <c r="B12" s="50" t="str">
        <f>IF('세척 후'!D12="","",'세척 후'!B12)</f>
        <v/>
      </c>
      <c r="C12" s="153" t="str">
        <f>IF('세척 후'!D12="","",IF('세척 후'!D12="불량","불량","적합"))</f>
        <v/>
      </c>
      <c r="D12" s="154"/>
      <c r="E12" s="163"/>
      <c r="F12" s="50" t="str">
        <f>IF('세척 후'!H12="","",'세척 후'!F12)</f>
        <v/>
      </c>
      <c r="G12" s="153" t="str">
        <f>IF('세척 후'!H12="","",IF('세척 후'!H12="불량","불량","적합"))</f>
        <v/>
      </c>
      <c r="H12" s="158"/>
    </row>
    <row r="13" spans="1:8">
      <c r="A13" s="150" t="str">
        <f>IF('세척 후'!A13:A15="","",'세척 후'!A13:A15)</f>
        <v/>
      </c>
      <c r="B13" s="50" t="str">
        <f>IF('세척 후'!D13="","",'세척 후'!B13)</f>
        <v/>
      </c>
      <c r="C13" s="153" t="str">
        <f>IF('세척 후'!D13="","",IF('세척 후'!D13="불량","불량","적합"))</f>
        <v/>
      </c>
      <c r="D13" s="154"/>
      <c r="E13" s="155" t="str">
        <f>IF('세척 후'!E13:E15="","",'세척 후'!E13:E15)</f>
        <v/>
      </c>
      <c r="F13" s="50" t="str">
        <f>IF('세척 후'!H13="","",'세척 후'!F13)</f>
        <v/>
      </c>
      <c r="G13" s="153" t="str">
        <f>IF('세척 후'!H13="","",IF('세척 후'!H13="불량","불량","적합"))</f>
        <v/>
      </c>
      <c r="H13" s="158"/>
    </row>
    <row r="14" spans="1:8">
      <c r="A14" s="151"/>
      <c r="B14" s="50" t="str">
        <f>IF('세척 후'!D14="","",'세척 후'!B14)</f>
        <v/>
      </c>
      <c r="C14" s="153" t="str">
        <f>IF('세척 후'!D14="","",IF('세척 후'!D14="불량","불량","적합"))</f>
        <v/>
      </c>
      <c r="D14" s="154"/>
      <c r="E14" s="156"/>
      <c r="F14" s="50" t="str">
        <f>IF('세척 후'!H14="","",'세척 후'!F14)</f>
        <v/>
      </c>
      <c r="G14" s="153" t="str">
        <f>IF('세척 후'!H14="","",IF('세척 후'!H14="불량","불량","적합"))</f>
        <v/>
      </c>
      <c r="H14" s="158"/>
    </row>
    <row r="15" spans="1:8">
      <c r="A15" s="162"/>
      <c r="B15" s="50" t="str">
        <f>IF('세척 후'!D15="","",'세척 후'!B15)</f>
        <v/>
      </c>
      <c r="C15" s="153" t="str">
        <f>IF('세척 후'!D15="","",IF('세척 후'!D15="불량","불량","적합"))</f>
        <v/>
      </c>
      <c r="D15" s="154"/>
      <c r="E15" s="163"/>
      <c r="F15" s="50" t="str">
        <f>IF('세척 후'!H15="","",'세척 후'!F15)</f>
        <v/>
      </c>
      <c r="G15" s="153" t="str">
        <f>IF('세척 후'!H15="","",IF('세척 후'!H15="불량","불량","적합"))</f>
        <v/>
      </c>
      <c r="H15" s="158"/>
    </row>
    <row r="16" spans="1:8">
      <c r="A16" s="150" t="str">
        <f>IF('세척 후'!A16:A18="","",'세척 후'!A16:A18)</f>
        <v/>
      </c>
      <c r="B16" s="50" t="str">
        <f>IF('세척 후'!D16="","",'세척 후'!B16)</f>
        <v/>
      </c>
      <c r="C16" s="153" t="str">
        <f>IF('세척 후'!D16="","",IF('세척 후'!D16="불량","불량","적합"))</f>
        <v/>
      </c>
      <c r="D16" s="154"/>
      <c r="E16" s="155" t="str">
        <f>IF('세척 후'!E16:E18="","",'세척 후'!E16:E18)</f>
        <v/>
      </c>
      <c r="F16" s="50" t="str">
        <f>IF('세척 후'!H16="","",'세척 후'!F16)</f>
        <v/>
      </c>
      <c r="G16" s="153" t="str">
        <f>IF('세척 후'!H16="","",IF('세척 후'!H16="불량","불량","적합"))</f>
        <v/>
      </c>
      <c r="H16" s="158"/>
    </row>
    <row r="17" spans="1:8">
      <c r="A17" s="151"/>
      <c r="B17" s="50" t="str">
        <f>IF('세척 후'!D17="","",'세척 후'!B17)</f>
        <v/>
      </c>
      <c r="C17" s="153" t="str">
        <f>IF('세척 후'!D17="","",IF('세척 후'!D17="불량","불량","적합"))</f>
        <v/>
      </c>
      <c r="D17" s="154"/>
      <c r="E17" s="156"/>
      <c r="F17" s="50" t="str">
        <f>IF('세척 후'!H17="","",'세척 후'!F17)</f>
        <v/>
      </c>
      <c r="G17" s="153" t="str">
        <f>IF('세척 후'!H17="","",IF('세척 후'!H17="불량","불량","적합"))</f>
        <v/>
      </c>
      <c r="H17" s="158"/>
    </row>
    <row r="18" spans="1:8">
      <c r="A18" s="162"/>
      <c r="B18" s="50" t="str">
        <f>IF('세척 후'!D18="","",'세척 후'!B18)</f>
        <v/>
      </c>
      <c r="C18" s="153" t="str">
        <f>IF('세척 후'!D18="","",IF('세척 후'!D18="불량","불량","적합"))</f>
        <v/>
      </c>
      <c r="D18" s="154"/>
      <c r="E18" s="163"/>
      <c r="F18" s="50" t="str">
        <f>IF('세척 후'!H18="","",'세척 후'!F18)</f>
        <v/>
      </c>
      <c r="G18" s="153" t="str">
        <f>IF('세척 후'!H18="","",IF('세척 후'!H18="불량","불량","적합"))</f>
        <v/>
      </c>
      <c r="H18" s="158"/>
    </row>
    <row r="19" spans="1:8">
      <c r="A19" s="150" t="str">
        <f>IF('세척 후'!A19:A21="","",'세척 후'!A19:A21)</f>
        <v/>
      </c>
      <c r="B19" s="50" t="str">
        <f>IF('세척 후'!D19="","",'세척 후'!B19)</f>
        <v/>
      </c>
      <c r="C19" s="153" t="str">
        <f>IF('세척 후'!D19="","",IF('세척 후'!D19="불량","불량","적합"))</f>
        <v/>
      </c>
      <c r="D19" s="154"/>
      <c r="E19" s="155" t="str">
        <f>IF('세척 후'!E19:E21="","",'세척 후'!E19:E21)</f>
        <v/>
      </c>
      <c r="F19" s="50" t="str">
        <f>IF('세척 후'!H19="","",'세척 후'!F19)</f>
        <v/>
      </c>
      <c r="G19" s="153" t="str">
        <f>IF('세척 후'!H19="","",IF('세척 후'!H19="불량","불량","적합"))</f>
        <v/>
      </c>
      <c r="H19" s="158"/>
    </row>
    <row r="20" spans="1:8">
      <c r="A20" s="151"/>
      <c r="B20" s="50" t="str">
        <f>IF('세척 후'!D20="","",'세척 후'!B20)</f>
        <v/>
      </c>
      <c r="C20" s="153" t="str">
        <f>IF('세척 후'!D20="","",IF('세척 후'!D20="불량","불량","적합"))</f>
        <v/>
      </c>
      <c r="D20" s="154"/>
      <c r="E20" s="156"/>
      <c r="F20" s="50" t="str">
        <f>IF('세척 후'!H20="","",'세척 후'!F20)</f>
        <v/>
      </c>
      <c r="G20" s="153" t="str">
        <f>IF('세척 후'!H20="","",IF('세척 후'!H20="불량","불량","적합"))</f>
        <v/>
      </c>
      <c r="H20" s="158"/>
    </row>
    <row r="21" spans="1:8">
      <c r="A21" s="162"/>
      <c r="B21" s="50" t="str">
        <f>IF('세척 후'!D21="","",'세척 후'!B21)</f>
        <v/>
      </c>
      <c r="C21" s="153" t="str">
        <f>IF('세척 후'!D21="","",IF('세척 후'!D21="불량","불량","적합"))</f>
        <v/>
      </c>
      <c r="D21" s="154"/>
      <c r="E21" s="163"/>
      <c r="F21" s="50" t="str">
        <f>IF('세척 후'!H21="","",'세척 후'!F21)</f>
        <v/>
      </c>
      <c r="G21" s="153" t="str">
        <f>IF('세척 후'!H21="","",IF('세척 후'!H21="불량","불량","적합"))</f>
        <v/>
      </c>
      <c r="H21" s="158"/>
    </row>
    <row r="22" spans="1:8">
      <c r="A22" s="150" t="str">
        <f>IF('세척 후'!A22:A24="","",'세척 후'!A22:A24)</f>
        <v/>
      </c>
      <c r="B22" s="50" t="str">
        <f>IF('세척 후'!D22="","",'세척 후'!B22)</f>
        <v/>
      </c>
      <c r="C22" s="153" t="str">
        <f>IF('세척 후'!D22="","",IF('세척 후'!D22="불량","불량","적합"))</f>
        <v/>
      </c>
      <c r="D22" s="154"/>
      <c r="E22" s="155" t="str">
        <f>IF('세척 후'!E22:E24="","",'세척 후'!E22:E24)</f>
        <v/>
      </c>
      <c r="F22" s="50" t="str">
        <f>IF('세척 후'!H22="","",'세척 후'!F22)</f>
        <v/>
      </c>
      <c r="G22" s="153" t="str">
        <f>IF('세척 후'!H22="","",IF('세척 후'!H22="불량","불량","적합"))</f>
        <v/>
      </c>
      <c r="H22" s="158"/>
    </row>
    <row r="23" spans="1:8">
      <c r="A23" s="151"/>
      <c r="B23" s="50" t="str">
        <f>IF('세척 후'!D23="","",'세척 후'!B23)</f>
        <v/>
      </c>
      <c r="C23" s="153" t="str">
        <f>IF('세척 후'!D23="","",IF('세척 후'!D23="불량","불량","적합"))</f>
        <v/>
      </c>
      <c r="D23" s="154"/>
      <c r="E23" s="156"/>
      <c r="F23" s="50" t="str">
        <f>IF('세척 후'!H23="","",'세척 후'!F23)</f>
        <v/>
      </c>
      <c r="G23" s="153" t="str">
        <f>IF('세척 후'!H23="","",IF('세척 후'!H23="불량","불량","적합"))</f>
        <v/>
      </c>
      <c r="H23" s="158"/>
    </row>
    <row r="24" spans="1:8">
      <c r="A24" s="162"/>
      <c r="B24" s="50" t="str">
        <f>IF('세척 후'!D24="","",'세척 후'!B24)</f>
        <v/>
      </c>
      <c r="C24" s="153" t="str">
        <f>IF('세척 후'!D24="","",IF('세척 후'!D24="불량","불량","적합"))</f>
        <v/>
      </c>
      <c r="D24" s="154"/>
      <c r="E24" s="163"/>
      <c r="F24" s="50" t="str">
        <f>IF('세척 후'!H24="","",'세척 후'!F24)</f>
        <v/>
      </c>
      <c r="G24" s="153" t="str">
        <f>IF('세척 후'!H24="","",IF('세척 후'!H24="불량","불량","적합"))</f>
        <v/>
      </c>
      <c r="H24" s="158"/>
    </row>
    <row r="25" spans="1:8">
      <c r="A25" s="150" t="str">
        <f>IF('세척 후'!A25:A27="","",'세척 후'!A25:A27)</f>
        <v/>
      </c>
      <c r="B25" s="50" t="str">
        <f>IF('세척 후'!D25="","",'세척 후'!B25)</f>
        <v/>
      </c>
      <c r="C25" s="153" t="str">
        <f>IF('세척 후'!D25="","",IF('세척 후'!D25="불량","불량","적합"))</f>
        <v/>
      </c>
      <c r="D25" s="154"/>
      <c r="E25" s="155" t="str">
        <f>IF('세척 후'!E25:E27="","",'세척 후'!E25:E27)</f>
        <v/>
      </c>
      <c r="F25" s="50" t="str">
        <f>IF('세척 후'!H25="","",'세척 후'!F25)</f>
        <v/>
      </c>
      <c r="G25" s="153" t="str">
        <f>IF('세척 후'!H25="","",IF('세척 후'!H25="불량","불량","적합"))</f>
        <v/>
      </c>
      <c r="H25" s="158"/>
    </row>
    <row r="26" spans="1:8">
      <c r="A26" s="151"/>
      <c r="B26" s="50" t="str">
        <f>IF('세척 후'!D26="","",'세척 후'!B26)</f>
        <v/>
      </c>
      <c r="C26" s="153" t="str">
        <f>IF('세척 후'!D26="","",IF('세척 후'!D26="불량","불량","적합"))</f>
        <v/>
      </c>
      <c r="D26" s="154"/>
      <c r="E26" s="156"/>
      <c r="F26" s="50" t="str">
        <f>IF('세척 후'!H26="","",'세척 후'!F26)</f>
        <v/>
      </c>
      <c r="G26" s="153" t="str">
        <f>IF('세척 후'!H26="","",IF('세척 후'!H26="불량","불량","적합"))</f>
        <v/>
      </c>
      <c r="H26" s="158"/>
    </row>
    <row r="27" spans="1:8">
      <c r="A27" s="162"/>
      <c r="B27" s="50" t="str">
        <f>IF('세척 후'!D27="","",'세척 후'!B27)</f>
        <v/>
      </c>
      <c r="C27" s="153" t="str">
        <f>IF('세척 후'!D27="","",IF('세척 후'!D27="불량","불량","적합"))</f>
        <v/>
      </c>
      <c r="D27" s="154"/>
      <c r="E27" s="163"/>
      <c r="F27" s="50" t="str">
        <f>IF('세척 후'!H27="","",'세척 후'!F27)</f>
        <v/>
      </c>
      <c r="G27" s="153" t="str">
        <f>IF('세척 후'!H27="","",IF('세척 후'!H27="불량","불량","적합"))</f>
        <v/>
      </c>
      <c r="H27" s="158"/>
    </row>
    <row r="28" spans="1:8">
      <c r="A28" s="150" t="str">
        <f>IF('세척 후'!A28:A30="","",'세척 후'!A28:A30)</f>
        <v/>
      </c>
      <c r="B28" s="50" t="str">
        <f>IF('세척 후'!D28="","",'세척 후'!B28)</f>
        <v/>
      </c>
      <c r="C28" s="153" t="str">
        <f>IF('세척 후'!D28="","",IF('세척 후'!D28="불량","불량","적합"))</f>
        <v/>
      </c>
      <c r="D28" s="154"/>
      <c r="E28" s="155" t="str">
        <f>IF('세척 후'!E28:E30="","",'세척 후'!E28:E30)</f>
        <v/>
      </c>
      <c r="F28" s="50" t="str">
        <f>IF('세척 후'!H28="","",'세척 후'!F28)</f>
        <v/>
      </c>
      <c r="G28" s="153" t="str">
        <f>IF('세척 후'!H28="","",IF('세척 후'!H28="불량","불량","적합"))</f>
        <v/>
      </c>
      <c r="H28" s="158"/>
    </row>
    <row r="29" spans="1:8">
      <c r="A29" s="151"/>
      <c r="B29" s="50" t="str">
        <f>IF('세척 후'!D29="","",'세척 후'!B29)</f>
        <v/>
      </c>
      <c r="C29" s="153" t="str">
        <f>IF('세척 후'!D29="","",IF('세척 후'!D29="불량","불량","적합"))</f>
        <v/>
      </c>
      <c r="D29" s="154"/>
      <c r="E29" s="156"/>
      <c r="F29" s="50" t="str">
        <f>IF('세척 후'!H29="","",'세척 후'!F29)</f>
        <v/>
      </c>
      <c r="G29" s="153" t="str">
        <f>IF('세척 후'!H29="","",IF('세척 후'!H29="불량","불량","적합"))</f>
        <v/>
      </c>
      <c r="H29" s="158"/>
    </row>
    <row r="30" spans="1:8">
      <c r="A30" s="162"/>
      <c r="B30" s="50" t="str">
        <f>IF('세척 후'!D30="","",'세척 후'!B30)</f>
        <v/>
      </c>
      <c r="C30" s="153" t="str">
        <f>IF('세척 후'!D30="","",IF('세척 후'!D30="불량","불량","적합"))</f>
        <v/>
      </c>
      <c r="D30" s="154"/>
      <c r="E30" s="163"/>
      <c r="F30" s="50" t="str">
        <f>IF('세척 후'!H30="","",'세척 후'!F30)</f>
        <v/>
      </c>
      <c r="G30" s="153" t="str">
        <f>IF('세척 후'!H30="","",IF('세척 후'!H30="불량","불량","적합"))</f>
        <v/>
      </c>
      <c r="H30" s="158"/>
    </row>
    <row r="31" spans="1:8">
      <c r="A31" s="150" t="str">
        <f>IF('세척 후'!A31:A33="","",'세척 후'!A31:A33)</f>
        <v/>
      </c>
      <c r="B31" s="50" t="str">
        <f>IF('세척 후'!D31="","",'세척 후'!B31)</f>
        <v/>
      </c>
      <c r="C31" s="153" t="str">
        <f>IF('세척 후'!D31="","",IF('세척 후'!D31="불량","불량","적합"))</f>
        <v/>
      </c>
      <c r="D31" s="154"/>
      <c r="E31" s="155" t="str">
        <f>IF('세척 후'!E31:E33="","",'세척 후'!E31:E33)</f>
        <v/>
      </c>
      <c r="F31" s="50" t="str">
        <f>IF('세척 후'!H31="","",'세척 후'!F31)</f>
        <v/>
      </c>
      <c r="G31" s="153" t="str">
        <f>IF('세척 후'!H31="","",IF('세척 후'!H31="불량","불량","적합"))</f>
        <v/>
      </c>
      <c r="H31" s="158"/>
    </row>
    <row r="32" spans="1:8">
      <c r="A32" s="151"/>
      <c r="B32" s="50" t="str">
        <f>IF('세척 후'!D32="","",'세척 후'!B32)</f>
        <v/>
      </c>
      <c r="C32" s="153" t="str">
        <f>IF('세척 후'!D32="","",IF('세척 후'!D32="불량","불량","적합"))</f>
        <v/>
      </c>
      <c r="D32" s="154"/>
      <c r="E32" s="156"/>
      <c r="F32" s="50" t="str">
        <f>IF('세척 후'!H32="","",'세척 후'!F32)</f>
        <v/>
      </c>
      <c r="G32" s="153" t="str">
        <f>IF('세척 후'!H32="","",IF('세척 후'!H32="불량","불량","적합"))</f>
        <v/>
      </c>
      <c r="H32" s="158"/>
    </row>
    <row r="33" spans="1:8">
      <c r="A33" s="162"/>
      <c r="B33" s="50" t="str">
        <f>IF('세척 후'!D33="","",'세척 후'!B33)</f>
        <v/>
      </c>
      <c r="C33" s="153" t="str">
        <f>IF('세척 후'!D33="","",IF('세척 후'!D33="불량","불량","적합"))</f>
        <v/>
      </c>
      <c r="D33" s="154"/>
      <c r="E33" s="163"/>
      <c r="F33" s="50" t="str">
        <f>IF('세척 후'!H33="","",'세척 후'!F33)</f>
        <v/>
      </c>
      <c r="G33" s="153" t="str">
        <f>IF('세척 후'!H33="","",IF('세척 후'!H33="불량","불량","적합"))</f>
        <v/>
      </c>
      <c r="H33" s="158"/>
    </row>
    <row r="34" spans="1:8">
      <c r="A34" s="150" t="str">
        <f>IF('세척 후'!A34:A36="","",'세척 후'!A34:A36)</f>
        <v/>
      </c>
      <c r="B34" s="50" t="str">
        <f>IF('세척 후'!D34="","",'세척 후'!B34)</f>
        <v/>
      </c>
      <c r="C34" s="153" t="str">
        <f>IF('세척 후'!D34="","",IF('세척 후'!D34="불량","불량","적합"))</f>
        <v/>
      </c>
      <c r="D34" s="154"/>
      <c r="E34" s="155" t="str">
        <f>IF('세척 후'!E34:E36="","",'세척 후'!E34:E36)</f>
        <v/>
      </c>
      <c r="F34" s="50" t="str">
        <f>IF('세척 후'!H34="","",'세척 후'!F34)</f>
        <v/>
      </c>
      <c r="G34" s="153" t="str">
        <f>IF('세척 후'!H34="","",IF('세척 후'!H34="불량","불량","적합"))</f>
        <v/>
      </c>
      <c r="H34" s="158"/>
    </row>
    <row r="35" spans="1:8">
      <c r="A35" s="151"/>
      <c r="B35" s="50" t="str">
        <f>IF('세척 후'!D35="","",'세척 후'!B35)</f>
        <v/>
      </c>
      <c r="C35" s="153" t="str">
        <f>IF('세척 후'!D35="","",IF('세척 후'!D35="불량","불량","적합"))</f>
        <v/>
      </c>
      <c r="D35" s="154"/>
      <c r="E35" s="156"/>
      <c r="F35" s="50" t="str">
        <f>IF('세척 후'!H35="","",'세척 후'!F35)</f>
        <v/>
      </c>
      <c r="G35" s="153" t="str">
        <f>IF('세척 후'!H35="","",IF('세척 후'!H35="불량","불량","적합"))</f>
        <v/>
      </c>
      <c r="H35" s="158"/>
    </row>
    <row r="36" spans="1:8" ht="17.25" customHeight="1" thickBot="1">
      <c r="A36" s="152"/>
      <c r="B36" s="52" t="str">
        <f>IF('세척 후'!D36="","",'세척 후'!B36)</f>
        <v/>
      </c>
      <c r="C36" s="159" t="str">
        <f>IF('세척 후'!D36="","",IF('세척 후'!D36="불량","불량","적합"))</f>
        <v/>
      </c>
      <c r="D36" s="160"/>
      <c r="E36" s="157"/>
      <c r="F36" s="52" t="str">
        <f>IF('세척 후'!H36="","",'세척 후'!F36)</f>
        <v/>
      </c>
      <c r="G36" s="159" t="str">
        <f>IF('세척 후'!H36="","",IF('세척 후'!H36="불량","불량","적합"))</f>
        <v/>
      </c>
      <c r="H36" s="161"/>
    </row>
    <row r="37" spans="1:8">
      <c r="A37" s="3" t="s">
        <v>63</v>
      </c>
    </row>
    <row r="39" spans="1:8">
      <c r="A39" s="18" t="s">
        <v>78</v>
      </c>
      <c r="B39" s="9"/>
      <c r="C39" s="9"/>
      <c r="D39" s="9"/>
      <c r="E39" s="9"/>
      <c r="F39" s="9"/>
      <c r="G39" s="9"/>
      <c r="H39" s="10"/>
    </row>
    <row r="40" spans="1:8">
      <c r="A40" s="19">
        <f>'세척 후'!A45</f>
        <v>0</v>
      </c>
      <c r="B40" s="11"/>
      <c r="C40" s="11"/>
      <c r="D40" s="11"/>
      <c r="E40" s="11"/>
      <c r="F40" s="11"/>
      <c r="G40" s="11"/>
      <c r="H40" s="12"/>
    </row>
    <row r="41" spans="1:8">
      <c r="A41" s="19">
        <f>'세척 후'!A46</f>
        <v>0</v>
      </c>
      <c r="B41" s="11"/>
      <c r="C41" s="11"/>
      <c r="D41" s="11"/>
      <c r="E41" s="11"/>
      <c r="F41" s="11"/>
      <c r="G41" s="11"/>
      <c r="H41" s="12"/>
    </row>
    <row r="42" spans="1:8">
      <c r="A42" s="20"/>
      <c r="B42" s="11"/>
      <c r="C42" s="11"/>
      <c r="D42" s="11"/>
      <c r="E42" s="11"/>
      <c r="F42" s="11"/>
      <c r="G42" s="11"/>
      <c r="H42" s="12"/>
    </row>
    <row r="43" spans="1:8">
      <c r="A43" s="19"/>
      <c r="B43" s="11"/>
      <c r="C43" s="11"/>
      <c r="D43" s="11"/>
      <c r="E43" s="11"/>
      <c r="F43" s="11"/>
      <c r="G43" s="11"/>
      <c r="H43" s="12"/>
    </row>
    <row r="44" spans="1:8">
      <c r="A44" s="21"/>
      <c r="B44" s="13"/>
      <c r="C44" s="13"/>
      <c r="D44" s="13"/>
      <c r="E44" s="13"/>
      <c r="F44" s="13"/>
      <c r="G44" s="13"/>
      <c r="H44" s="14"/>
    </row>
    <row r="47" spans="1:8">
      <c r="A47" s="135" t="s">
        <v>9</v>
      </c>
      <c r="B47" s="135"/>
      <c r="C47" s="135"/>
      <c r="D47" s="135"/>
      <c r="E47" s="135"/>
      <c r="F47" s="135"/>
      <c r="G47" s="135"/>
      <c r="H47" s="135"/>
    </row>
    <row r="48" spans="1:8" ht="17.25">
      <c r="A48" s="136" t="s">
        <v>10</v>
      </c>
      <c r="B48" s="136"/>
      <c r="C48" s="136"/>
      <c r="D48" s="136"/>
      <c r="E48" s="136"/>
      <c r="F48" s="136"/>
      <c r="G48" s="136"/>
      <c r="H48" s="136"/>
    </row>
  </sheetData>
  <mergeCells count="88">
    <mergeCell ref="A1:H1"/>
    <mergeCell ref="G3:H3"/>
    <mergeCell ref="D4:E4"/>
    <mergeCell ref="G4:H4"/>
    <mergeCell ref="C6:D6"/>
    <mergeCell ref="G6:H6"/>
    <mergeCell ref="A7:A9"/>
    <mergeCell ref="C7:D7"/>
    <mergeCell ref="E7:E9"/>
    <mergeCell ref="G7:H7"/>
    <mergeCell ref="C8:D8"/>
    <mergeCell ref="G8:H8"/>
    <mergeCell ref="C9:D9"/>
    <mergeCell ref="G9:H9"/>
    <mergeCell ref="A10:A12"/>
    <mergeCell ref="C10:D10"/>
    <mergeCell ref="E10:E12"/>
    <mergeCell ref="G10:H10"/>
    <mergeCell ref="C11:D11"/>
    <mergeCell ref="G11:H11"/>
    <mergeCell ref="C12:D12"/>
    <mergeCell ref="G12:H12"/>
    <mergeCell ref="A13:A15"/>
    <mergeCell ref="C13:D13"/>
    <mergeCell ref="E13:E15"/>
    <mergeCell ref="G13:H13"/>
    <mergeCell ref="C14:D14"/>
    <mergeCell ref="G14:H14"/>
    <mergeCell ref="C15:D15"/>
    <mergeCell ref="G15:H15"/>
    <mergeCell ref="A16:A18"/>
    <mergeCell ref="C16:D16"/>
    <mergeCell ref="E16:E18"/>
    <mergeCell ref="G16:H16"/>
    <mergeCell ref="C17:D17"/>
    <mergeCell ref="G17:H17"/>
    <mergeCell ref="C18:D18"/>
    <mergeCell ref="G18:H18"/>
    <mergeCell ref="A19:A21"/>
    <mergeCell ref="C19:D19"/>
    <mergeCell ref="E19:E21"/>
    <mergeCell ref="G19:H19"/>
    <mergeCell ref="C20:D20"/>
    <mergeCell ref="G20:H20"/>
    <mergeCell ref="C21:D21"/>
    <mergeCell ref="G21:H21"/>
    <mergeCell ref="A22:A24"/>
    <mergeCell ref="C22:D22"/>
    <mergeCell ref="E22:E24"/>
    <mergeCell ref="G22:H22"/>
    <mergeCell ref="C23:D23"/>
    <mergeCell ref="G23:H23"/>
    <mergeCell ref="C24:D24"/>
    <mergeCell ref="G24:H24"/>
    <mergeCell ref="A25:A27"/>
    <mergeCell ref="C25:D25"/>
    <mergeCell ref="E25:E27"/>
    <mergeCell ref="G25:H25"/>
    <mergeCell ref="C26:D26"/>
    <mergeCell ref="G26:H26"/>
    <mergeCell ref="C27:D27"/>
    <mergeCell ref="G27:H27"/>
    <mergeCell ref="A28:A30"/>
    <mergeCell ref="C28:D28"/>
    <mergeCell ref="E28:E30"/>
    <mergeCell ref="G28:H28"/>
    <mergeCell ref="C29:D29"/>
    <mergeCell ref="G29:H29"/>
    <mergeCell ref="C30:D30"/>
    <mergeCell ref="G30:H30"/>
    <mergeCell ref="A31:A33"/>
    <mergeCell ref="C31:D31"/>
    <mergeCell ref="E31:E33"/>
    <mergeCell ref="G31:H31"/>
    <mergeCell ref="C32:D32"/>
    <mergeCell ref="G32:H32"/>
    <mergeCell ref="C33:D33"/>
    <mergeCell ref="G33:H33"/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</mergeCells>
  <phoneticPr fontId="3" type="noConversion"/>
  <conditionalFormatting sqref="C7:C36 D7">
    <cfRule type="containsText" dxfId="166" priority="2" operator="containsText" text="불량">
      <formula>NOT(ISERROR(SEARCH("불량",C7)))</formula>
    </cfRule>
  </conditionalFormatting>
  <conditionalFormatting sqref="G7:G36">
    <cfRule type="containsText" dxfId="165" priority="1" operator="containsText" text="불량">
      <formula>NOT(ISERROR(SEARCH("불량",G7)))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H40"/>
  <sheetViews>
    <sheetView topLeftCell="A7" zoomScaleNormal="100" workbookViewId="0">
      <selection activeCell="E16" sqref="E16:F17"/>
    </sheetView>
  </sheetViews>
  <sheetFormatPr defaultColWidth="9" defaultRowHeight="15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>
      <c r="A1" s="176" t="s">
        <v>31</v>
      </c>
      <c r="B1" s="144"/>
      <c r="C1" s="144"/>
      <c r="D1" s="144"/>
      <c r="E1" s="144"/>
      <c r="F1" s="144"/>
      <c r="G1" s="144"/>
      <c r="H1" s="144"/>
    </row>
    <row r="3" spans="1:8">
      <c r="F3" s="23" t="s">
        <v>11</v>
      </c>
      <c r="G3" s="145"/>
      <c r="H3" s="146"/>
    </row>
    <row r="4" spans="1:8">
      <c r="A4" s="4" t="s">
        <v>4</v>
      </c>
      <c r="B4" s="41"/>
      <c r="C4" s="4" t="s">
        <v>13</v>
      </c>
      <c r="D4" s="148"/>
      <c r="E4" s="148"/>
      <c r="F4" s="4" t="s">
        <v>15</v>
      </c>
      <c r="G4" s="148"/>
      <c r="H4" s="149"/>
    </row>
    <row r="5" spans="1:8" ht="15.75" thickBot="1"/>
    <row r="6" spans="1:8">
      <c r="A6" s="26" t="s">
        <v>32</v>
      </c>
      <c r="B6" s="27" t="s">
        <v>33</v>
      </c>
      <c r="C6" s="27" t="s">
        <v>17</v>
      </c>
      <c r="D6" s="33" t="s">
        <v>3</v>
      </c>
      <c r="E6" s="36" t="s">
        <v>32</v>
      </c>
      <c r="F6" s="27" t="s">
        <v>33</v>
      </c>
      <c r="G6" s="27" t="s">
        <v>17</v>
      </c>
      <c r="H6" s="7" t="s">
        <v>3</v>
      </c>
    </row>
    <row r="7" spans="1:8" ht="27" customHeight="1">
      <c r="A7" s="43">
        <v>110</v>
      </c>
      <c r="B7" s="28" t="s">
        <v>34</v>
      </c>
      <c r="C7" s="46" t="s">
        <v>19</v>
      </c>
      <c r="D7" s="35" t="str">
        <f>IF(C7="","",IF(C7="음성","양호",IF(ISERROR(FIND(".",C7)),"불량","주의")))</f>
        <v>양호</v>
      </c>
      <c r="E7" s="48">
        <v>120</v>
      </c>
      <c r="F7" s="37" t="s">
        <v>34</v>
      </c>
      <c r="G7" s="41" t="s">
        <v>19</v>
      </c>
      <c r="H7" s="29" t="str">
        <f>IF(G7="","",IF(G7="음성","양호",IF(ISERROR(FIND(".",G7)),"불량","주의")))</f>
        <v>양호</v>
      </c>
    </row>
    <row r="8" spans="1:8" ht="27" customHeight="1">
      <c r="A8" s="44"/>
      <c r="B8" s="28"/>
      <c r="C8" s="41"/>
      <c r="D8" s="35" t="str">
        <f t="shared" ref="D8:D16" si="0">IF(C8="","",IF(C8="음성","양호",IF(ISERROR(FIND(".",C8)),"불량","주의")))</f>
        <v/>
      </c>
      <c r="E8" s="48"/>
      <c r="F8" s="37"/>
      <c r="G8" s="41"/>
      <c r="H8" s="29" t="str">
        <f t="shared" ref="H8:H16" si="1">IF(G8="","",IF(G8="음성","양호",IF(ISERROR(FIND(".",G8)),"불량","주의")))</f>
        <v/>
      </c>
    </row>
    <row r="9" spans="1:8" ht="27" customHeight="1">
      <c r="A9" s="44"/>
      <c r="B9" s="25"/>
      <c r="C9" s="41"/>
      <c r="D9" s="35" t="str">
        <f t="shared" si="0"/>
        <v/>
      </c>
      <c r="E9" s="48"/>
      <c r="F9" s="25"/>
      <c r="G9" s="54"/>
      <c r="H9" s="29" t="str">
        <f t="shared" si="1"/>
        <v/>
      </c>
    </row>
    <row r="10" spans="1:8" ht="27" customHeight="1">
      <c r="A10" s="44"/>
      <c r="B10" s="25"/>
      <c r="C10" s="41"/>
      <c r="D10" s="35" t="str">
        <f t="shared" si="0"/>
        <v/>
      </c>
      <c r="E10" s="48"/>
      <c r="F10" s="25"/>
      <c r="G10" s="41"/>
      <c r="H10" s="29" t="str">
        <f t="shared" si="1"/>
        <v/>
      </c>
    </row>
    <row r="11" spans="1:8" ht="27" customHeight="1">
      <c r="A11" s="44"/>
      <c r="B11" s="25"/>
      <c r="C11" s="41"/>
      <c r="D11" s="35" t="str">
        <f t="shared" si="0"/>
        <v/>
      </c>
      <c r="E11" s="48"/>
      <c r="F11" s="25"/>
      <c r="G11" s="41"/>
      <c r="H11" s="29" t="str">
        <f t="shared" si="1"/>
        <v/>
      </c>
    </row>
    <row r="12" spans="1:8" ht="27" customHeight="1">
      <c r="A12" s="44"/>
      <c r="B12" s="25"/>
      <c r="C12" s="41"/>
      <c r="D12" s="35" t="str">
        <f t="shared" si="0"/>
        <v/>
      </c>
      <c r="E12" s="48"/>
      <c r="F12" s="25"/>
      <c r="G12" s="41"/>
      <c r="H12" s="29" t="str">
        <f t="shared" si="1"/>
        <v/>
      </c>
    </row>
    <row r="13" spans="1:8" ht="27" customHeight="1">
      <c r="A13" s="44"/>
      <c r="B13" s="25"/>
      <c r="C13" s="41"/>
      <c r="D13" s="35" t="str">
        <f t="shared" si="0"/>
        <v/>
      </c>
      <c r="E13" s="48"/>
      <c r="F13" s="25"/>
      <c r="G13" s="41"/>
      <c r="H13" s="29" t="str">
        <f t="shared" si="1"/>
        <v/>
      </c>
    </row>
    <row r="14" spans="1:8" ht="27" customHeight="1">
      <c r="A14" s="44"/>
      <c r="B14" s="25"/>
      <c r="C14" s="41"/>
      <c r="D14" s="35" t="str">
        <f t="shared" si="0"/>
        <v/>
      </c>
      <c r="E14" s="48"/>
      <c r="F14" s="25"/>
      <c r="G14" s="41"/>
      <c r="H14" s="29" t="str">
        <f t="shared" si="1"/>
        <v/>
      </c>
    </row>
    <row r="15" spans="1:8" ht="27" customHeight="1">
      <c r="A15" s="44"/>
      <c r="B15" s="25"/>
      <c r="C15" s="41"/>
      <c r="D15" s="35" t="str">
        <f t="shared" si="0"/>
        <v/>
      </c>
      <c r="E15" s="48"/>
      <c r="F15" s="25"/>
      <c r="G15" s="41"/>
      <c r="H15" s="29" t="str">
        <f t="shared" si="1"/>
        <v/>
      </c>
    </row>
    <row r="16" spans="1:8" ht="27" customHeight="1" thickBot="1">
      <c r="A16" s="45"/>
      <c r="B16" s="31"/>
      <c r="C16" s="47"/>
      <c r="D16" s="40" t="str">
        <f t="shared" si="0"/>
        <v/>
      </c>
      <c r="E16" s="49"/>
      <c r="F16" s="31"/>
      <c r="G16" s="47"/>
      <c r="H16" s="32" t="str">
        <f t="shared" si="1"/>
        <v/>
      </c>
    </row>
    <row r="17" spans="1:8">
      <c r="A17" s="3"/>
    </row>
    <row r="19" spans="1:8">
      <c r="A19" s="1" t="s">
        <v>21</v>
      </c>
    </row>
    <row r="20" spans="1:8">
      <c r="A20" s="15"/>
      <c r="B20" s="16" t="s">
        <v>22</v>
      </c>
      <c r="C20" s="174" t="s">
        <v>7</v>
      </c>
      <c r="D20" s="174"/>
      <c r="E20" s="174" t="s">
        <v>45</v>
      </c>
      <c r="F20" s="174"/>
      <c r="G20" s="174" t="s">
        <v>8</v>
      </c>
      <c r="H20" s="174"/>
    </row>
    <row r="21" spans="1:8">
      <c r="A21" s="17" t="s">
        <v>25</v>
      </c>
      <c r="B21" s="8"/>
      <c r="C21" s="174"/>
      <c r="D21" s="174"/>
      <c r="E21" s="174"/>
      <c r="F21" s="174"/>
      <c r="G21" s="174"/>
      <c r="H21" s="174"/>
    </row>
    <row r="22" spans="1:8" ht="17.25" customHeight="1">
      <c r="A22" s="175" t="s">
        <v>17</v>
      </c>
      <c r="B22" s="139"/>
      <c r="C22" s="175" t="s">
        <v>26</v>
      </c>
      <c r="D22" s="175"/>
      <c r="E22" s="175" t="s">
        <v>47</v>
      </c>
      <c r="F22" s="175"/>
      <c r="G22" s="139" t="s">
        <v>49</v>
      </c>
      <c r="H22" s="139"/>
    </row>
    <row r="24" spans="1:8">
      <c r="A24" s="18" t="s">
        <v>27</v>
      </c>
      <c r="B24" s="9"/>
      <c r="C24" s="9"/>
      <c r="D24" s="9"/>
      <c r="E24" s="9"/>
      <c r="F24" s="9"/>
      <c r="G24" s="9"/>
      <c r="H24" s="10"/>
    </row>
    <row r="25" spans="1:8">
      <c r="A25" s="19" t="s">
        <v>29</v>
      </c>
      <c r="B25" s="11"/>
      <c r="C25" s="11"/>
      <c r="D25" s="11"/>
      <c r="E25" s="11"/>
      <c r="F25" s="11"/>
      <c r="G25" s="11"/>
      <c r="H25" s="12"/>
    </row>
    <row r="26" spans="1:8">
      <c r="A26" s="19"/>
      <c r="B26" s="11"/>
      <c r="C26" s="11"/>
      <c r="D26" s="11"/>
      <c r="E26" s="11"/>
      <c r="F26" s="11"/>
      <c r="G26" s="11"/>
      <c r="H26" s="12"/>
    </row>
    <row r="27" spans="1:8">
      <c r="A27" s="19"/>
      <c r="B27" s="11"/>
      <c r="C27" s="11"/>
      <c r="D27" s="11"/>
      <c r="E27" s="11"/>
      <c r="F27" s="11"/>
      <c r="G27" s="11"/>
      <c r="H27" s="12"/>
    </row>
    <row r="28" spans="1:8">
      <c r="A28" s="19"/>
      <c r="B28" s="11"/>
      <c r="C28" s="11"/>
      <c r="D28" s="11"/>
      <c r="E28" s="11"/>
      <c r="F28" s="11"/>
      <c r="G28" s="11"/>
      <c r="H28" s="12"/>
    </row>
    <row r="29" spans="1:8">
      <c r="A29" s="21"/>
      <c r="B29" s="13"/>
      <c r="C29" s="13"/>
      <c r="D29" s="13"/>
      <c r="E29" s="13"/>
      <c r="F29" s="13"/>
      <c r="G29" s="13"/>
      <c r="H29" s="14"/>
    </row>
    <row r="39" spans="1:8">
      <c r="A39" s="135" t="s">
        <v>9</v>
      </c>
      <c r="B39" s="135"/>
      <c r="C39" s="135"/>
      <c r="D39" s="135"/>
      <c r="E39" s="135"/>
      <c r="F39" s="135"/>
      <c r="G39" s="135"/>
      <c r="H39" s="135"/>
    </row>
    <row r="40" spans="1:8" ht="17.25">
      <c r="A40" s="136" t="s">
        <v>10</v>
      </c>
      <c r="B40" s="136"/>
      <c r="C40" s="136"/>
      <c r="D40" s="136"/>
      <c r="E40" s="136"/>
      <c r="F40" s="136"/>
      <c r="G40" s="136"/>
      <c r="H40" s="136"/>
    </row>
  </sheetData>
  <mergeCells count="13">
    <mergeCell ref="A1:H1"/>
    <mergeCell ref="G3:H3"/>
    <mergeCell ref="D4:E4"/>
    <mergeCell ref="G4:H4"/>
    <mergeCell ref="G22:H22"/>
    <mergeCell ref="A22:B22"/>
    <mergeCell ref="A39:H39"/>
    <mergeCell ref="A40:H40"/>
    <mergeCell ref="C20:D21"/>
    <mergeCell ref="E20:F21"/>
    <mergeCell ref="G20:H21"/>
    <mergeCell ref="C22:D22"/>
    <mergeCell ref="E22:F22"/>
  </mergeCells>
  <phoneticPr fontId="3" type="noConversion"/>
  <conditionalFormatting sqref="D7:D16 H7:H16">
    <cfRule type="containsText" dxfId="164" priority="11" operator="containsText" text="불량">
      <formula>NOT(ISERROR(SEARCH("불량",D7)))</formula>
    </cfRule>
  </conditionalFormatting>
  <conditionalFormatting sqref="C7:C16">
    <cfRule type="containsText" dxfId="163" priority="10" operator="containsText" text="양성">
      <formula>NOT(ISERROR(SEARCH("양성",C7)))</formula>
    </cfRule>
  </conditionalFormatting>
  <conditionalFormatting sqref="G7 G16">
    <cfRule type="containsText" dxfId="162" priority="9" operator="containsText" text="양성">
      <formula>NOT(ISERROR(SEARCH("양성",G7)))</formula>
    </cfRule>
  </conditionalFormatting>
  <conditionalFormatting sqref="G8:G15">
    <cfRule type="containsText" dxfId="161" priority="7" operator="containsText" text="양성">
      <formula>NOT(ISERROR(SEARCH("양성",G8)))</formula>
    </cfRule>
  </conditionalFormatting>
  <conditionalFormatting sqref="G8:G15">
    <cfRule type="containsText" dxfId="160" priority="4" operator="containsText" text="양성">
      <formula>NOT(ISERROR(SEARCH("양성",G8)))</formula>
    </cfRule>
  </conditionalFormatting>
  <conditionalFormatting sqref="D7:D16">
    <cfRule type="containsText" dxfId="159" priority="2" operator="containsText" text="주의">
      <formula>NOT(ISERROR(SEARCH("주의",D7)))</formula>
    </cfRule>
  </conditionalFormatting>
  <conditionalFormatting sqref="H7:H16">
    <cfRule type="containsText" dxfId="158" priority="1" operator="containsText" text="주의">
      <formula>NOT(ISERROR(SEARCH("주의",H7)))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8"/>
  <sheetViews>
    <sheetView zoomScaleNormal="100" workbookViewId="0">
      <selection activeCell="E16" sqref="E16:F17"/>
    </sheetView>
  </sheetViews>
  <sheetFormatPr defaultColWidth="9" defaultRowHeight="15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>
      <c r="A1" s="176" t="s">
        <v>31</v>
      </c>
      <c r="B1" s="144"/>
      <c r="C1" s="144"/>
      <c r="D1" s="144"/>
      <c r="E1" s="144"/>
      <c r="F1" s="144"/>
      <c r="G1" s="144"/>
      <c r="H1" s="144"/>
    </row>
    <row r="3" spans="1:8">
      <c r="F3" s="23" t="s">
        <v>30</v>
      </c>
      <c r="G3" s="166">
        <f>'반입 초생추'!G3:H3</f>
        <v>0</v>
      </c>
      <c r="H3" s="167"/>
    </row>
    <row r="4" spans="1:8">
      <c r="A4" s="4" t="s">
        <v>4</v>
      </c>
      <c r="B4" s="23">
        <f>'반입 초생추'!B4</f>
        <v>0</v>
      </c>
      <c r="C4" s="4" t="s">
        <v>12</v>
      </c>
      <c r="D4" s="169">
        <f>'반입 초생추'!D4:E4</f>
        <v>0</v>
      </c>
      <c r="E4" s="169"/>
      <c r="F4" s="4" t="s">
        <v>14</v>
      </c>
      <c r="G4" s="169">
        <f>'반입 초생추'!G4:H4</f>
        <v>0</v>
      </c>
      <c r="H4" s="170"/>
    </row>
    <row r="5" spans="1:8" ht="15.75" thickBot="1"/>
    <row r="6" spans="1:8" ht="16.5" customHeight="1">
      <c r="A6" s="26" t="s">
        <v>32</v>
      </c>
      <c r="B6" s="27" t="s">
        <v>33</v>
      </c>
      <c r="C6" s="171" t="s">
        <v>22</v>
      </c>
      <c r="D6" s="172"/>
      <c r="E6" s="36" t="s">
        <v>32</v>
      </c>
      <c r="F6" s="27" t="s">
        <v>33</v>
      </c>
      <c r="G6" s="171" t="s">
        <v>22</v>
      </c>
      <c r="H6" s="173"/>
    </row>
    <row r="7" spans="1:8" ht="27" customHeight="1">
      <c r="A7" s="22">
        <f>IF('반입 초생추'!A7:A7="","",'반입 초생추'!A7:A7)</f>
        <v>110</v>
      </c>
      <c r="B7" s="37" t="str">
        <f>IF('반입 초생추'!B7:B7="","",'반입 초생추'!B7:B7)</f>
        <v>초생추 분변
(5점)</v>
      </c>
      <c r="C7" s="153" t="str">
        <f>IF('반입 초생추'!D7="","",IF('반입 초생추'!D7="불량","부적합",IF('반입 초생추'!D7="주의","주의","적합")))</f>
        <v>적합</v>
      </c>
      <c r="D7" s="165"/>
      <c r="E7" s="38">
        <f>IF('반입 초생추'!E7:E7="","",'반입 초생추'!E7:E7)</f>
        <v>120</v>
      </c>
      <c r="F7" s="51" t="str">
        <f>IF('반입 초생추'!F7:F7="","",'반입 초생추'!F7:F7)</f>
        <v>초생추 분변
(5점)</v>
      </c>
      <c r="G7" s="153" t="str">
        <f>IF('반입 초생추'!H7="","",IF('반입 초생추'!H7="불량","부적합",IF('반입 초생추'!H7="주의","주의","적합")))</f>
        <v>적합</v>
      </c>
      <c r="H7" s="158"/>
    </row>
    <row r="8" spans="1:8" ht="27" customHeight="1">
      <c r="A8" s="22" t="str">
        <f>IF('반입 초생추'!A8:A8="","",'반입 초생추'!A8:A8)</f>
        <v/>
      </c>
      <c r="B8" s="37" t="str">
        <f>IF('반입 초생추'!B8:B8="","",'반입 초생추'!B8:B8)</f>
        <v/>
      </c>
      <c r="C8" s="153" t="str">
        <f>IF('반입 초생추'!D8="","",IF('반입 초생추'!D8="불량","부적합",IF('반입 초생추'!D8="주의","주의","적합")))</f>
        <v/>
      </c>
      <c r="D8" s="154"/>
      <c r="E8" s="38" t="str">
        <f>IF('반입 초생추'!E8:E8="","",'반입 초생추'!E8:E8)</f>
        <v/>
      </c>
      <c r="F8" s="51" t="str">
        <f>IF('반입 초생추'!F8:F8="","",'반입 초생추'!F8:F8)</f>
        <v/>
      </c>
      <c r="G8" s="153" t="str">
        <f>IF('반입 초생추'!H8="","",IF('반입 초생추'!H8="불량","부적합",IF('반입 초생추'!H8="주의","주의","적합")))</f>
        <v/>
      </c>
      <c r="H8" s="158"/>
    </row>
    <row r="9" spans="1:8" ht="27" customHeight="1">
      <c r="A9" s="22" t="str">
        <f>IF('반입 초생추'!A9:A9="","",'반입 초생추'!A9:A9)</f>
        <v/>
      </c>
      <c r="B9" s="23" t="str">
        <f>IF('반입 초생추'!B9:B9="","",'반입 초생추'!B9:B9)</f>
        <v/>
      </c>
      <c r="C9" s="153" t="str">
        <f>IF('반입 초생추'!D9="","",IF('반입 초생추'!D9="불량","부적합",IF('반입 초생추'!D9="주의","주의","적합")))</f>
        <v/>
      </c>
      <c r="D9" s="154"/>
      <c r="E9" s="38" t="str">
        <f>IF('반입 초생추'!E9:E9="","",'반입 초생추'!E9:E9)</f>
        <v/>
      </c>
      <c r="F9" s="56" t="str">
        <f>IF('반입 초생추'!F9:F9="","",'반입 초생추'!F9:F9)</f>
        <v/>
      </c>
      <c r="G9" s="153" t="str">
        <f>IF('반입 초생추'!H9="","",IF('반입 초생추'!H9="불량","부적합",IF('반입 초생추'!H9="주의","주의","적합")))</f>
        <v/>
      </c>
      <c r="H9" s="158"/>
    </row>
    <row r="10" spans="1:8" ht="27" customHeight="1">
      <c r="A10" s="22" t="str">
        <f>IF('반입 초생추'!A10:A10="","",'반입 초생추'!A10:A10)</f>
        <v/>
      </c>
      <c r="B10" s="23" t="str">
        <f>IF('반입 초생추'!B10:B10="","",'반입 초생추'!B10:B10)</f>
        <v/>
      </c>
      <c r="C10" s="153" t="str">
        <f>IF('반입 초생추'!D10="","",IF('반입 초생추'!D10="불량","부적합",IF('반입 초생추'!D10="주의","주의","적합")))</f>
        <v/>
      </c>
      <c r="D10" s="154"/>
      <c r="E10" s="38" t="str">
        <f>IF('반입 초생추'!E10:E10="","",'반입 초생추'!E10:E10)</f>
        <v/>
      </c>
      <c r="F10" s="56" t="str">
        <f>IF('반입 초생추'!F10:F10="","",'반입 초생추'!F10:F10)</f>
        <v/>
      </c>
      <c r="G10" s="153" t="str">
        <f>IF('반입 초생추'!H10="","",IF('반입 초생추'!H10="불량","부적합",IF('반입 초생추'!H10="주의","주의","적합")))</f>
        <v/>
      </c>
      <c r="H10" s="158"/>
    </row>
    <row r="11" spans="1:8" ht="27" customHeight="1">
      <c r="A11" s="22" t="str">
        <f>IF('반입 초생추'!A11:A11="","",'반입 초생추'!A11:A11)</f>
        <v/>
      </c>
      <c r="B11" s="23" t="str">
        <f>IF('반입 초생추'!B11:B11="","",'반입 초생추'!B11:B11)</f>
        <v/>
      </c>
      <c r="C11" s="153" t="str">
        <f>IF('반입 초생추'!D11="","",IF('반입 초생추'!D11="불량","부적합",IF('반입 초생추'!D11="주의","주의","적합")))</f>
        <v/>
      </c>
      <c r="D11" s="154"/>
      <c r="E11" s="38" t="str">
        <f>IF('반입 초생추'!E11:E11="","",'반입 초생추'!E11:E11)</f>
        <v/>
      </c>
      <c r="F11" s="56" t="str">
        <f>IF('반입 초생추'!F11:F11="","",'반입 초생추'!F11:F11)</f>
        <v/>
      </c>
      <c r="G11" s="153" t="str">
        <f>IF('반입 초생추'!H11="","",IF('반입 초생추'!H11="불량","부적합",IF('반입 초생추'!H11="주의","주의","적합")))</f>
        <v/>
      </c>
      <c r="H11" s="158"/>
    </row>
    <row r="12" spans="1:8" ht="27" customHeight="1">
      <c r="A12" s="22" t="str">
        <f>IF('반입 초생추'!A12:A12="","",'반입 초생추'!A12:A12)</f>
        <v/>
      </c>
      <c r="B12" s="23" t="str">
        <f>IF('반입 초생추'!B12:B12="","",'반입 초생추'!B12:B12)</f>
        <v/>
      </c>
      <c r="C12" s="153" t="str">
        <f>IF('반입 초생추'!D12="","",IF('반입 초생추'!D12="불량","부적합",IF('반입 초생추'!D12="주의","주의","적합")))</f>
        <v/>
      </c>
      <c r="D12" s="154"/>
      <c r="E12" s="38" t="str">
        <f>IF('반입 초생추'!E12:E12="","",'반입 초생추'!E12:E12)</f>
        <v/>
      </c>
      <c r="F12" s="56" t="str">
        <f>IF('반입 초생추'!F12:F12="","",'반입 초생추'!F12:F12)</f>
        <v/>
      </c>
      <c r="G12" s="153" t="str">
        <f>IF('반입 초생추'!H12="","",IF('반입 초생추'!H12="불량","부적합",IF('반입 초생추'!H12="주의","주의","적합")))</f>
        <v/>
      </c>
      <c r="H12" s="158"/>
    </row>
    <row r="13" spans="1:8" ht="27" customHeight="1">
      <c r="A13" s="22" t="str">
        <f>IF('반입 초생추'!A13:A13="","",'반입 초생추'!A13:A13)</f>
        <v/>
      </c>
      <c r="B13" s="23" t="str">
        <f>IF('반입 초생추'!B13:B13="","",'반입 초생추'!B13:B13)</f>
        <v/>
      </c>
      <c r="C13" s="153" t="str">
        <f>IF('반입 초생추'!D13="","",IF('반입 초생추'!D13="불량","부적합",IF('반입 초생추'!D13="주의","주의","적합")))</f>
        <v/>
      </c>
      <c r="D13" s="154"/>
      <c r="E13" s="38" t="str">
        <f>IF('반입 초생추'!E13:E13="","",'반입 초생추'!E13:E13)</f>
        <v/>
      </c>
      <c r="F13" s="56" t="str">
        <f>IF('반입 초생추'!F13:F13="","",'반입 초생추'!F13:F13)</f>
        <v/>
      </c>
      <c r="G13" s="153" t="str">
        <f>IF('반입 초생추'!H13="","",IF('반입 초생추'!H13="불량","부적합",IF('반입 초생추'!H13="주의","주의","적합")))</f>
        <v/>
      </c>
      <c r="H13" s="158"/>
    </row>
    <row r="14" spans="1:8" ht="27" customHeight="1">
      <c r="A14" s="22" t="str">
        <f>IF('반입 초생추'!A14:A14="","",'반입 초생추'!A14:A14)</f>
        <v/>
      </c>
      <c r="B14" s="23" t="str">
        <f>IF('반입 초생추'!B14:B14="","",'반입 초생추'!B14:B14)</f>
        <v/>
      </c>
      <c r="C14" s="153" t="str">
        <f>IF('반입 초생추'!D14="","",IF('반입 초생추'!D14="불량","부적합",IF('반입 초생추'!D14="주의","주의","적합")))</f>
        <v/>
      </c>
      <c r="D14" s="154"/>
      <c r="E14" s="38" t="str">
        <f>IF('반입 초생추'!E14:E14="","",'반입 초생추'!E14:E14)</f>
        <v/>
      </c>
      <c r="F14" s="56" t="str">
        <f>IF('반입 초생추'!F14:F14="","",'반입 초생추'!F14:F14)</f>
        <v/>
      </c>
      <c r="G14" s="153" t="str">
        <f>IF('반입 초생추'!H14="","",IF('반입 초생추'!H14="불량","부적합",IF('반입 초생추'!H14="주의","주의","적합")))</f>
        <v/>
      </c>
      <c r="H14" s="158"/>
    </row>
    <row r="15" spans="1:8" ht="27" customHeight="1">
      <c r="A15" s="22" t="str">
        <f>IF('반입 초생추'!A15:A15="","",'반입 초생추'!A15:A15)</f>
        <v/>
      </c>
      <c r="B15" s="23" t="str">
        <f>IF('반입 초생추'!B15:B15="","",'반입 초생추'!B15:B15)</f>
        <v/>
      </c>
      <c r="C15" s="153" t="str">
        <f>IF('반입 초생추'!D15="","",IF('반입 초생추'!D15="불량","부적합",IF('반입 초생추'!D15="주의","주의","적합")))</f>
        <v/>
      </c>
      <c r="D15" s="154"/>
      <c r="E15" s="38" t="str">
        <f>IF('반입 초생추'!E15:E15="","",'반입 초생추'!E15:E15)</f>
        <v/>
      </c>
      <c r="F15" s="56" t="str">
        <f>IF('반입 초생추'!F15:F15="","",'반입 초생추'!F15:F15)</f>
        <v/>
      </c>
      <c r="G15" s="153" t="str">
        <f>IF('반입 초생추'!H15="","",IF('반입 초생추'!H15="불량","부적합",IF('반입 초생추'!H15="주의","주의","적합")))</f>
        <v/>
      </c>
      <c r="H15" s="158"/>
    </row>
    <row r="16" spans="1:8" ht="27" customHeight="1" thickBot="1">
      <c r="A16" s="24" t="str">
        <f>IF('반입 초생추'!A16:A16="","",'반입 초생추'!A16:A16)</f>
        <v/>
      </c>
      <c r="B16" s="30" t="str">
        <f>IF('반입 초생추'!B16:B16="","",'반입 초생추'!B16:B16)</f>
        <v/>
      </c>
      <c r="C16" s="159" t="str">
        <f>IF('반입 초생추'!D16="","",IF('반입 초생추'!D16="불량","부적합",IF('반입 초생추'!D16="주의","주의","적합")))</f>
        <v/>
      </c>
      <c r="D16" s="160"/>
      <c r="E16" s="39" t="str">
        <f>IF('반입 초생추'!E16:E16="","",'반입 초생추'!E16:E16)</f>
        <v/>
      </c>
      <c r="F16" s="30" t="str">
        <f>IF('반입 초생추'!F16:F16="","",'반입 초생추'!F16:F16)</f>
        <v/>
      </c>
      <c r="G16" s="159" t="str">
        <f>IF('반입 초생추'!H16="","",IF('반입 초생추'!H16="불량","부적합",IF('반입 초생추'!H16="주의","주의","적합")))</f>
        <v/>
      </c>
      <c r="H16" s="161"/>
    </row>
    <row r="17" spans="1:8">
      <c r="A17" s="3"/>
    </row>
    <row r="18" spans="1:8">
      <c r="A18" s="3"/>
    </row>
    <row r="19" spans="1:8">
      <c r="A19" s="1" t="s">
        <v>20</v>
      </c>
    </row>
    <row r="20" spans="1:8" ht="16.5" customHeight="1">
      <c r="A20" s="15"/>
      <c r="B20" s="16" t="s">
        <v>6</v>
      </c>
      <c r="C20" s="174" t="s">
        <v>23</v>
      </c>
      <c r="D20" s="174"/>
      <c r="E20" s="174" t="s">
        <v>45</v>
      </c>
      <c r="F20" s="174"/>
      <c r="G20" s="174" t="s">
        <v>24</v>
      </c>
      <c r="H20" s="174"/>
    </row>
    <row r="21" spans="1:8">
      <c r="A21" s="17" t="s">
        <v>5</v>
      </c>
      <c r="B21" s="8"/>
      <c r="C21" s="174"/>
      <c r="D21" s="174"/>
      <c r="E21" s="174"/>
      <c r="F21" s="174"/>
      <c r="G21" s="174"/>
      <c r="H21" s="174"/>
    </row>
    <row r="22" spans="1:8" ht="17.25" customHeight="1">
      <c r="A22" s="175" t="s">
        <v>16</v>
      </c>
      <c r="B22" s="139"/>
      <c r="C22" s="175" t="s">
        <v>26</v>
      </c>
      <c r="D22" s="175"/>
      <c r="E22" s="175" t="s">
        <v>47</v>
      </c>
      <c r="F22" s="175"/>
      <c r="G22" s="139" t="s">
        <v>49</v>
      </c>
      <c r="H22" s="139"/>
    </row>
    <row r="24" spans="1:8">
      <c r="A24" s="18" t="s">
        <v>27</v>
      </c>
      <c r="B24" s="9"/>
      <c r="C24" s="9"/>
      <c r="D24" s="9"/>
      <c r="E24" s="9"/>
      <c r="F24" s="9"/>
      <c r="G24" s="9"/>
      <c r="H24" s="10"/>
    </row>
    <row r="25" spans="1:8">
      <c r="A25" s="19" t="str">
        <f>'반입 초생추'!A25</f>
        <v>- 전 구역 음성으로 양호</v>
      </c>
      <c r="B25" s="11"/>
      <c r="C25" s="11"/>
      <c r="D25" s="11"/>
      <c r="E25" s="11"/>
      <c r="F25" s="11"/>
      <c r="G25" s="11"/>
      <c r="H25" s="12"/>
    </row>
    <row r="26" spans="1:8">
      <c r="A26" s="19"/>
      <c r="B26" s="11"/>
      <c r="C26" s="11"/>
      <c r="D26" s="11"/>
      <c r="E26" s="11"/>
      <c r="F26" s="11"/>
      <c r="G26" s="11"/>
      <c r="H26" s="12"/>
    </row>
    <row r="27" spans="1:8">
      <c r="A27" s="19"/>
      <c r="B27" s="11"/>
      <c r="C27" s="11"/>
      <c r="D27" s="11"/>
      <c r="E27" s="11"/>
      <c r="F27" s="11"/>
      <c r="G27" s="11"/>
      <c r="H27" s="12"/>
    </row>
    <row r="28" spans="1:8">
      <c r="A28" s="19"/>
      <c r="B28" s="11"/>
      <c r="C28" s="11"/>
      <c r="D28" s="11"/>
      <c r="E28" s="11"/>
      <c r="F28" s="11"/>
      <c r="G28" s="11"/>
      <c r="H28" s="12"/>
    </row>
    <row r="29" spans="1:8">
      <c r="A29" s="21"/>
      <c r="B29" s="13"/>
      <c r="C29" s="13"/>
      <c r="D29" s="13"/>
      <c r="E29" s="13"/>
      <c r="F29" s="13"/>
      <c r="G29" s="13"/>
      <c r="H29" s="14"/>
    </row>
    <row r="37" spans="1:8">
      <c r="A37" s="135" t="s">
        <v>9</v>
      </c>
      <c r="B37" s="135"/>
      <c r="C37" s="135"/>
      <c r="D37" s="135"/>
      <c r="E37" s="135"/>
      <c r="F37" s="135"/>
      <c r="G37" s="135"/>
      <c r="H37" s="135"/>
    </row>
    <row r="38" spans="1:8" ht="17.25">
      <c r="A38" s="136" t="s">
        <v>10</v>
      </c>
      <c r="B38" s="136"/>
      <c r="C38" s="136"/>
      <c r="D38" s="136"/>
      <c r="E38" s="136"/>
      <c r="F38" s="136"/>
      <c r="G38" s="136"/>
      <c r="H38" s="136"/>
    </row>
  </sheetData>
  <mergeCells count="35">
    <mergeCell ref="C7:D7"/>
    <mergeCell ref="G7:H7"/>
    <mergeCell ref="A1:H1"/>
    <mergeCell ref="G3:H3"/>
    <mergeCell ref="D4:E4"/>
    <mergeCell ref="G4:H4"/>
    <mergeCell ref="C6:D6"/>
    <mergeCell ref="G6:H6"/>
    <mergeCell ref="E22:F22"/>
    <mergeCell ref="G22:H22"/>
    <mergeCell ref="C8:D8"/>
    <mergeCell ref="G8:H8"/>
    <mergeCell ref="C9:D9"/>
    <mergeCell ref="G9:H9"/>
    <mergeCell ref="C16:D16"/>
    <mergeCell ref="G16:H16"/>
    <mergeCell ref="C10:D10"/>
    <mergeCell ref="G10:H10"/>
    <mergeCell ref="G15:H15"/>
    <mergeCell ref="A38:H38"/>
    <mergeCell ref="C11:D11"/>
    <mergeCell ref="C12:D12"/>
    <mergeCell ref="C13:D13"/>
    <mergeCell ref="C14:D14"/>
    <mergeCell ref="C15:D15"/>
    <mergeCell ref="G11:H11"/>
    <mergeCell ref="G12:H12"/>
    <mergeCell ref="G13:H13"/>
    <mergeCell ref="G14:H14"/>
    <mergeCell ref="A22:B22"/>
    <mergeCell ref="A37:H37"/>
    <mergeCell ref="C20:D21"/>
    <mergeCell ref="E20:F21"/>
    <mergeCell ref="G20:H21"/>
    <mergeCell ref="C22:D22"/>
  </mergeCells>
  <phoneticPr fontId="3" type="noConversion"/>
  <conditionalFormatting sqref="D7 C7:C16 G7:G16">
    <cfRule type="containsText" dxfId="157" priority="3" operator="containsText" text="부적합">
      <formula>NOT(ISERROR(SEARCH("부적합",C7)))</formula>
    </cfRule>
  </conditionalFormatting>
  <conditionalFormatting sqref="G7:G16">
    <cfRule type="containsText" dxfId="156" priority="2" operator="containsText" text="주의">
      <formula>NOT(ISERROR(SEARCH("주의",G7)))</formula>
    </cfRule>
  </conditionalFormatting>
  <conditionalFormatting sqref="C7:C16 D7">
    <cfRule type="containsText" dxfId="155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1"/>
  <sheetViews>
    <sheetView zoomScaleNormal="100" workbookViewId="0">
      <selection activeCell="A4" sqref="A4:I4"/>
    </sheetView>
  </sheetViews>
  <sheetFormatPr defaultColWidth="9" defaultRowHeight="15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>
      <c r="A1" s="144" t="s">
        <v>146</v>
      </c>
      <c r="B1" s="144"/>
      <c r="C1" s="144"/>
      <c r="D1" s="144"/>
      <c r="E1" s="144"/>
      <c r="F1" s="144"/>
      <c r="G1" s="144"/>
      <c r="H1" s="144"/>
    </row>
    <row r="3" spans="1:8">
      <c r="F3" s="76" t="s">
        <v>145</v>
      </c>
      <c r="G3" s="145" t="s">
        <v>144</v>
      </c>
      <c r="H3" s="146"/>
    </row>
    <row r="4" spans="1:8">
      <c r="A4" s="4" t="s">
        <v>143</v>
      </c>
      <c r="B4" s="73" t="s">
        <v>142</v>
      </c>
      <c r="C4" s="4" t="s">
        <v>140</v>
      </c>
      <c r="D4" s="147">
        <v>42975</v>
      </c>
      <c r="E4" s="148"/>
      <c r="F4" s="4" t="s">
        <v>139</v>
      </c>
      <c r="G4" s="148" t="s">
        <v>138</v>
      </c>
      <c r="H4" s="149"/>
    </row>
    <row r="5" spans="1:8" ht="15.75" thickBot="1"/>
    <row r="6" spans="1:8">
      <c r="A6" s="5" t="s">
        <v>0</v>
      </c>
      <c r="B6" s="6" t="s">
        <v>1</v>
      </c>
      <c r="C6" s="6" t="s">
        <v>2</v>
      </c>
      <c r="D6" s="53" t="s">
        <v>3</v>
      </c>
      <c r="E6" s="34" t="s">
        <v>0</v>
      </c>
      <c r="F6" s="6" t="s">
        <v>1</v>
      </c>
      <c r="G6" s="6" t="s">
        <v>2</v>
      </c>
      <c r="H6" s="7" t="s">
        <v>3</v>
      </c>
    </row>
    <row r="7" spans="1:8">
      <c r="A7" s="140">
        <v>111</v>
      </c>
      <c r="B7" s="51" t="s">
        <v>137</v>
      </c>
      <c r="C7" s="64">
        <v>360</v>
      </c>
      <c r="D7" s="74" t="str">
        <f t="shared" ref="D7:D36" si="0">IF(C7="","",IF(C7&gt;1000,"불량",IF(C7&gt;400,"양호","우수")))</f>
        <v>우수</v>
      </c>
      <c r="E7" s="141">
        <v>112</v>
      </c>
      <c r="F7" s="50" t="s">
        <v>58</v>
      </c>
      <c r="G7" s="65">
        <v>870</v>
      </c>
      <c r="H7" s="58" t="str">
        <f t="shared" ref="H7:H36" si="1">IF(G7="","",IF(G7&gt;1000,"불량",IF(G7&gt;400,"양호","우수")))</f>
        <v>양호</v>
      </c>
    </row>
    <row r="8" spans="1:8">
      <c r="A8" s="140"/>
      <c r="B8" s="51" t="s">
        <v>136</v>
      </c>
      <c r="C8" s="64">
        <v>326</v>
      </c>
      <c r="D8" s="74" t="str">
        <f t="shared" si="0"/>
        <v>우수</v>
      </c>
      <c r="E8" s="141"/>
      <c r="F8" s="50" t="s">
        <v>60</v>
      </c>
      <c r="G8" s="65">
        <v>388</v>
      </c>
      <c r="H8" s="58" t="str">
        <f t="shared" si="1"/>
        <v>우수</v>
      </c>
    </row>
    <row r="9" spans="1:8">
      <c r="A9" s="140"/>
      <c r="B9" s="51" t="s">
        <v>61</v>
      </c>
      <c r="C9" s="64">
        <v>333</v>
      </c>
      <c r="D9" s="74" t="str">
        <f t="shared" si="0"/>
        <v>우수</v>
      </c>
      <c r="E9" s="141"/>
      <c r="F9" s="50" t="s">
        <v>62</v>
      </c>
      <c r="G9" s="65">
        <v>31</v>
      </c>
      <c r="H9" s="58" t="str">
        <f t="shared" si="1"/>
        <v>우수</v>
      </c>
    </row>
    <row r="10" spans="1:8">
      <c r="A10" s="140">
        <v>121</v>
      </c>
      <c r="B10" s="50" t="s">
        <v>58</v>
      </c>
      <c r="C10" s="64"/>
      <c r="D10" s="74" t="str">
        <f t="shared" si="0"/>
        <v/>
      </c>
      <c r="E10" s="141">
        <v>122</v>
      </c>
      <c r="F10" s="50" t="s">
        <v>58</v>
      </c>
      <c r="G10" s="65">
        <v>900</v>
      </c>
      <c r="H10" s="58" t="str">
        <f t="shared" si="1"/>
        <v>양호</v>
      </c>
    </row>
    <row r="11" spans="1:8">
      <c r="A11" s="140"/>
      <c r="B11" s="50" t="s">
        <v>60</v>
      </c>
      <c r="C11" s="64"/>
      <c r="D11" s="74" t="str">
        <f t="shared" si="0"/>
        <v/>
      </c>
      <c r="E11" s="141"/>
      <c r="F11" s="50" t="s">
        <v>60</v>
      </c>
      <c r="G11" s="65">
        <v>265</v>
      </c>
      <c r="H11" s="58" t="str">
        <f t="shared" si="1"/>
        <v>우수</v>
      </c>
    </row>
    <row r="12" spans="1:8">
      <c r="A12" s="140"/>
      <c r="B12" s="50" t="s">
        <v>62</v>
      </c>
      <c r="C12" s="64"/>
      <c r="D12" s="74" t="str">
        <f t="shared" si="0"/>
        <v/>
      </c>
      <c r="E12" s="141"/>
      <c r="F12" s="50" t="s">
        <v>62</v>
      </c>
      <c r="G12" s="65">
        <v>112</v>
      </c>
      <c r="H12" s="58" t="str">
        <f t="shared" si="1"/>
        <v>우수</v>
      </c>
    </row>
    <row r="13" spans="1:8">
      <c r="A13" s="140">
        <v>131</v>
      </c>
      <c r="B13" s="50" t="s">
        <v>58</v>
      </c>
      <c r="C13" s="64">
        <v>1610</v>
      </c>
      <c r="D13" s="74" t="str">
        <f t="shared" si="0"/>
        <v>불량</v>
      </c>
      <c r="E13" s="141">
        <v>132</v>
      </c>
      <c r="F13" s="50" t="s">
        <v>58</v>
      </c>
      <c r="G13" s="65" t="s">
        <v>135</v>
      </c>
      <c r="H13" s="58" t="str">
        <f t="shared" si="1"/>
        <v>불량</v>
      </c>
    </row>
    <row r="14" spans="1:8">
      <c r="A14" s="140"/>
      <c r="B14" s="50" t="s">
        <v>60</v>
      </c>
      <c r="C14" s="64">
        <v>43</v>
      </c>
      <c r="D14" s="74" t="str">
        <f t="shared" si="0"/>
        <v>우수</v>
      </c>
      <c r="E14" s="141"/>
      <c r="F14" s="50" t="s">
        <v>60</v>
      </c>
      <c r="G14" s="65">
        <v>288</v>
      </c>
      <c r="H14" s="58" t="str">
        <f t="shared" si="1"/>
        <v>우수</v>
      </c>
    </row>
    <row r="15" spans="1:8">
      <c r="A15" s="140"/>
      <c r="B15" s="50" t="s">
        <v>62</v>
      </c>
      <c r="C15" s="64">
        <v>165</v>
      </c>
      <c r="D15" s="74" t="str">
        <f t="shared" si="0"/>
        <v>우수</v>
      </c>
      <c r="E15" s="141"/>
      <c r="F15" s="50" t="s">
        <v>62</v>
      </c>
      <c r="G15" s="65">
        <v>77</v>
      </c>
      <c r="H15" s="58" t="str">
        <f t="shared" si="1"/>
        <v>우수</v>
      </c>
    </row>
    <row r="16" spans="1:8">
      <c r="A16" s="140">
        <v>141</v>
      </c>
      <c r="B16" s="50" t="s">
        <v>58</v>
      </c>
      <c r="C16" s="64">
        <v>1000</v>
      </c>
      <c r="D16" s="74" t="str">
        <f t="shared" si="0"/>
        <v>양호</v>
      </c>
      <c r="E16" s="141">
        <v>142</v>
      </c>
      <c r="F16" s="50" t="s">
        <v>58</v>
      </c>
      <c r="G16" s="65" t="s">
        <v>135</v>
      </c>
      <c r="H16" s="58" t="str">
        <f t="shared" si="1"/>
        <v>불량</v>
      </c>
    </row>
    <row r="17" spans="1:8">
      <c r="A17" s="140"/>
      <c r="B17" s="50" t="s">
        <v>60</v>
      </c>
      <c r="C17" s="64">
        <v>404</v>
      </c>
      <c r="D17" s="74" t="str">
        <f t="shared" si="0"/>
        <v>양호</v>
      </c>
      <c r="E17" s="141"/>
      <c r="F17" s="50" t="s">
        <v>60</v>
      </c>
      <c r="G17" s="65" t="s">
        <v>135</v>
      </c>
      <c r="H17" s="58" t="str">
        <f t="shared" si="1"/>
        <v>불량</v>
      </c>
    </row>
    <row r="18" spans="1:8">
      <c r="A18" s="140"/>
      <c r="B18" s="50" t="s">
        <v>62</v>
      </c>
      <c r="C18" s="64">
        <v>1150</v>
      </c>
      <c r="D18" s="74" t="str">
        <f t="shared" si="0"/>
        <v>불량</v>
      </c>
      <c r="E18" s="141"/>
      <c r="F18" s="50" t="s">
        <v>62</v>
      </c>
      <c r="G18" s="65">
        <v>506</v>
      </c>
      <c r="H18" s="58" t="str">
        <f t="shared" si="1"/>
        <v>양호</v>
      </c>
    </row>
    <row r="19" spans="1:8">
      <c r="A19" s="140">
        <v>151</v>
      </c>
      <c r="B19" s="50" t="s">
        <v>58</v>
      </c>
      <c r="C19" s="64">
        <v>1500</v>
      </c>
      <c r="D19" s="74" t="str">
        <f t="shared" si="0"/>
        <v>불량</v>
      </c>
      <c r="E19" s="141">
        <v>152</v>
      </c>
      <c r="F19" s="50" t="s">
        <v>58</v>
      </c>
      <c r="G19" s="65">
        <v>560</v>
      </c>
      <c r="H19" s="58" t="str">
        <f t="shared" si="1"/>
        <v>양호</v>
      </c>
    </row>
    <row r="20" spans="1:8">
      <c r="A20" s="140"/>
      <c r="B20" s="50" t="s">
        <v>60</v>
      </c>
      <c r="C20" s="64">
        <v>612</v>
      </c>
      <c r="D20" s="74" t="str">
        <f t="shared" si="0"/>
        <v>양호</v>
      </c>
      <c r="E20" s="141"/>
      <c r="F20" s="50" t="s">
        <v>60</v>
      </c>
      <c r="G20" s="65">
        <v>34</v>
      </c>
      <c r="H20" s="58" t="str">
        <f t="shared" si="1"/>
        <v>우수</v>
      </c>
    </row>
    <row r="21" spans="1:8">
      <c r="A21" s="140"/>
      <c r="B21" s="50" t="s">
        <v>62</v>
      </c>
      <c r="C21" s="64">
        <v>25</v>
      </c>
      <c r="D21" s="74" t="str">
        <f t="shared" si="0"/>
        <v>우수</v>
      </c>
      <c r="E21" s="141"/>
      <c r="F21" s="50" t="s">
        <v>62</v>
      </c>
      <c r="G21" s="65">
        <v>46</v>
      </c>
      <c r="H21" s="58" t="str">
        <f t="shared" si="1"/>
        <v>우수</v>
      </c>
    </row>
    <row r="22" spans="1:8">
      <c r="A22" s="140">
        <v>211</v>
      </c>
      <c r="B22" s="50" t="s">
        <v>58</v>
      </c>
      <c r="C22" s="64" t="s">
        <v>135</v>
      </c>
      <c r="D22" s="74" t="str">
        <f t="shared" si="0"/>
        <v>불량</v>
      </c>
      <c r="E22" s="141">
        <v>212</v>
      </c>
      <c r="F22" s="50" t="s">
        <v>58</v>
      </c>
      <c r="G22" s="65" t="s">
        <v>135</v>
      </c>
      <c r="H22" s="58" t="str">
        <f t="shared" si="1"/>
        <v>불량</v>
      </c>
    </row>
    <row r="23" spans="1:8">
      <c r="A23" s="140"/>
      <c r="B23" s="50" t="s">
        <v>60</v>
      </c>
      <c r="C23" s="64">
        <v>1030</v>
      </c>
      <c r="D23" s="74" t="str">
        <f t="shared" si="0"/>
        <v>불량</v>
      </c>
      <c r="E23" s="141"/>
      <c r="F23" s="50" t="s">
        <v>60</v>
      </c>
      <c r="G23" s="65">
        <v>863</v>
      </c>
      <c r="H23" s="58" t="str">
        <f t="shared" si="1"/>
        <v>양호</v>
      </c>
    </row>
    <row r="24" spans="1:8">
      <c r="A24" s="140"/>
      <c r="B24" s="50" t="s">
        <v>62</v>
      </c>
      <c r="C24" s="64" t="s">
        <v>135</v>
      </c>
      <c r="D24" s="74" t="str">
        <f t="shared" si="0"/>
        <v>불량</v>
      </c>
      <c r="E24" s="141"/>
      <c r="F24" s="50" t="s">
        <v>62</v>
      </c>
      <c r="G24" s="65">
        <v>350</v>
      </c>
      <c r="H24" s="58" t="str">
        <f t="shared" si="1"/>
        <v>우수</v>
      </c>
    </row>
    <row r="25" spans="1:8">
      <c r="A25" s="140">
        <v>221</v>
      </c>
      <c r="B25" s="50" t="s">
        <v>58</v>
      </c>
      <c r="C25" s="64" t="s">
        <v>135</v>
      </c>
      <c r="D25" s="74" t="str">
        <f t="shared" si="0"/>
        <v>불량</v>
      </c>
      <c r="E25" s="141">
        <v>222</v>
      </c>
      <c r="F25" s="50" t="s">
        <v>58</v>
      </c>
      <c r="G25" s="65" t="s">
        <v>135</v>
      </c>
      <c r="H25" s="58" t="str">
        <f t="shared" si="1"/>
        <v>불량</v>
      </c>
    </row>
    <row r="26" spans="1:8">
      <c r="A26" s="140"/>
      <c r="B26" s="50" t="s">
        <v>60</v>
      </c>
      <c r="C26" s="64">
        <v>35</v>
      </c>
      <c r="D26" s="74" t="str">
        <f t="shared" si="0"/>
        <v>우수</v>
      </c>
      <c r="E26" s="141"/>
      <c r="F26" s="50" t="s">
        <v>60</v>
      </c>
      <c r="G26" s="65">
        <v>260</v>
      </c>
      <c r="H26" s="58" t="str">
        <f t="shared" si="1"/>
        <v>우수</v>
      </c>
    </row>
    <row r="27" spans="1:8">
      <c r="A27" s="140"/>
      <c r="B27" s="50" t="s">
        <v>62</v>
      </c>
      <c r="C27" s="64">
        <v>342</v>
      </c>
      <c r="D27" s="74" t="str">
        <f t="shared" si="0"/>
        <v>우수</v>
      </c>
      <c r="E27" s="141"/>
      <c r="F27" s="50" t="s">
        <v>62</v>
      </c>
      <c r="G27" s="65">
        <v>104</v>
      </c>
      <c r="H27" s="58" t="str">
        <f t="shared" si="1"/>
        <v>우수</v>
      </c>
    </row>
    <row r="28" spans="1:8">
      <c r="A28" s="140">
        <v>231</v>
      </c>
      <c r="B28" s="50" t="s">
        <v>58</v>
      </c>
      <c r="C28" s="64">
        <v>1040</v>
      </c>
      <c r="D28" s="74" t="str">
        <f t="shared" si="0"/>
        <v>불량</v>
      </c>
      <c r="E28" s="141">
        <v>232</v>
      </c>
      <c r="F28" s="50" t="s">
        <v>58</v>
      </c>
      <c r="G28" s="65" t="s">
        <v>135</v>
      </c>
      <c r="H28" s="58" t="str">
        <f t="shared" si="1"/>
        <v>불량</v>
      </c>
    </row>
    <row r="29" spans="1:8">
      <c r="A29" s="140"/>
      <c r="B29" s="50" t="s">
        <v>60</v>
      </c>
      <c r="C29" s="64">
        <v>132</v>
      </c>
      <c r="D29" s="74" t="str">
        <f t="shared" si="0"/>
        <v>우수</v>
      </c>
      <c r="E29" s="141"/>
      <c r="F29" s="50" t="s">
        <v>60</v>
      </c>
      <c r="G29" s="65">
        <v>320</v>
      </c>
      <c r="H29" s="58" t="str">
        <f t="shared" si="1"/>
        <v>우수</v>
      </c>
    </row>
    <row r="30" spans="1:8">
      <c r="A30" s="140"/>
      <c r="B30" s="50" t="s">
        <v>62</v>
      </c>
      <c r="C30" s="64" t="s">
        <v>135</v>
      </c>
      <c r="D30" s="74" t="str">
        <f t="shared" si="0"/>
        <v>불량</v>
      </c>
      <c r="E30" s="141"/>
      <c r="F30" s="50" t="s">
        <v>62</v>
      </c>
      <c r="G30" s="65">
        <v>108</v>
      </c>
      <c r="H30" s="58" t="str">
        <f t="shared" si="1"/>
        <v>우수</v>
      </c>
    </row>
    <row r="31" spans="1:8">
      <c r="A31" s="140">
        <v>241</v>
      </c>
      <c r="B31" s="50" t="s">
        <v>58</v>
      </c>
      <c r="C31" s="64" t="s">
        <v>135</v>
      </c>
      <c r="D31" s="74" t="str">
        <f t="shared" si="0"/>
        <v>불량</v>
      </c>
      <c r="E31" s="141">
        <v>242</v>
      </c>
      <c r="F31" s="50" t="s">
        <v>58</v>
      </c>
      <c r="G31" s="65" t="s">
        <v>135</v>
      </c>
      <c r="H31" s="58" t="str">
        <f t="shared" si="1"/>
        <v>불량</v>
      </c>
    </row>
    <row r="32" spans="1:8">
      <c r="A32" s="140"/>
      <c r="B32" s="50" t="s">
        <v>60</v>
      </c>
      <c r="C32" s="64">
        <v>1190</v>
      </c>
      <c r="D32" s="74" t="str">
        <f t="shared" si="0"/>
        <v>불량</v>
      </c>
      <c r="E32" s="141"/>
      <c r="F32" s="50" t="s">
        <v>60</v>
      </c>
      <c r="G32" s="65" t="s">
        <v>135</v>
      </c>
      <c r="H32" s="58" t="str">
        <f t="shared" si="1"/>
        <v>불량</v>
      </c>
    </row>
    <row r="33" spans="1:8">
      <c r="A33" s="140"/>
      <c r="B33" s="50" t="s">
        <v>62</v>
      </c>
      <c r="C33" s="64">
        <v>1070</v>
      </c>
      <c r="D33" s="74" t="str">
        <f t="shared" si="0"/>
        <v>불량</v>
      </c>
      <c r="E33" s="141"/>
      <c r="F33" s="50" t="s">
        <v>62</v>
      </c>
      <c r="G33" s="65">
        <v>485</v>
      </c>
      <c r="H33" s="58" t="str">
        <f t="shared" si="1"/>
        <v>양호</v>
      </c>
    </row>
    <row r="34" spans="1:8">
      <c r="A34" s="140">
        <v>251</v>
      </c>
      <c r="B34" s="50" t="s">
        <v>58</v>
      </c>
      <c r="C34" s="64" t="s">
        <v>135</v>
      </c>
      <c r="D34" s="74" t="str">
        <f t="shared" si="0"/>
        <v>불량</v>
      </c>
      <c r="E34" s="141">
        <v>252</v>
      </c>
      <c r="F34" s="50" t="s">
        <v>58</v>
      </c>
      <c r="G34" s="65" t="s">
        <v>135</v>
      </c>
      <c r="H34" s="58" t="str">
        <f t="shared" si="1"/>
        <v>불량</v>
      </c>
    </row>
    <row r="35" spans="1:8">
      <c r="A35" s="140"/>
      <c r="B35" s="50" t="s">
        <v>60</v>
      </c>
      <c r="C35" s="64">
        <v>799</v>
      </c>
      <c r="D35" s="74" t="str">
        <f t="shared" si="0"/>
        <v>양호</v>
      </c>
      <c r="E35" s="141"/>
      <c r="F35" s="50" t="s">
        <v>60</v>
      </c>
      <c r="G35" s="65">
        <v>342</v>
      </c>
      <c r="H35" s="58" t="str">
        <f t="shared" si="1"/>
        <v>우수</v>
      </c>
    </row>
    <row r="36" spans="1:8" ht="15.75" thickBot="1">
      <c r="A36" s="142"/>
      <c r="B36" s="52" t="s">
        <v>62</v>
      </c>
      <c r="C36" s="66">
        <v>920</v>
      </c>
      <c r="D36" s="75" t="str">
        <f t="shared" si="0"/>
        <v>양호</v>
      </c>
      <c r="E36" s="143"/>
      <c r="F36" s="52" t="s">
        <v>62</v>
      </c>
      <c r="G36" s="67">
        <v>659</v>
      </c>
      <c r="H36" s="59" t="str">
        <f t="shared" si="1"/>
        <v>양호</v>
      </c>
    </row>
    <row r="37" spans="1:8">
      <c r="A37" s="3" t="s">
        <v>63</v>
      </c>
    </row>
    <row r="39" spans="1:8">
      <c r="A39" s="1" t="s">
        <v>64</v>
      </c>
    </row>
    <row r="40" spans="1:8">
      <c r="A40" s="15"/>
      <c r="B40" s="16" t="s">
        <v>134</v>
      </c>
      <c r="C40" s="137" t="s">
        <v>133</v>
      </c>
      <c r="D40" s="137"/>
      <c r="E40" s="137" t="s">
        <v>132</v>
      </c>
      <c r="F40" s="137"/>
      <c r="G40" s="137" t="s">
        <v>8</v>
      </c>
      <c r="H40" s="137"/>
    </row>
    <row r="41" spans="1:8">
      <c r="A41" s="17" t="s">
        <v>5</v>
      </c>
      <c r="B41" s="8"/>
      <c r="C41" s="138"/>
      <c r="D41" s="138"/>
      <c r="E41" s="138"/>
      <c r="F41" s="138"/>
      <c r="G41" s="138"/>
      <c r="H41" s="138"/>
    </row>
    <row r="42" spans="1:8" ht="17.25" customHeight="1">
      <c r="A42" s="139" t="s">
        <v>131</v>
      </c>
      <c r="B42" s="139"/>
      <c r="C42" s="139" t="s">
        <v>130</v>
      </c>
      <c r="D42" s="139"/>
      <c r="E42" s="139" t="s">
        <v>129</v>
      </c>
      <c r="F42" s="139"/>
      <c r="G42" s="139" t="s">
        <v>128</v>
      </c>
      <c r="H42" s="139"/>
    </row>
    <row r="44" spans="1:8">
      <c r="A44" s="18" t="s">
        <v>127</v>
      </c>
      <c r="B44" s="9"/>
      <c r="C44" s="9"/>
      <c r="D44" s="9"/>
      <c r="E44" s="9"/>
      <c r="F44" s="9"/>
      <c r="G44" s="9"/>
      <c r="H44" s="10"/>
    </row>
    <row r="45" spans="1:8">
      <c r="A45" s="19" t="s">
        <v>126</v>
      </c>
      <c r="B45" s="11"/>
      <c r="C45" s="11"/>
      <c r="D45" s="11"/>
      <c r="E45" s="11"/>
      <c r="F45" s="11"/>
      <c r="G45" s="11"/>
      <c r="H45" s="12"/>
    </row>
    <row r="46" spans="1:8">
      <c r="A46" s="19" t="s">
        <v>125</v>
      </c>
      <c r="B46" s="11"/>
      <c r="C46" s="11"/>
      <c r="D46" s="11"/>
      <c r="E46" s="11"/>
      <c r="F46" s="11"/>
      <c r="G46" s="11"/>
      <c r="H46" s="12"/>
    </row>
    <row r="47" spans="1:8">
      <c r="A47" s="20" t="s">
        <v>124</v>
      </c>
      <c r="B47" s="11"/>
      <c r="C47" s="11"/>
      <c r="D47" s="11"/>
      <c r="E47" s="11"/>
      <c r="F47" s="11"/>
      <c r="G47" s="11"/>
      <c r="H47" s="12"/>
    </row>
    <row r="48" spans="1:8">
      <c r="A48" s="19" t="s">
        <v>123</v>
      </c>
      <c r="B48" s="11"/>
      <c r="C48" s="11"/>
      <c r="D48" s="11"/>
      <c r="E48" s="11"/>
      <c r="F48" s="11"/>
      <c r="G48" s="11"/>
      <c r="H48" s="12"/>
    </row>
    <row r="49" spans="1:8">
      <c r="A49" s="21" t="s">
        <v>122</v>
      </c>
      <c r="B49" s="13"/>
      <c r="C49" s="13"/>
      <c r="D49" s="13"/>
      <c r="E49" s="13"/>
      <c r="F49" s="13"/>
      <c r="G49" s="13"/>
      <c r="H49" s="14"/>
    </row>
    <row r="50" spans="1:8">
      <c r="A50" s="135" t="s">
        <v>9</v>
      </c>
      <c r="B50" s="135"/>
      <c r="C50" s="135"/>
      <c r="D50" s="135"/>
      <c r="E50" s="135"/>
      <c r="F50" s="135"/>
      <c r="G50" s="135"/>
      <c r="H50" s="135"/>
    </row>
    <row r="51" spans="1:8" ht="17.25">
      <c r="A51" s="136" t="s">
        <v>10</v>
      </c>
      <c r="B51" s="136"/>
      <c r="C51" s="136"/>
      <c r="D51" s="136"/>
      <c r="E51" s="136"/>
      <c r="F51" s="136"/>
      <c r="G51" s="136"/>
      <c r="H51" s="136"/>
    </row>
  </sheetData>
  <mergeCells count="33">
    <mergeCell ref="A50:H50"/>
    <mergeCell ref="A51:H51"/>
    <mergeCell ref="C40:D41"/>
    <mergeCell ref="E40:F41"/>
    <mergeCell ref="G40:H41"/>
    <mergeCell ref="A42:B42"/>
    <mergeCell ref="C42:D42"/>
    <mergeCell ref="E42:F42"/>
    <mergeCell ref="G42:H42"/>
    <mergeCell ref="A28:A30"/>
    <mergeCell ref="E28:E30"/>
    <mergeCell ref="A31:A33"/>
    <mergeCell ref="E31:E33"/>
    <mergeCell ref="A34:A36"/>
    <mergeCell ref="E34:E36"/>
    <mergeCell ref="A19:A21"/>
    <mergeCell ref="E19:E21"/>
    <mergeCell ref="A22:A24"/>
    <mergeCell ref="E22:E24"/>
    <mergeCell ref="A25:A27"/>
    <mergeCell ref="E25:E27"/>
    <mergeCell ref="A10:A12"/>
    <mergeCell ref="E10:E12"/>
    <mergeCell ref="A13:A15"/>
    <mergeCell ref="E13:E15"/>
    <mergeCell ref="A16:A18"/>
    <mergeCell ref="E16:E18"/>
    <mergeCell ref="A1:H1"/>
    <mergeCell ref="G3:H3"/>
    <mergeCell ref="D4:E4"/>
    <mergeCell ref="G4:H4"/>
    <mergeCell ref="A7:A9"/>
    <mergeCell ref="E7:E9"/>
  </mergeCells>
  <phoneticPr fontId="3" type="noConversion"/>
  <conditionalFormatting sqref="D7:D36">
    <cfRule type="containsText" dxfId="154" priority="2" operator="containsText" text="불량">
      <formula>NOT(ISERROR(SEARCH("불량",D7)))</formula>
    </cfRule>
  </conditionalFormatting>
  <conditionalFormatting sqref="H7:H36">
    <cfRule type="containsText" dxfId="153" priority="1" operator="containsText" text="불량">
      <formula>NOT(ISERROR(SEARCH("불량",H7)))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zoomScaleNormal="100" workbookViewId="0">
      <selection activeCell="C24" sqref="C24:D24"/>
    </sheetView>
  </sheetViews>
  <sheetFormatPr defaultColWidth="9" defaultRowHeight="15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>
      <c r="A1" s="144" t="s">
        <v>151</v>
      </c>
      <c r="B1" s="144"/>
      <c r="C1" s="144"/>
      <c r="D1" s="144"/>
      <c r="E1" s="144"/>
      <c r="F1" s="144"/>
      <c r="G1" s="144"/>
      <c r="H1" s="144"/>
    </row>
    <row r="3" spans="1:8">
      <c r="F3" s="76" t="s">
        <v>150</v>
      </c>
      <c r="G3" s="166" t="str">
        <f>'세척 후 (2)'!G3:H3</f>
        <v>17-1295</v>
      </c>
      <c r="H3" s="167"/>
    </row>
    <row r="4" spans="1:8">
      <c r="A4" s="4" t="s">
        <v>4</v>
      </c>
      <c r="B4" s="76" t="str">
        <f>'세척 후 (2)'!B4</f>
        <v>상항농장</v>
      </c>
      <c r="C4" s="4" t="s">
        <v>12</v>
      </c>
      <c r="D4" s="168">
        <f>'세척 후 (2)'!D4:E4</f>
        <v>42975</v>
      </c>
      <c r="E4" s="169"/>
      <c r="F4" s="4" t="s">
        <v>149</v>
      </c>
      <c r="G4" s="169" t="str">
        <f>'세척 후 (2)'!G4:H4</f>
        <v>김병윤, 윤재성</v>
      </c>
      <c r="H4" s="170"/>
    </row>
    <row r="5" spans="1:8" ht="15.75" thickBot="1"/>
    <row r="6" spans="1:8" ht="16.5" customHeight="1">
      <c r="A6" s="5" t="s">
        <v>0</v>
      </c>
      <c r="B6" s="6" t="s">
        <v>1</v>
      </c>
      <c r="C6" s="171" t="s">
        <v>6</v>
      </c>
      <c r="D6" s="172"/>
      <c r="E6" s="34" t="s">
        <v>0</v>
      </c>
      <c r="F6" s="6" t="s">
        <v>1</v>
      </c>
      <c r="G6" s="171" t="s">
        <v>6</v>
      </c>
      <c r="H6" s="173"/>
    </row>
    <row r="7" spans="1:8" ht="16.5" customHeight="1">
      <c r="A7" s="164">
        <f>IF('세척 후 (2)'!A7:A9="","",'세척 후 (2)'!A7:A9)</f>
        <v>111</v>
      </c>
      <c r="B7" s="50" t="str">
        <f>IF('세척 후 (2)'!D7="","",'세척 후 (2)'!B7)</f>
        <v>계사 벽</v>
      </c>
      <c r="C7" s="153" t="str">
        <f>IF('세척 후 (2)'!D7="","",IF('세척 후 (2)'!D7="불량","불량","적합"))</f>
        <v>적합</v>
      </c>
      <c r="D7" s="165"/>
      <c r="E7" s="155">
        <f>IF('세척 후 (2)'!E7:E9="","",'세척 후 (2)'!E7:E9)</f>
        <v>112</v>
      </c>
      <c r="F7" s="50" t="str">
        <f>IF('세척 후 (2)'!H7="","",'세척 후 (2)'!F7)</f>
        <v>계사 벽</v>
      </c>
      <c r="G7" s="153" t="str">
        <f>IF('세척 후 (2)'!H7="","",IF('세척 후 (2)'!H7="불량","불량","적합"))</f>
        <v>적합</v>
      </c>
      <c r="H7" s="158"/>
    </row>
    <row r="8" spans="1:8">
      <c r="A8" s="164"/>
      <c r="B8" s="50" t="str">
        <f>IF('세척 후 (2)'!D8="","",'세척 후 (2)'!B8)</f>
        <v>계사 바닥</v>
      </c>
      <c r="C8" s="153" t="str">
        <f>IF('세척 후 (2)'!D8="","",IF('세척 후 (2)'!D8="불량","불량","적합"))</f>
        <v>적합</v>
      </c>
      <c r="D8" s="154"/>
      <c r="E8" s="156"/>
      <c r="F8" s="50" t="str">
        <f>IF('세척 후 (2)'!H8="","",'세척 후 (2)'!F8)</f>
        <v>계사 바닥</v>
      </c>
      <c r="G8" s="153" t="str">
        <f>IF('세척 후 (2)'!H8="","",IF('세척 후 (2)'!H8="불량","불량","적합"))</f>
        <v>적합</v>
      </c>
      <c r="H8" s="158"/>
    </row>
    <row r="9" spans="1:8">
      <c r="A9" s="164"/>
      <c r="B9" s="50" t="str">
        <f>IF('세척 후 (2)'!D9="","",'세척 후 (2)'!B9)</f>
        <v>급이기</v>
      </c>
      <c r="C9" s="153" t="str">
        <f>IF('세척 후 (2)'!D9="","",IF('세척 후 (2)'!D9="불량","불량","적합"))</f>
        <v>적합</v>
      </c>
      <c r="D9" s="154"/>
      <c r="E9" s="163"/>
      <c r="F9" s="50" t="str">
        <f>IF('세척 후 (2)'!H9="","",'세척 후 (2)'!F9)</f>
        <v>급이기</v>
      </c>
      <c r="G9" s="153" t="str">
        <f>IF('세척 후 (2)'!H9="","",IF('세척 후 (2)'!H9="불량","불량","적합"))</f>
        <v>적합</v>
      </c>
      <c r="H9" s="158"/>
    </row>
    <row r="10" spans="1:8">
      <c r="A10" s="150">
        <f>IF('세척 후 (2)'!A10:A12="","",'세척 후 (2)'!A10:A12)</f>
        <v>121</v>
      </c>
      <c r="B10" s="50" t="str">
        <f>IF('세척 후 (2)'!D10="","",'세척 후 (2)'!B10)</f>
        <v/>
      </c>
      <c r="C10" s="153" t="str">
        <f>IF('세척 후 (2)'!D10="","",IF('세척 후 (2)'!D10="불량","불량","적합"))</f>
        <v/>
      </c>
      <c r="D10" s="154"/>
      <c r="E10" s="155">
        <f>IF('세척 후 (2)'!E10:E12="","",'세척 후 (2)'!E10:E12)</f>
        <v>122</v>
      </c>
      <c r="F10" s="50" t="str">
        <f>IF('세척 후 (2)'!H10="","",'세척 후 (2)'!F10)</f>
        <v>계사 벽</v>
      </c>
      <c r="G10" s="153" t="str">
        <f>IF('세척 후 (2)'!H10="","",IF('세척 후 (2)'!H10="불량","불량","적합"))</f>
        <v>적합</v>
      </c>
      <c r="H10" s="158"/>
    </row>
    <row r="11" spans="1:8">
      <c r="A11" s="151"/>
      <c r="B11" s="50" t="str">
        <f>IF('세척 후 (2)'!D11="","",'세척 후 (2)'!B11)</f>
        <v/>
      </c>
      <c r="C11" s="153" t="str">
        <f>IF('세척 후 (2)'!D11="","",IF('세척 후 (2)'!D11="불량","불량","적합"))</f>
        <v/>
      </c>
      <c r="D11" s="154"/>
      <c r="E11" s="156"/>
      <c r="F11" s="50" t="str">
        <f>IF('세척 후 (2)'!H11="","",'세척 후 (2)'!F11)</f>
        <v>계사 바닥</v>
      </c>
      <c r="G11" s="153" t="str">
        <f>IF('세척 후 (2)'!H11="","",IF('세척 후 (2)'!H11="불량","불량","적합"))</f>
        <v>적합</v>
      </c>
      <c r="H11" s="158"/>
    </row>
    <row r="12" spans="1:8">
      <c r="A12" s="162"/>
      <c r="B12" s="50" t="str">
        <f>IF('세척 후 (2)'!D12="","",'세척 후 (2)'!B12)</f>
        <v/>
      </c>
      <c r="C12" s="153" t="str">
        <f>IF('세척 후 (2)'!D12="","",IF('세척 후 (2)'!D12="불량","불량","적합"))</f>
        <v/>
      </c>
      <c r="D12" s="154"/>
      <c r="E12" s="163"/>
      <c r="F12" s="50" t="str">
        <f>IF('세척 후 (2)'!H12="","",'세척 후 (2)'!F12)</f>
        <v>급이기</v>
      </c>
      <c r="G12" s="153" t="str">
        <f>IF('세척 후 (2)'!H12="","",IF('세척 후 (2)'!H12="불량","불량","적합"))</f>
        <v>적합</v>
      </c>
      <c r="H12" s="158"/>
    </row>
    <row r="13" spans="1:8">
      <c r="A13" s="150">
        <f>IF('세척 후 (2)'!A13:A15="","",'세척 후 (2)'!A13:A15)</f>
        <v>131</v>
      </c>
      <c r="B13" s="50" t="str">
        <f>IF('세척 후 (2)'!D13="","",'세척 후 (2)'!B13)</f>
        <v>계사 벽</v>
      </c>
      <c r="C13" s="153" t="str">
        <f>IF('세척 후 (2)'!D13="","",IF('세척 후 (2)'!D13="불량","불량","적합"))</f>
        <v>불량</v>
      </c>
      <c r="D13" s="154"/>
      <c r="E13" s="155">
        <f>IF('세척 후 (2)'!E13:E15="","",'세척 후 (2)'!E13:E15)</f>
        <v>132</v>
      </c>
      <c r="F13" s="50" t="str">
        <f>IF('세척 후 (2)'!H13="","",'세척 후 (2)'!F13)</f>
        <v>계사 벽</v>
      </c>
      <c r="G13" s="153" t="str">
        <f>IF('세척 후 (2)'!H13="","",IF('세척 후 (2)'!H13="불량","불량","적합"))</f>
        <v>불량</v>
      </c>
      <c r="H13" s="158"/>
    </row>
    <row r="14" spans="1:8">
      <c r="A14" s="151"/>
      <c r="B14" s="50" t="str">
        <f>IF('세척 후 (2)'!D14="","",'세척 후 (2)'!B14)</f>
        <v>계사 바닥</v>
      </c>
      <c r="C14" s="153" t="str">
        <f>IF('세척 후 (2)'!D14="","",IF('세척 후 (2)'!D14="불량","불량","적합"))</f>
        <v>적합</v>
      </c>
      <c r="D14" s="154"/>
      <c r="E14" s="156"/>
      <c r="F14" s="50" t="str">
        <f>IF('세척 후 (2)'!H14="","",'세척 후 (2)'!F14)</f>
        <v>계사 바닥</v>
      </c>
      <c r="G14" s="153" t="str">
        <f>IF('세척 후 (2)'!H14="","",IF('세척 후 (2)'!H14="불량","불량","적합"))</f>
        <v>적합</v>
      </c>
      <c r="H14" s="158"/>
    </row>
    <row r="15" spans="1:8">
      <c r="A15" s="162"/>
      <c r="B15" s="50" t="str">
        <f>IF('세척 후 (2)'!D15="","",'세척 후 (2)'!B15)</f>
        <v>급이기</v>
      </c>
      <c r="C15" s="153" t="str">
        <f>IF('세척 후 (2)'!D15="","",IF('세척 후 (2)'!D15="불량","불량","적합"))</f>
        <v>적합</v>
      </c>
      <c r="D15" s="154"/>
      <c r="E15" s="163"/>
      <c r="F15" s="50" t="str">
        <f>IF('세척 후 (2)'!H15="","",'세척 후 (2)'!F15)</f>
        <v>급이기</v>
      </c>
      <c r="G15" s="153" t="str">
        <f>IF('세척 후 (2)'!H15="","",IF('세척 후 (2)'!H15="불량","불량","적합"))</f>
        <v>적합</v>
      </c>
      <c r="H15" s="158"/>
    </row>
    <row r="16" spans="1:8">
      <c r="A16" s="150">
        <f>IF('세척 후 (2)'!A16:A18="","",'세척 후 (2)'!A16:A18)</f>
        <v>141</v>
      </c>
      <c r="B16" s="50" t="str">
        <f>IF('세척 후 (2)'!D16="","",'세척 후 (2)'!B16)</f>
        <v>계사 벽</v>
      </c>
      <c r="C16" s="153" t="str">
        <f>IF('세척 후 (2)'!D16="","",IF('세척 후 (2)'!D16="불량","불량","적합"))</f>
        <v>적합</v>
      </c>
      <c r="D16" s="154"/>
      <c r="E16" s="155">
        <f>IF('세척 후 (2)'!E16:E18="","",'세척 후 (2)'!E16:E18)</f>
        <v>142</v>
      </c>
      <c r="F16" s="50" t="str">
        <f>IF('세척 후 (2)'!H16="","",'세척 후 (2)'!F16)</f>
        <v>계사 벽</v>
      </c>
      <c r="G16" s="153" t="str">
        <f>IF('세척 후 (2)'!H16="","",IF('세척 후 (2)'!H16="불량","불량","적합"))</f>
        <v>불량</v>
      </c>
      <c r="H16" s="158"/>
    </row>
    <row r="17" spans="1:8">
      <c r="A17" s="151"/>
      <c r="B17" s="50" t="str">
        <f>IF('세척 후 (2)'!D17="","",'세척 후 (2)'!B17)</f>
        <v>계사 바닥</v>
      </c>
      <c r="C17" s="153" t="str">
        <f>IF('세척 후 (2)'!D17="","",IF('세척 후 (2)'!D17="불량","불량","적합"))</f>
        <v>적합</v>
      </c>
      <c r="D17" s="154"/>
      <c r="E17" s="156"/>
      <c r="F17" s="50" t="str">
        <f>IF('세척 후 (2)'!H17="","",'세척 후 (2)'!F17)</f>
        <v>계사 바닥</v>
      </c>
      <c r="G17" s="153" t="str">
        <f>IF('세척 후 (2)'!H17="","",IF('세척 후 (2)'!H17="불량","불량","적합"))</f>
        <v>불량</v>
      </c>
      <c r="H17" s="158"/>
    </row>
    <row r="18" spans="1:8">
      <c r="A18" s="162"/>
      <c r="B18" s="50" t="str">
        <f>IF('세척 후 (2)'!D18="","",'세척 후 (2)'!B18)</f>
        <v>급이기</v>
      </c>
      <c r="C18" s="153" t="str">
        <f>IF('세척 후 (2)'!D18="","",IF('세척 후 (2)'!D18="불량","불량","적합"))</f>
        <v>불량</v>
      </c>
      <c r="D18" s="154"/>
      <c r="E18" s="163"/>
      <c r="F18" s="50" t="str">
        <f>IF('세척 후 (2)'!H18="","",'세척 후 (2)'!F18)</f>
        <v>급이기</v>
      </c>
      <c r="G18" s="153" t="str">
        <f>IF('세척 후 (2)'!H18="","",IF('세척 후 (2)'!H18="불량","불량","적합"))</f>
        <v>적합</v>
      </c>
      <c r="H18" s="158"/>
    </row>
    <row r="19" spans="1:8">
      <c r="A19" s="150">
        <f>IF('세척 후 (2)'!A19:A21="","",'세척 후 (2)'!A19:A21)</f>
        <v>151</v>
      </c>
      <c r="B19" s="50" t="str">
        <f>IF('세척 후 (2)'!D19="","",'세척 후 (2)'!B19)</f>
        <v>계사 벽</v>
      </c>
      <c r="C19" s="153" t="str">
        <f>IF('세척 후 (2)'!D19="","",IF('세척 후 (2)'!D19="불량","불량","적합"))</f>
        <v>불량</v>
      </c>
      <c r="D19" s="154"/>
      <c r="E19" s="155">
        <f>IF('세척 후 (2)'!E19:E21="","",'세척 후 (2)'!E19:E21)</f>
        <v>152</v>
      </c>
      <c r="F19" s="50" t="str">
        <f>IF('세척 후 (2)'!H19="","",'세척 후 (2)'!F19)</f>
        <v>계사 벽</v>
      </c>
      <c r="G19" s="153" t="str">
        <f>IF('세척 후 (2)'!H19="","",IF('세척 후 (2)'!H19="불량","불량","적합"))</f>
        <v>적합</v>
      </c>
      <c r="H19" s="158"/>
    </row>
    <row r="20" spans="1:8">
      <c r="A20" s="151"/>
      <c r="B20" s="50" t="str">
        <f>IF('세척 후 (2)'!D20="","",'세척 후 (2)'!B20)</f>
        <v>계사 바닥</v>
      </c>
      <c r="C20" s="153" t="str">
        <f>IF('세척 후 (2)'!D20="","",IF('세척 후 (2)'!D20="불량","불량","적합"))</f>
        <v>적합</v>
      </c>
      <c r="D20" s="154"/>
      <c r="E20" s="156"/>
      <c r="F20" s="50" t="str">
        <f>IF('세척 후 (2)'!H20="","",'세척 후 (2)'!F20)</f>
        <v>계사 바닥</v>
      </c>
      <c r="G20" s="153" t="str">
        <f>IF('세척 후 (2)'!H20="","",IF('세척 후 (2)'!H20="불량","불량","적합"))</f>
        <v>적합</v>
      </c>
      <c r="H20" s="158"/>
    </row>
    <row r="21" spans="1:8">
      <c r="A21" s="162"/>
      <c r="B21" s="50" t="str">
        <f>IF('세척 후 (2)'!D21="","",'세척 후 (2)'!B21)</f>
        <v>급이기</v>
      </c>
      <c r="C21" s="153" t="str">
        <f>IF('세척 후 (2)'!D21="","",IF('세척 후 (2)'!D21="불량","불량","적합"))</f>
        <v>적합</v>
      </c>
      <c r="D21" s="154"/>
      <c r="E21" s="163"/>
      <c r="F21" s="50" t="str">
        <f>IF('세척 후 (2)'!H21="","",'세척 후 (2)'!F21)</f>
        <v>급이기</v>
      </c>
      <c r="G21" s="153" t="str">
        <f>IF('세척 후 (2)'!H21="","",IF('세척 후 (2)'!H21="불량","불량","적합"))</f>
        <v>적합</v>
      </c>
      <c r="H21" s="158"/>
    </row>
    <row r="22" spans="1:8">
      <c r="A22" s="150">
        <f>IF('세척 후 (2)'!A22:A24="","",'세척 후 (2)'!A22:A24)</f>
        <v>211</v>
      </c>
      <c r="B22" s="50" t="str">
        <f>IF('세척 후 (2)'!D22="","",'세척 후 (2)'!B22)</f>
        <v>계사 벽</v>
      </c>
      <c r="C22" s="153" t="str">
        <f>IF('세척 후 (2)'!D22="","",IF('세척 후 (2)'!D22="불량","불량","적합"))</f>
        <v>불량</v>
      </c>
      <c r="D22" s="154"/>
      <c r="E22" s="155">
        <f>IF('세척 후 (2)'!E22:E24="","",'세척 후 (2)'!E22:E24)</f>
        <v>212</v>
      </c>
      <c r="F22" s="50" t="str">
        <f>IF('세척 후 (2)'!H22="","",'세척 후 (2)'!F22)</f>
        <v>계사 벽</v>
      </c>
      <c r="G22" s="153" t="str">
        <f>IF('세척 후 (2)'!H22="","",IF('세척 후 (2)'!H22="불량","불량","적합"))</f>
        <v>불량</v>
      </c>
      <c r="H22" s="158"/>
    </row>
    <row r="23" spans="1:8">
      <c r="A23" s="151"/>
      <c r="B23" s="50" t="str">
        <f>IF('세척 후 (2)'!D23="","",'세척 후 (2)'!B23)</f>
        <v>계사 바닥</v>
      </c>
      <c r="C23" s="153" t="str">
        <f>IF('세척 후 (2)'!D23="","",IF('세척 후 (2)'!D23="불량","불량","적합"))</f>
        <v>불량</v>
      </c>
      <c r="D23" s="154"/>
      <c r="E23" s="156"/>
      <c r="F23" s="50" t="str">
        <f>IF('세척 후 (2)'!H23="","",'세척 후 (2)'!F23)</f>
        <v>계사 바닥</v>
      </c>
      <c r="G23" s="153" t="str">
        <f>IF('세척 후 (2)'!H23="","",IF('세척 후 (2)'!H23="불량","불량","적합"))</f>
        <v>적합</v>
      </c>
      <c r="H23" s="158"/>
    </row>
    <row r="24" spans="1:8">
      <c r="A24" s="162"/>
      <c r="B24" s="50" t="str">
        <f>IF('세척 후 (2)'!D24="","",'세척 후 (2)'!B24)</f>
        <v>급이기</v>
      </c>
      <c r="C24" s="153" t="str">
        <f>IF('세척 후 (2)'!D24="","",IF('세척 후 (2)'!D24="불량","불량","적합"))</f>
        <v>불량</v>
      </c>
      <c r="D24" s="154"/>
      <c r="E24" s="163"/>
      <c r="F24" s="50" t="str">
        <f>IF('세척 후 (2)'!H24="","",'세척 후 (2)'!F24)</f>
        <v>급이기</v>
      </c>
      <c r="G24" s="153" t="str">
        <f>IF('세척 후 (2)'!H24="","",IF('세척 후 (2)'!H24="불량","불량","적합"))</f>
        <v>적합</v>
      </c>
      <c r="H24" s="158"/>
    </row>
    <row r="25" spans="1:8">
      <c r="A25" s="150">
        <f>IF('세척 후 (2)'!A25:A27="","",'세척 후 (2)'!A25:A27)</f>
        <v>221</v>
      </c>
      <c r="B25" s="50" t="str">
        <f>IF('세척 후 (2)'!D25="","",'세척 후 (2)'!B25)</f>
        <v>계사 벽</v>
      </c>
      <c r="C25" s="153" t="str">
        <f>IF('세척 후 (2)'!D25="","",IF('세척 후 (2)'!D25="불량","불량","적합"))</f>
        <v>불량</v>
      </c>
      <c r="D25" s="154"/>
      <c r="E25" s="155">
        <f>IF('세척 후 (2)'!E25:E27="","",'세척 후 (2)'!E25:E27)</f>
        <v>222</v>
      </c>
      <c r="F25" s="50" t="str">
        <f>IF('세척 후 (2)'!H25="","",'세척 후 (2)'!F25)</f>
        <v>계사 벽</v>
      </c>
      <c r="G25" s="153" t="str">
        <f>IF('세척 후 (2)'!H25="","",IF('세척 후 (2)'!H25="불량","불량","적합"))</f>
        <v>불량</v>
      </c>
      <c r="H25" s="158"/>
    </row>
    <row r="26" spans="1:8">
      <c r="A26" s="151"/>
      <c r="B26" s="50" t="str">
        <f>IF('세척 후 (2)'!D26="","",'세척 후 (2)'!B26)</f>
        <v>계사 바닥</v>
      </c>
      <c r="C26" s="153" t="str">
        <f>IF('세척 후 (2)'!D26="","",IF('세척 후 (2)'!D26="불량","불량","적합"))</f>
        <v>적합</v>
      </c>
      <c r="D26" s="154"/>
      <c r="E26" s="156"/>
      <c r="F26" s="50" t="str">
        <f>IF('세척 후 (2)'!H26="","",'세척 후 (2)'!F26)</f>
        <v>계사 바닥</v>
      </c>
      <c r="G26" s="153" t="str">
        <f>IF('세척 후 (2)'!H26="","",IF('세척 후 (2)'!H26="불량","불량","적합"))</f>
        <v>적합</v>
      </c>
      <c r="H26" s="158"/>
    </row>
    <row r="27" spans="1:8">
      <c r="A27" s="162"/>
      <c r="B27" s="50" t="str">
        <f>IF('세척 후 (2)'!D27="","",'세척 후 (2)'!B27)</f>
        <v>급이기</v>
      </c>
      <c r="C27" s="153" t="str">
        <f>IF('세척 후 (2)'!D27="","",IF('세척 후 (2)'!D27="불량","불량","적합"))</f>
        <v>적합</v>
      </c>
      <c r="D27" s="154"/>
      <c r="E27" s="163"/>
      <c r="F27" s="50" t="str">
        <f>IF('세척 후 (2)'!H27="","",'세척 후 (2)'!F27)</f>
        <v>급이기</v>
      </c>
      <c r="G27" s="153" t="str">
        <f>IF('세척 후 (2)'!H27="","",IF('세척 후 (2)'!H27="불량","불량","적합"))</f>
        <v>적합</v>
      </c>
      <c r="H27" s="158"/>
    </row>
    <row r="28" spans="1:8">
      <c r="A28" s="150">
        <f>IF('세척 후 (2)'!A28:A30="","",'세척 후 (2)'!A28:A30)</f>
        <v>231</v>
      </c>
      <c r="B28" s="50" t="str">
        <f>IF('세척 후 (2)'!D28="","",'세척 후 (2)'!B28)</f>
        <v>계사 벽</v>
      </c>
      <c r="C28" s="153" t="str">
        <f>IF('세척 후 (2)'!D28="","",IF('세척 후 (2)'!D28="불량","불량","적합"))</f>
        <v>불량</v>
      </c>
      <c r="D28" s="154"/>
      <c r="E28" s="155">
        <f>IF('세척 후 (2)'!E28:E30="","",'세척 후 (2)'!E28:E30)</f>
        <v>232</v>
      </c>
      <c r="F28" s="50" t="str">
        <f>IF('세척 후 (2)'!H28="","",'세척 후 (2)'!F28)</f>
        <v>계사 벽</v>
      </c>
      <c r="G28" s="153" t="str">
        <f>IF('세척 후 (2)'!H28="","",IF('세척 후 (2)'!H28="불량","불량","적합"))</f>
        <v>불량</v>
      </c>
      <c r="H28" s="158"/>
    </row>
    <row r="29" spans="1:8">
      <c r="A29" s="151"/>
      <c r="B29" s="50" t="str">
        <f>IF('세척 후 (2)'!D29="","",'세척 후 (2)'!B29)</f>
        <v>계사 바닥</v>
      </c>
      <c r="C29" s="153" t="str">
        <f>IF('세척 후 (2)'!D29="","",IF('세척 후 (2)'!D29="불량","불량","적합"))</f>
        <v>적합</v>
      </c>
      <c r="D29" s="154"/>
      <c r="E29" s="156"/>
      <c r="F29" s="50" t="str">
        <f>IF('세척 후 (2)'!H29="","",'세척 후 (2)'!F29)</f>
        <v>계사 바닥</v>
      </c>
      <c r="G29" s="153" t="str">
        <f>IF('세척 후 (2)'!H29="","",IF('세척 후 (2)'!H29="불량","불량","적합"))</f>
        <v>적합</v>
      </c>
      <c r="H29" s="158"/>
    </row>
    <row r="30" spans="1:8">
      <c r="A30" s="162"/>
      <c r="B30" s="50" t="str">
        <f>IF('세척 후 (2)'!D30="","",'세척 후 (2)'!B30)</f>
        <v>급이기</v>
      </c>
      <c r="C30" s="153" t="str">
        <f>IF('세척 후 (2)'!D30="","",IF('세척 후 (2)'!D30="불량","불량","적합"))</f>
        <v>불량</v>
      </c>
      <c r="D30" s="154"/>
      <c r="E30" s="163"/>
      <c r="F30" s="50" t="str">
        <f>IF('세척 후 (2)'!H30="","",'세척 후 (2)'!F30)</f>
        <v>급이기</v>
      </c>
      <c r="G30" s="153" t="str">
        <f>IF('세척 후 (2)'!H30="","",IF('세척 후 (2)'!H30="불량","불량","적합"))</f>
        <v>적합</v>
      </c>
      <c r="H30" s="158"/>
    </row>
    <row r="31" spans="1:8">
      <c r="A31" s="150">
        <f>IF('세척 후 (2)'!A31:A33="","",'세척 후 (2)'!A31:A33)</f>
        <v>241</v>
      </c>
      <c r="B31" s="50" t="str">
        <f>IF('세척 후 (2)'!D31="","",'세척 후 (2)'!B31)</f>
        <v>계사 벽</v>
      </c>
      <c r="C31" s="153" t="str">
        <f>IF('세척 후 (2)'!D31="","",IF('세척 후 (2)'!D31="불량","불량","적합"))</f>
        <v>불량</v>
      </c>
      <c r="D31" s="154"/>
      <c r="E31" s="155">
        <f>IF('세척 후 (2)'!E31:E33="","",'세척 후 (2)'!E31:E33)</f>
        <v>242</v>
      </c>
      <c r="F31" s="50" t="str">
        <f>IF('세척 후 (2)'!H31="","",'세척 후 (2)'!F31)</f>
        <v>계사 벽</v>
      </c>
      <c r="G31" s="153" t="str">
        <f>IF('세척 후 (2)'!H31="","",IF('세척 후 (2)'!H31="불량","불량","적합"))</f>
        <v>불량</v>
      </c>
      <c r="H31" s="158"/>
    </row>
    <row r="32" spans="1:8">
      <c r="A32" s="151"/>
      <c r="B32" s="50" t="str">
        <f>IF('세척 후 (2)'!D32="","",'세척 후 (2)'!B32)</f>
        <v>계사 바닥</v>
      </c>
      <c r="C32" s="153" t="str">
        <f>IF('세척 후 (2)'!D32="","",IF('세척 후 (2)'!D32="불량","불량","적합"))</f>
        <v>불량</v>
      </c>
      <c r="D32" s="154"/>
      <c r="E32" s="156"/>
      <c r="F32" s="50" t="str">
        <f>IF('세척 후 (2)'!H32="","",'세척 후 (2)'!F32)</f>
        <v>계사 바닥</v>
      </c>
      <c r="G32" s="153" t="str">
        <f>IF('세척 후 (2)'!H32="","",IF('세척 후 (2)'!H32="불량","불량","적합"))</f>
        <v>불량</v>
      </c>
      <c r="H32" s="158"/>
    </row>
    <row r="33" spans="1:8">
      <c r="A33" s="162"/>
      <c r="B33" s="50" t="str">
        <f>IF('세척 후 (2)'!D33="","",'세척 후 (2)'!B33)</f>
        <v>급이기</v>
      </c>
      <c r="C33" s="153" t="str">
        <f>IF('세척 후 (2)'!D33="","",IF('세척 후 (2)'!D33="불량","불량","적합"))</f>
        <v>불량</v>
      </c>
      <c r="D33" s="154"/>
      <c r="E33" s="163"/>
      <c r="F33" s="50" t="str">
        <f>IF('세척 후 (2)'!H33="","",'세척 후 (2)'!F33)</f>
        <v>급이기</v>
      </c>
      <c r="G33" s="153" t="str">
        <f>IF('세척 후 (2)'!H33="","",IF('세척 후 (2)'!H33="불량","불량","적합"))</f>
        <v>적합</v>
      </c>
      <c r="H33" s="158"/>
    </row>
    <row r="34" spans="1:8">
      <c r="A34" s="150">
        <f>IF('세척 후 (2)'!A34:A36="","",'세척 후 (2)'!A34:A36)</f>
        <v>251</v>
      </c>
      <c r="B34" s="50" t="str">
        <f>IF('세척 후 (2)'!D34="","",'세척 후 (2)'!B34)</f>
        <v>계사 벽</v>
      </c>
      <c r="C34" s="153" t="str">
        <f>IF('세척 후 (2)'!D34="","",IF('세척 후 (2)'!D34="불량","불량","적합"))</f>
        <v>불량</v>
      </c>
      <c r="D34" s="154"/>
      <c r="E34" s="155">
        <f>IF('세척 후 (2)'!E34:E36="","",'세척 후 (2)'!E34:E36)</f>
        <v>252</v>
      </c>
      <c r="F34" s="50" t="str">
        <f>IF('세척 후 (2)'!H34="","",'세척 후 (2)'!F34)</f>
        <v>계사 벽</v>
      </c>
      <c r="G34" s="153" t="str">
        <f>IF('세척 후 (2)'!H34="","",IF('세척 후 (2)'!H34="불량","불량","적합"))</f>
        <v>불량</v>
      </c>
      <c r="H34" s="158"/>
    </row>
    <row r="35" spans="1:8">
      <c r="A35" s="151"/>
      <c r="B35" s="50" t="str">
        <f>IF('세척 후 (2)'!D35="","",'세척 후 (2)'!B35)</f>
        <v>계사 바닥</v>
      </c>
      <c r="C35" s="153" t="str">
        <f>IF('세척 후 (2)'!D35="","",IF('세척 후 (2)'!D35="불량","불량","적합"))</f>
        <v>적합</v>
      </c>
      <c r="D35" s="154"/>
      <c r="E35" s="156"/>
      <c r="F35" s="50" t="str">
        <f>IF('세척 후 (2)'!H35="","",'세척 후 (2)'!F35)</f>
        <v>계사 바닥</v>
      </c>
      <c r="G35" s="153" t="str">
        <f>IF('세척 후 (2)'!H35="","",IF('세척 후 (2)'!H35="불량","불량","적합"))</f>
        <v>적합</v>
      </c>
      <c r="H35" s="158"/>
    </row>
    <row r="36" spans="1:8" ht="17.25" customHeight="1" thickBot="1">
      <c r="A36" s="152"/>
      <c r="B36" s="52" t="str">
        <f>IF('세척 후 (2)'!D36="","",'세척 후 (2)'!B36)</f>
        <v>급이기</v>
      </c>
      <c r="C36" s="159" t="str">
        <f>IF('세척 후 (2)'!D36="","",IF('세척 후 (2)'!D36="불량","불량","적합"))</f>
        <v>적합</v>
      </c>
      <c r="D36" s="160"/>
      <c r="E36" s="157"/>
      <c r="F36" s="52" t="str">
        <f>IF('세척 후 (2)'!H36="","",'세척 후 (2)'!F36)</f>
        <v>급이기</v>
      </c>
      <c r="G36" s="159" t="str">
        <f>IF('세척 후 (2)'!H36="","",IF('세척 후 (2)'!H36="불량","불량","적합"))</f>
        <v>적합</v>
      </c>
      <c r="H36" s="161"/>
    </row>
    <row r="37" spans="1:8">
      <c r="A37" s="3" t="s">
        <v>148</v>
      </c>
    </row>
    <row r="39" spans="1:8">
      <c r="A39" s="18" t="s">
        <v>147</v>
      </c>
      <c r="B39" s="9"/>
      <c r="C39" s="9"/>
      <c r="D39" s="9"/>
      <c r="E39" s="9"/>
      <c r="F39" s="9"/>
      <c r="G39" s="9"/>
      <c r="H39" s="10"/>
    </row>
    <row r="40" spans="1:8">
      <c r="A40" s="19" t="str">
        <f>'세척 후 (2)'!A45</f>
        <v>- 1단지 4개 계사, 2단지 전 계사가 불량으로 확인되었으며 육안상으로도 2단지 세척상태가 미흡함</v>
      </c>
      <c r="B40" s="11"/>
      <c r="C40" s="11"/>
      <c r="D40" s="11"/>
      <c r="E40" s="11"/>
      <c r="F40" s="11"/>
      <c r="G40" s="11"/>
      <c r="H40" s="12"/>
    </row>
    <row r="41" spans="1:8">
      <c r="A41" s="19" t="str">
        <f>'세척 후 (2)'!A46</f>
        <v>- 1단지는 소독을 2회(라이프라인+구루탈), 2단지는 3회(라이프라인*3)를 실시하였으나 2단지의 세척</v>
      </c>
      <c r="B41" s="11"/>
      <c r="C41" s="11"/>
      <c r="D41" s="11"/>
      <c r="E41" s="11"/>
      <c r="F41" s="11"/>
      <c r="G41" s="11"/>
      <c r="H41" s="12"/>
    </row>
    <row r="42" spans="1:8">
      <c r="A42" s="20" t="str">
        <f>'세척 후 (2)'!A47</f>
        <v xml:space="preserve">  상태가 미흡하여 위생검사 결과가 불량빈도가 더 높은 것으로 판단됨</v>
      </c>
      <c r="B42" s="11"/>
      <c r="C42" s="11"/>
      <c r="D42" s="11"/>
      <c r="E42" s="11"/>
      <c r="F42" s="11"/>
      <c r="G42" s="11"/>
      <c r="H42" s="12"/>
    </row>
    <row r="43" spans="1:8">
      <c r="A43" s="19" t="str">
        <f>'세척 후 (2)'!A48</f>
        <v>- 이번 계군의 경우에는 포르말린 소독을 추가로 실시할 예정임</v>
      </c>
      <c r="B43" s="11"/>
      <c r="C43" s="11"/>
      <c r="D43" s="11"/>
      <c r="E43" s="11"/>
      <c r="F43" s="11"/>
      <c r="G43" s="11"/>
      <c r="H43" s="12"/>
    </row>
    <row r="44" spans="1:8">
      <c r="A44" s="21" t="str">
        <f>'세척 후 (2)'!A49</f>
        <v>- 다음 계군 입식전에는 유기물이 충분히 제거될 수 있도록 철저한 세척이 진행되어야 할 것으로 판단됨</v>
      </c>
      <c r="B44" s="13"/>
      <c r="C44" s="13"/>
      <c r="D44" s="13"/>
      <c r="E44" s="13"/>
      <c r="F44" s="13"/>
      <c r="G44" s="13"/>
      <c r="H44" s="14"/>
    </row>
    <row r="47" spans="1:8">
      <c r="A47" s="135" t="s">
        <v>9</v>
      </c>
      <c r="B47" s="135"/>
      <c r="C47" s="135"/>
      <c r="D47" s="135"/>
      <c r="E47" s="135"/>
      <c r="F47" s="135"/>
      <c r="G47" s="135"/>
      <c r="H47" s="135"/>
    </row>
    <row r="48" spans="1:8" ht="17.25">
      <c r="A48" s="136" t="s">
        <v>10</v>
      </c>
      <c r="B48" s="136"/>
      <c r="C48" s="136"/>
      <c r="D48" s="136"/>
      <c r="E48" s="136"/>
      <c r="F48" s="136"/>
      <c r="G48" s="136"/>
      <c r="H48" s="136"/>
    </row>
  </sheetData>
  <mergeCells count="88"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  <mergeCell ref="A31:A33"/>
    <mergeCell ref="C31:D31"/>
    <mergeCell ref="E31:E33"/>
    <mergeCell ref="G31:H31"/>
    <mergeCell ref="C32:D32"/>
    <mergeCell ref="G32:H32"/>
    <mergeCell ref="C33:D33"/>
    <mergeCell ref="G33:H33"/>
    <mergeCell ref="A28:A30"/>
    <mergeCell ref="C28:D28"/>
    <mergeCell ref="E28:E30"/>
    <mergeCell ref="G28:H28"/>
    <mergeCell ref="C29:D29"/>
    <mergeCell ref="G29:H29"/>
    <mergeCell ref="C30:D30"/>
    <mergeCell ref="G30:H30"/>
    <mergeCell ref="A25:A27"/>
    <mergeCell ref="C25:D25"/>
    <mergeCell ref="E25:E27"/>
    <mergeCell ref="G25:H25"/>
    <mergeCell ref="C26:D26"/>
    <mergeCell ref="G26:H26"/>
    <mergeCell ref="C27:D27"/>
    <mergeCell ref="G27:H27"/>
    <mergeCell ref="A22:A24"/>
    <mergeCell ref="C22:D22"/>
    <mergeCell ref="E22:E24"/>
    <mergeCell ref="G22:H22"/>
    <mergeCell ref="C23:D23"/>
    <mergeCell ref="G23:H23"/>
    <mergeCell ref="C24:D24"/>
    <mergeCell ref="G24:H24"/>
    <mergeCell ref="A19:A21"/>
    <mergeCell ref="C19:D19"/>
    <mergeCell ref="E19:E21"/>
    <mergeCell ref="G19:H19"/>
    <mergeCell ref="C20:D20"/>
    <mergeCell ref="G20:H20"/>
    <mergeCell ref="C21:D21"/>
    <mergeCell ref="G21:H21"/>
    <mergeCell ref="A16:A18"/>
    <mergeCell ref="C16:D16"/>
    <mergeCell ref="E16:E18"/>
    <mergeCell ref="G16:H16"/>
    <mergeCell ref="C17:D17"/>
    <mergeCell ref="G17:H17"/>
    <mergeCell ref="C18:D18"/>
    <mergeCell ref="G18:H18"/>
    <mergeCell ref="A13:A15"/>
    <mergeCell ref="C13:D13"/>
    <mergeCell ref="E13:E15"/>
    <mergeCell ref="G13:H13"/>
    <mergeCell ref="C14:D14"/>
    <mergeCell ref="G14:H14"/>
    <mergeCell ref="C15:D15"/>
    <mergeCell ref="G15:H15"/>
    <mergeCell ref="A10:A12"/>
    <mergeCell ref="C10:D10"/>
    <mergeCell ref="E10:E12"/>
    <mergeCell ref="G10:H10"/>
    <mergeCell ref="C11:D11"/>
    <mergeCell ref="G11:H11"/>
    <mergeCell ref="C12:D12"/>
    <mergeCell ref="G12:H12"/>
    <mergeCell ref="A7:A9"/>
    <mergeCell ref="C7:D7"/>
    <mergeCell ref="E7:E9"/>
    <mergeCell ref="G7:H7"/>
    <mergeCell ref="C8:D8"/>
    <mergeCell ref="G8:H8"/>
    <mergeCell ref="C9:D9"/>
    <mergeCell ref="G9:H9"/>
    <mergeCell ref="A1:H1"/>
    <mergeCell ref="G3:H3"/>
    <mergeCell ref="D4:E4"/>
    <mergeCell ref="G4:H4"/>
    <mergeCell ref="C6:D6"/>
    <mergeCell ref="G6:H6"/>
  </mergeCells>
  <phoneticPr fontId="3" type="noConversion"/>
  <conditionalFormatting sqref="C7:C36 D7">
    <cfRule type="containsText" dxfId="152" priority="2" operator="containsText" text="불량">
      <formula>NOT(ISERROR(SEARCH("불량",C7)))</formula>
    </cfRule>
  </conditionalFormatting>
  <conditionalFormatting sqref="G7:G36">
    <cfRule type="containsText" dxfId="151" priority="1" operator="containsText" text="불량">
      <formula>NOT(ISERROR(SEARCH("불량",G7)))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opLeftCell="A31" workbookViewId="0">
      <selection activeCell="A4" sqref="A4:I4"/>
    </sheetView>
  </sheetViews>
  <sheetFormatPr defaultRowHeight="16.5"/>
  <cols>
    <col min="1" max="1" width="8.25" customWidth="1"/>
    <col min="2" max="2" width="10.375" customWidth="1"/>
    <col min="3" max="3" width="10.125" customWidth="1"/>
    <col min="4" max="4" width="5.5" customWidth="1"/>
    <col min="5" max="5" width="12.875" style="79" customWidth="1"/>
    <col min="6" max="6" width="8.875" customWidth="1"/>
    <col min="7" max="7" width="9.25" style="79" customWidth="1"/>
    <col min="8" max="8" width="29.125" style="78" bestFit="1" customWidth="1"/>
    <col min="9" max="9" width="7.25" customWidth="1"/>
  </cols>
  <sheetData>
    <row r="1" spans="1:9" s="116" customFormat="1">
      <c r="A1" s="134"/>
      <c r="B1" s="132"/>
      <c r="C1" s="132"/>
      <c r="D1" s="132"/>
      <c r="E1" s="133"/>
      <c r="F1" s="132"/>
      <c r="G1" s="132"/>
      <c r="H1" s="131"/>
      <c r="I1" s="130"/>
    </row>
    <row r="2" spans="1:9" s="116" customFormat="1" ht="26.25">
      <c r="A2" s="129" t="s">
        <v>247</v>
      </c>
      <c r="B2" s="128"/>
      <c r="C2" s="127"/>
      <c r="D2" s="126"/>
      <c r="E2" s="126"/>
      <c r="F2" s="184" t="s">
        <v>246</v>
      </c>
      <c r="G2" s="184"/>
      <c r="H2" s="184"/>
      <c r="I2" s="185"/>
    </row>
    <row r="3" spans="1:9" s="116" customFormat="1">
      <c r="A3" s="125"/>
      <c r="B3" s="123"/>
      <c r="C3" s="123"/>
      <c r="D3" s="123"/>
      <c r="E3" s="124"/>
      <c r="F3" s="123"/>
      <c r="G3" s="123"/>
      <c r="H3" s="122"/>
      <c r="I3" s="121"/>
    </row>
    <row r="4" spans="1:9" s="116" customFormat="1" ht="41.25" customHeight="1">
      <c r="A4" s="186" t="s">
        <v>245</v>
      </c>
      <c r="B4" s="187"/>
      <c r="C4" s="187"/>
      <c r="D4" s="187"/>
      <c r="E4" s="187"/>
      <c r="F4" s="187"/>
      <c r="G4" s="187"/>
      <c r="H4" s="187"/>
      <c r="I4" s="188"/>
    </row>
    <row r="5" spans="1:9" s="116" customFormat="1" ht="30.75" customHeight="1">
      <c r="A5" s="120" t="s">
        <v>244</v>
      </c>
      <c r="B5" s="118"/>
      <c r="C5" s="118"/>
      <c r="D5" s="118"/>
      <c r="E5" s="119"/>
      <c r="F5" s="118"/>
      <c r="G5" s="118"/>
      <c r="H5" s="118"/>
      <c r="I5" s="117"/>
    </row>
    <row r="6" spans="1:9" ht="45.75" customHeight="1">
      <c r="A6" s="189" t="s">
        <v>243</v>
      </c>
      <c r="B6" s="190"/>
      <c r="C6" s="190"/>
      <c r="D6" s="190"/>
      <c r="E6" s="190"/>
      <c r="F6" s="190"/>
      <c r="G6" s="190"/>
      <c r="H6" s="190"/>
      <c r="I6" s="191"/>
    </row>
    <row r="7" spans="1:9" s="111" customFormat="1" ht="42" customHeight="1">
      <c r="A7" s="115" t="s">
        <v>242</v>
      </c>
      <c r="B7" s="192" t="s">
        <v>141</v>
      </c>
      <c r="C7" s="192"/>
      <c r="D7" s="113"/>
      <c r="E7" s="114" t="s">
        <v>241</v>
      </c>
      <c r="F7" s="113"/>
      <c r="G7" s="112" t="s">
        <v>240</v>
      </c>
      <c r="H7" s="193" t="s">
        <v>239</v>
      </c>
      <c r="I7" s="194"/>
    </row>
    <row r="8" spans="1:9" ht="36" customHeight="1">
      <c r="A8" s="109" t="s">
        <v>238</v>
      </c>
      <c r="B8" s="109" t="s">
        <v>237</v>
      </c>
      <c r="C8" s="109" t="s">
        <v>236</v>
      </c>
      <c r="D8" s="109" t="s">
        <v>235</v>
      </c>
      <c r="E8" s="109" t="s">
        <v>234</v>
      </c>
      <c r="F8" s="109" t="s">
        <v>233</v>
      </c>
      <c r="G8" s="109" t="s">
        <v>232</v>
      </c>
      <c r="H8" s="110" t="s">
        <v>231</v>
      </c>
      <c r="I8" s="109" t="s">
        <v>230</v>
      </c>
    </row>
    <row r="9" spans="1:9" ht="17.25">
      <c r="A9" s="107">
        <v>1</v>
      </c>
      <c r="B9" s="107" t="s">
        <v>229</v>
      </c>
      <c r="C9" s="106">
        <v>43024</v>
      </c>
      <c r="D9" s="106" t="s">
        <v>158</v>
      </c>
      <c r="E9" s="105" t="s">
        <v>228</v>
      </c>
      <c r="F9" s="105">
        <v>1</v>
      </c>
      <c r="G9" s="105"/>
      <c r="H9" s="108" t="s">
        <v>217</v>
      </c>
      <c r="I9" s="103" t="s">
        <v>225</v>
      </c>
    </row>
    <row r="10" spans="1:9" ht="17.25">
      <c r="A10" s="107">
        <v>2</v>
      </c>
      <c r="B10" s="107" t="s">
        <v>227</v>
      </c>
      <c r="C10" s="106">
        <v>43024</v>
      </c>
      <c r="D10" s="106" t="s">
        <v>158</v>
      </c>
      <c r="E10" s="105" t="s">
        <v>226</v>
      </c>
      <c r="F10" s="105">
        <v>1</v>
      </c>
      <c r="G10" s="105"/>
      <c r="H10" s="108" t="s">
        <v>217</v>
      </c>
      <c r="I10" s="103" t="s">
        <v>225</v>
      </c>
    </row>
    <row r="11" spans="1:9" ht="17.25">
      <c r="A11" s="107">
        <v>3</v>
      </c>
      <c r="B11" s="107" t="s">
        <v>224</v>
      </c>
      <c r="C11" s="106">
        <v>43024</v>
      </c>
      <c r="D11" s="106" t="s">
        <v>159</v>
      </c>
      <c r="E11" s="105" t="s">
        <v>223</v>
      </c>
      <c r="F11" s="105">
        <v>1</v>
      </c>
      <c r="G11" s="105"/>
      <c r="H11" s="108" t="s">
        <v>218</v>
      </c>
      <c r="I11" s="103" t="s">
        <v>155</v>
      </c>
    </row>
    <row r="12" spans="1:9" ht="17.25">
      <c r="A12" s="107">
        <v>4</v>
      </c>
      <c r="B12" s="107" t="s">
        <v>222</v>
      </c>
      <c r="C12" s="106">
        <v>43024</v>
      </c>
      <c r="D12" s="106" t="s">
        <v>159</v>
      </c>
      <c r="E12" s="105" t="s">
        <v>221</v>
      </c>
      <c r="F12" s="105">
        <v>1</v>
      </c>
      <c r="G12" s="105"/>
      <c r="H12" s="104" t="s">
        <v>156</v>
      </c>
      <c r="I12" s="103" t="s">
        <v>155</v>
      </c>
    </row>
    <row r="13" spans="1:9" ht="17.25">
      <c r="A13" s="107">
        <v>5</v>
      </c>
      <c r="B13" s="107" t="s">
        <v>220</v>
      </c>
      <c r="C13" s="106">
        <v>43024</v>
      </c>
      <c r="D13" s="106" t="s">
        <v>159</v>
      </c>
      <c r="E13" s="105" t="s">
        <v>219</v>
      </c>
      <c r="F13" s="105">
        <v>1</v>
      </c>
      <c r="G13" s="105"/>
      <c r="H13" s="108" t="s">
        <v>218</v>
      </c>
      <c r="I13" s="103" t="s">
        <v>155</v>
      </c>
    </row>
    <row r="14" spans="1:9" ht="17.25">
      <c r="A14" s="107">
        <v>6</v>
      </c>
      <c r="B14" s="107" t="s">
        <v>216</v>
      </c>
      <c r="C14" s="106">
        <v>43024</v>
      </c>
      <c r="D14" s="106" t="s">
        <v>159</v>
      </c>
      <c r="E14" s="105" t="s">
        <v>215</v>
      </c>
      <c r="F14" s="105">
        <v>1</v>
      </c>
      <c r="G14" s="105"/>
      <c r="H14" s="104" t="s">
        <v>156</v>
      </c>
      <c r="I14" s="103" t="s">
        <v>155</v>
      </c>
    </row>
    <row r="15" spans="1:9" ht="17.25">
      <c r="A15" s="107">
        <v>7</v>
      </c>
      <c r="B15" s="107" t="s">
        <v>214</v>
      </c>
      <c r="C15" s="106">
        <v>43024</v>
      </c>
      <c r="D15" s="106" t="s">
        <v>159</v>
      </c>
      <c r="E15" s="105" t="s">
        <v>213</v>
      </c>
      <c r="F15" s="105">
        <v>1</v>
      </c>
      <c r="G15" s="105"/>
      <c r="H15" s="104" t="s">
        <v>156</v>
      </c>
      <c r="I15" s="103" t="s">
        <v>155</v>
      </c>
    </row>
    <row r="16" spans="1:9" ht="17.25">
      <c r="A16" s="107">
        <v>8</v>
      </c>
      <c r="B16" s="107" t="s">
        <v>212</v>
      </c>
      <c r="C16" s="106">
        <v>43024</v>
      </c>
      <c r="D16" s="106" t="s">
        <v>159</v>
      </c>
      <c r="E16" s="105" t="s">
        <v>211</v>
      </c>
      <c r="F16" s="105">
        <v>1</v>
      </c>
      <c r="G16" s="105"/>
      <c r="H16" s="104" t="s">
        <v>156</v>
      </c>
      <c r="I16" s="103" t="s">
        <v>155</v>
      </c>
    </row>
    <row r="17" spans="1:9" ht="17.25">
      <c r="A17" s="107">
        <v>9</v>
      </c>
      <c r="B17" s="107" t="s">
        <v>210</v>
      </c>
      <c r="C17" s="106">
        <v>43024</v>
      </c>
      <c r="D17" s="106" t="s">
        <v>159</v>
      </c>
      <c r="E17" s="105" t="s">
        <v>209</v>
      </c>
      <c r="F17" s="105">
        <v>1</v>
      </c>
      <c r="G17" s="105"/>
      <c r="H17" s="104" t="s">
        <v>156</v>
      </c>
      <c r="I17" s="103" t="s">
        <v>155</v>
      </c>
    </row>
    <row r="18" spans="1:9" ht="17.25">
      <c r="A18" s="107">
        <v>10</v>
      </c>
      <c r="B18" s="107" t="s">
        <v>208</v>
      </c>
      <c r="C18" s="106">
        <v>43024</v>
      </c>
      <c r="D18" s="106" t="s">
        <v>159</v>
      </c>
      <c r="E18" s="105" t="s">
        <v>207</v>
      </c>
      <c r="F18" s="105">
        <v>1</v>
      </c>
      <c r="G18" s="105"/>
      <c r="H18" s="104" t="s">
        <v>156</v>
      </c>
      <c r="I18" s="103" t="s">
        <v>155</v>
      </c>
    </row>
    <row r="19" spans="1:9" ht="17.25">
      <c r="A19" s="107">
        <v>11</v>
      </c>
      <c r="B19" s="107" t="s">
        <v>206</v>
      </c>
      <c r="C19" s="106">
        <v>43024</v>
      </c>
      <c r="D19" s="106" t="s">
        <v>159</v>
      </c>
      <c r="E19" s="105" t="s">
        <v>205</v>
      </c>
      <c r="F19" s="105">
        <v>1</v>
      </c>
      <c r="G19" s="105"/>
      <c r="H19" s="104" t="s">
        <v>156</v>
      </c>
      <c r="I19" s="103" t="s">
        <v>155</v>
      </c>
    </row>
    <row r="20" spans="1:9" ht="17.25">
      <c r="A20" s="107">
        <v>12</v>
      </c>
      <c r="B20" s="107" t="s">
        <v>204</v>
      </c>
      <c r="C20" s="106">
        <v>43024</v>
      </c>
      <c r="D20" s="106" t="s">
        <v>159</v>
      </c>
      <c r="E20" s="105" t="s">
        <v>203</v>
      </c>
      <c r="F20" s="105">
        <v>1</v>
      </c>
      <c r="G20" s="105"/>
      <c r="H20" s="104" t="s">
        <v>156</v>
      </c>
      <c r="I20" s="103" t="s">
        <v>155</v>
      </c>
    </row>
    <row r="21" spans="1:9" ht="17.25">
      <c r="A21" s="107">
        <v>13</v>
      </c>
      <c r="B21" s="107" t="s">
        <v>202</v>
      </c>
      <c r="C21" s="106">
        <v>43024</v>
      </c>
      <c r="D21" s="106" t="s">
        <v>159</v>
      </c>
      <c r="E21" s="105" t="s">
        <v>201</v>
      </c>
      <c r="F21" s="105">
        <v>1</v>
      </c>
      <c r="G21" s="105"/>
      <c r="H21" s="104" t="s">
        <v>156</v>
      </c>
      <c r="I21" s="103" t="s">
        <v>155</v>
      </c>
    </row>
    <row r="22" spans="1:9" ht="17.25">
      <c r="A22" s="107">
        <v>14</v>
      </c>
      <c r="B22" s="107" t="s">
        <v>200</v>
      </c>
      <c r="C22" s="106">
        <v>43024</v>
      </c>
      <c r="D22" s="106" t="s">
        <v>159</v>
      </c>
      <c r="E22" s="105" t="s">
        <v>199</v>
      </c>
      <c r="F22" s="105">
        <v>1</v>
      </c>
      <c r="G22" s="105"/>
      <c r="H22" s="104" t="s">
        <v>156</v>
      </c>
      <c r="I22" s="103" t="s">
        <v>155</v>
      </c>
    </row>
    <row r="23" spans="1:9" ht="17.25">
      <c r="A23" s="107">
        <v>15</v>
      </c>
      <c r="B23" s="107" t="s">
        <v>198</v>
      </c>
      <c r="C23" s="106">
        <v>43024</v>
      </c>
      <c r="D23" s="106" t="s">
        <v>159</v>
      </c>
      <c r="E23" s="105" t="s">
        <v>197</v>
      </c>
      <c r="F23" s="105">
        <v>1</v>
      </c>
      <c r="G23" s="105"/>
      <c r="H23" s="104" t="s">
        <v>156</v>
      </c>
      <c r="I23" s="103" t="s">
        <v>155</v>
      </c>
    </row>
    <row r="24" spans="1:9" ht="17.25">
      <c r="A24" s="107">
        <v>16</v>
      </c>
      <c r="B24" s="107" t="s">
        <v>196</v>
      </c>
      <c r="C24" s="106">
        <v>43024</v>
      </c>
      <c r="D24" s="106" t="s">
        <v>159</v>
      </c>
      <c r="E24" s="105" t="s">
        <v>195</v>
      </c>
      <c r="F24" s="105">
        <v>1</v>
      </c>
      <c r="G24" s="105"/>
      <c r="H24" s="104" t="s">
        <v>156</v>
      </c>
      <c r="I24" s="103" t="s">
        <v>155</v>
      </c>
    </row>
    <row r="25" spans="1:9" ht="17.25">
      <c r="A25" s="107">
        <v>17</v>
      </c>
      <c r="B25" s="107" t="s">
        <v>194</v>
      </c>
      <c r="C25" s="106">
        <v>43024</v>
      </c>
      <c r="D25" s="106" t="s">
        <v>159</v>
      </c>
      <c r="E25" s="105" t="s">
        <v>193</v>
      </c>
      <c r="F25" s="105">
        <v>1</v>
      </c>
      <c r="G25" s="105"/>
      <c r="H25" s="104" t="s">
        <v>156</v>
      </c>
      <c r="I25" s="103" t="s">
        <v>155</v>
      </c>
    </row>
    <row r="26" spans="1:9" ht="17.25">
      <c r="A26" s="107">
        <v>18</v>
      </c>
      <c r="B26" s="107" t="s">
        <v>192</v>
      </c>
      <c r="C26" s="106">
        <v>43024</v>
      </c>
      <c r="D26" s="106" t="s">
        <v>159</v>
      </c>
      <c r="E26" s="105" t="s">
        <v>191</v>
      </c>
      <c r="F26" s="105">
        <v>1</v>
      </c>
      <c r="G26" s="105"/>
      <c r="H26" s="104" t="s">
        <v>156</v>
      </c>
      <c r="I26" s="103" t="s">
        <v>155</v>
      </c>
    </row>
    <row r="27" spans="1:9" ht="17.25">
      <c r="A27" s="107">
        <v>19</v>
      </c>
      <c r="B27" s="107" t="s">
        <v>190</v>
      </c>
      <c r="C27" s="106">
        <v>43024</v>
      </c>
      <c r="D27" s="106" t="s">
        <v>159</v>
      </c>
      <c r="E27" s="105" t="s">
        <v>189</v>
      </c>
      <c r="F27" s="105">
        <v>1</v>
      </c>
      <c r="G27" s="105"/>
      <c r="H27" s="104" t="s">
        <v>156</v>
      </c>
      <c r="I27" s="103" t="s">
        <v>155</v>
      </c>
    </row>
    <row r="28" spans="1:9" ht="17.25">
      <c r="A28" s="107">
        <v>20</v>
      </c>
      <c r="B28" s="107" t="s">
        <v>188</v>
      </c>
      <c r="C28" s="106">
        <v>43024</v>
      </c>
      <c r="D28" s="106" t="s">
        <v>159</v>
      </c>
      <c r="E28" s="105" t="s">
        <v>187</v>
      </c>
      <c r="F28" s="105">
        <v>1</v>
      </c>
      <c r="G28" s="105"/>
      <c r="H28" s="104" t="s">
        <v>156</v>
      </c>
      <c r="I28" s="103" t="s">
        <v>155</v>
      </c>
    </row>
    <row r="29" spans="1:9" ht="17.25">
      <c r="A29" s="107">
        <v>21</v>
      </c>
      <c r="B29" s="107" t="s">
        <v>186</v>
      </c>
      <c r="C29" s="106">
        <v>43024</v>
      </c>
      <c r="D29" s="106" t="s">
        <v>159</v>
      </c>
      <c r="E29" s="105" t="s">
        <v>185</v>
      </c>
      <c r="F29" s="105">
        <v>1</v>
      </c>
      <c r="G29" s="105"/>
      <c r="H29" s="104" t="s">
        <v>156</v>
      </c>
      <c r="I29" s="103" t="s">
        <v>155</v>
      </c>
    </row>
    <row r="30" spans="1:9" ht="17.25">
      <c r="A30" s="107">
        <v>22</v>
      </c>
      <c r="B30" s="107" t="s">
        <v>184</v>
      </c>
      <c r="C30" s="106">
        <v>43024</v>
      </c>
      <c r="D30" s="106" t="s">
        <v>159</v>
      </c>
      <c r="E30" s="105" t="s">
        <v>183</v>
      </c>
      <c r="F30" s="105">
        <v>1</v>
      </c>
      <c r="G30" s="105"/>
      <c r="H30" s="104" t="s">
        <v>156</v>
      </c>
      <c r="I30" s="103" t="s">
        <v>155</v>
      </c>
    </row>
    <row r="31" spans="1:9" ht="17.25">
      <c r="A31" s="107">
        <v>23</v>
      </c>
      <c r="B31" s="107" t="s">
        <v>182</v>
      </c>
      <c r="C31" s="106">
        <v>43024</v>
      </c>
      <c r="D31" s="106" t="s">
        <v>159</v>
      </c>
      <c r="E31" s="105" t="s">
        <v>181</v>
      </c>
      <c r="F31" s="105">
        <v>1</v>
      </c>
      <c r="G31" s="105"/>
      <c r="H31" s="104" t="s">
        <v>156</v>
      </c>
      <c r="I31" s="103" t="s">
        <v>155</v>
      </c>
    </row>
    <row r="32" spans="1:9" ht="17.25">
      <c r="A32" s="107">
        <v>24</v>
      </c>
      <c r="B32" s="107" t="s">
        <v>180</v>
      </c>
      <c r="C32" s="106">
        <v>43024</v>
      </c>
      <c r="D32" s="106" t="s">
        <v>159</v>
      </c>
      <c r="E32" s="105" t="s">
        <v>179</v>
      </c>
      <c r="F32" s="105">
        <v>1</v>
      </c>
      <c r="G32" s="105"/>
      <c r="H32" s="104" t="s">
        <v>156</v>
      </c>
      <c r="I32" s="103" t="s">
        <v>155</v>
      </c>
    </row>
    <row r="33" spans="1:14" ht="17.25">
      <c r="A33" s="107">
        <v>25</v>
      </c>
      <c r="B33" s="107" t="s">
        <v>178</v>
      </c>
      <c r="C33" s="106">
        <v>43024</v>
      </c>
      <c r="D33" s="106" t="s">
        <v>159</v>
      </c>
      <c r="E33" s="105" t="s">
        <v>177</v>
      </c>
      <c r="F33" s="105">
        <v>1</v>
      </c>
      <c r="G33" s="105"/>
      <c r="H33" s="104" t="s">
        <v>156</v>
      </c>
      <c r="I33" s="103" t="s">
        <v>155</v>
      </c>
    </row>
    <row r="34" spans="1:14" ht="17.25">
      <c r="A34" s="107">
        <v>26</v>
      </c>
      <c r="B34" s="107" t="s">
        <v>176</v>
      </c>
      <c r="C34" s="106">
        <v>43024</v>
      </c>
      <c r="D34" s="106" t="s">
        <v>159</v>
      </c>
      <c r="E34" s="105" t="s">
        <v>175</v>
      </c>
      <c r="F34" s="105">
        <v>1</v>
      </c>
      <c r="G34" s="105"/>
      <c r="H34" s="104" t="s">
        <v>156</v>
      </c>
      <c r="I34" s="103" t="s">
        <v>155</v>
      </c>
    </row>
    <row r="35" spans="1:14" ht="17.25">
      <c r="A35" s="107">
        <v>27</v>
      </c>
      <c r="B35" s="107" t="s">
        <v>174</v>
      </c>
      <c r="C35" s="106">
        <v>43024</v>
      </c>
      <c r="D35" s="106" t="s">
        <v>159</v>
      </c>
      <c r="E35" s="105" t="s">
        <v>173</v>
      </c>
      <c r="F35" s="105">
        <v>1</v>
      </c>
      <c r="G35" s="105"/>
      <c r="H35" s="104" t="s">
        <v>156</v>
      </c>
      <c r="I35" s="103" t="s">
        <v>155</v>
      </c>
    </row>
    <row r="36" spans="1:14" ht="17.25">
      <c r="A36" s="107">
        <v>28</v>
      </c>
      <c r="B36" s="107" t="s">
        <v>172</v>
      </c>
      <c r="C36" s="106">
        <v>43024</v>
      </c>
      <c r="D36" s="106" t="s">
        <v>159</v>
      </c>
      <c r="E36" s="105" t="s">
        <v>171</v>
      </c>
      <c r="F36" s="105">
        <v>1</v>
      </c>
      <c r="G36" s="105"/>
      <c r="H36" s="104" t="s">
        <v>156</v>
      </c>
      <c r="I36" s="103" t="s">
        <v>155</v>
      </c>
    </row>
    <row r="37" spans="1:14" ht="17.25">
      <c r="A37" s="107">
        <v>29</v>
      </c>
      <c r="B37" s="107" t="s">
        <v>170</v>
      </c>
      <c r="C37" s="106">
        <v>43024</v>
      </c>
      <c r="D37" s="106" t="s">
        <v>159</v>
      </c>
      <c r="E37" s="105" t="s">
        <v>169</v>
      </c>
      <c r="F37" s="105">
        <v>1</v>
      </c>
      <c r="G37" s="105"/>
      <c r="H37" s="104" t="s">
        <v>156</v>
      </c>
      <c r="I37" s="103" t="s">
        <v>155</v>
      </c>
    </row>
    <row r="38" spans="1:14" ht="17.25">
      <c r="A38" s="107">
        <v>30</v>
      </c>
      <c r="B38" s="107" t="s">
        <v>168</v>
      </c>
      <c r="C38" s="106">
        <v>43024</v>
      </c>
      <c r="D38" s="106" t="s">
        <v>159</v>
      </c>
      <c r="E38" s="105" t="s">
        <v>167</v>
      </c>
      <c r="F38" s="105">
        <v>1</v>
      </c>
      <c r="G38" s="105"/>
      <c r="H38" s="104" t="s">
        <v>156</v>
      </c>
      <c r="I38" s="103" t="s">
        <v>155</v>
      </c>
    </row>
    <row r="39" spans="1:14" ht="17.25">
      <c r="A39" s="107">
        <v>31</v>
      </c>
      <c r="B39" s="107" t="s">
        <v>166</v>
      </c>
      <c r="C39" s="106">
        <v>43024</v>
      </c>
      <c r="D39" s="106" t="s">
        <v>159</v>
      </c>
      <c r="E39" s="105" t="s">
        <v>165</v>
      </c>
      <c r="F39" s="105">
        <v>1</v>
      </c>
      <c r="G39" s="105"/>
      <c r="H39" s="104" t="s">
        <v>156</v>
      </c>
      <c r="I39" s="103" t="s">
        <v>155</v>
      </c>
    </row>
    <row r="40" spans="1:14" ht="17.25">
      <c r="A40" s="107">
        <v>32</v>
      </c>
      <c r="B40" s="107" t="s">
        <v>164</v>
      </c>
      <c r="C40" s="106">
        <v>43024</v>
      </c>
      <c r="D40" s="106" t="s">
        <v>159</v>
      </c>
      <c r="E40" s="105" t="s">
        <v>163</v>
      </c>
      <c r="F40" s="105">
        <v>1</v>
      </c>
      <c r="G40" s="105"/>
      <c r="H40" s="104" t="s">
        <v>156</v>
      </c>
      <c r="I40" s="103" t="s">
        <v>155</v>
      </c>
    </row>
    <row r="41" spans="1:14" ht="17.25">
      <c r="A41" s="107">
        <v>33</v>
      </c>
      <c r="B41" s="107" t="s">
        <v>162</v>
      </c>
      <c r="C41" s="106">
        <v>43024</v>
      </c>
      <c r="D41" s="106" t="s">
        <v>159</v>
      </c>
      <c r="E41" s="105" t="s">
        <v>161</v>
      </c>
      <c r="F41" s="105">
        <v>1</v>
      </c>
      <c r="G41" s="105"/>
      <c r="H41" s="104" t="s">
        <v>156</v>
      </c>
      <c r="I41" s="103" t="s">
        <v>155</v>
      </c>
    </row>
    <row r="42" spans="1:14" ht="17.25">
      <c r="A42" s="107">
        <v>34</v>
      </c>
      <c r="B42" s="107" t="s">
        <v>160</v>
      </c>
      <c r="C42" s="106">
        <v>43024</v>
      </c>
      <c r="D42" s="106" t="s">
        <v>159</v>
      </c>
      <c r="E42" s="105" t="s">
        <v>157</v>
      </c>
      <c r="F42" s="105">
        <v>1</v>
      </c>
      <c r="G42" s="105"/>
      <c r="H42" s="104" t="s">
        <v>156</v>
      </c>
      <c r="I42" s="103" t="s">
        <v>155</v>
      </c>
    </row>
    <row r="43" spans="1:14" ht="23.25" customHeight="1">
      <c r="A43" s="102"/>
      <c r="B43" s="101"/>
      <c r="C43" s="100"/>
      <c r="D43" s="100"/>
      <c r="E43" s="99"/>
      <c r="F43" s="98"/>
      <c r="G43" s="97"/>
      <c r="H43" s="97"/>
      <c r="K43" s="97"/>
      <c r="L43" s="97"/>
    </row>
    <row r="44" spans="1:14" ht="24" customHeight="1">
      <c r="A44" s="195" t="s">
        <v>154</v>
      </c>
      <c r="B44" s="196"/>
      <c r="C44" s="196"/>
      <c r="D44" s="196"/>
      <c r="E44" s="196"/>
      <c r="F44" s="196"/>
      <c r="G44" s="196"/>
      <c r="H44" s="196"/>
      <c r="I44" s="196"/>
    </row>
    <row r="45" spans="1:14" ht="9.75" customHeight="1">
      <c r="A45" s="96"/>
      <c r="B45" s="93"/>
      <c r="C45" s="93"/>
      <c r="D45" s="93"/>
      <c r="E45" s="95"/>
      <c r="F45" s="94"/>
      <c r="G45" s="93"/>
      <c r="H45" s="93"/>
      <c r="I45" s="93"/>
    </row>
    <row r="46" spans="1:14" ht="24" customHeight="1">
      <c r="A46" s="177" t="s">
        <v>153</v>
      </c>
      <c r="B46" s="178"/>
      <c r="C46" s="178"/>
      <c r="D46" s="178"/>
      <c r="E46" s="178"/>
      <c r="F46" s="178"/>
      <c r="G46" s="178"/>
      <c r="H46" s="178"/>
      <c r="I46" s="92"/>
    </row>
    <row r="48" spans="1:14" s="80" customFormat="1" ht="15" customHeight="1">
      <c r="A48" s="179" t="s">
        <v>152</v>
      </c>
      <c r="B48" s="180"/>
      <c r="C48" s="89"/>
      <c r="D48" s="89"/>
      <c r="E48" s="90"/>
      <c r="F48" s="89"/>
      <c r="G48" s="89"/>
      <c r="H48" s="89"/>
      <c r="I48" s="89"/>
      <c r="J48" s="89"/>
      <c r="K48" s="89"/>
      <c r="L48" s="89"/>
      <c r="M48" s="89"/>
      <c r="N48" s="89"/>
    </row>
    <row r="49" spans="1:14" s="80" customFormat="1" ht="8.25" customHeight="1" thickBot="1">
      <c r="A49" s="91"/>
      <c r="B49" s="89"/>
      <c r="C49" s="89"/>
      <c r="D49" s="89"/>
      <c r="E49" s="90"/>
      <c r="F49" s="89"/>
      <c r="G49" s="89"/>
      <c r="H49" s="89"/>
      <c r="I49" s="89"/>
      <c r="J49" s="89"/>
      <c r="K49" s="89"/>
      <c r="L49" s="89"/>
      <c r="M49" s="89"/>
      <c r="N49" s="89"/>
    </row>
    <row r="50" spans="1:14" s="80" customFormat="1" ht="15" customHeight="1" thickTop="1">
      <c r="A50" s="181"/>
      <c r="B50" s="182"/>
      <c r="C50" s="182"/>
      <c r="D50" s="182"/>
      <c r="E50" s="182"/>
      <c r="F50" s="182"/>
      <c r="G50" s="182"/>
      <c r="H50" s="182"/>
      <c r="I50" s="183"/>
    </row>
    <row r="51" spans="1:14" s="80" customFormat="1" ht="15" customHeight="1">
      <c r="A51" s="88"/>
      <c r="B51" s="86"/>
      <c r="C51" s="86"/>
      <c r="D51" s="86"/>
      <c r="E51" s="87"/>
      <c r="F51" s="86"/>
      <c r="G51" s="86"/>
      <c r="H51" s="86"/>
      <c r="I51" s="85"/>
    </row>
    <row r="52" spans="1:14" s="80" customFormat="1" ht="15" customHeight="1">
      <c r="A52" s="88"/>
      <c r="B52" s="86"/>
      <c r="C52" s="86"/>
      <c r="D52" s="86"/>
      <c r="E52" s="87"/>
      <c r="F52" s="86"/>
      <c r="G52" s="86"/>
      <c r="H52" s="86"/>
      <c r="I52" s="85"/>
    </row>
    <row r="53" spans="1:14" s="80" customFormat="1" ht="15" customHeight="1">
      <c r="A53" s="88"/>
      <c r="B53" s="86"/>
      <c r="C53" s="86"/>
      <c r="D53" s="86"/>
      <c r="E53" s="87"/>
      <c r="F53" s="86"/>
      <c r="G53" s="86"/>
      <c r="H53" s="86"/>
      <c r="I53" s="85"/>
    </row>
    <row r="54" spans="1:14" s="80" customFormat="1" ht="15" customHeight="1">
      <c r="A54" s="88"/>
      <c r="B54" s="86"/>
      <c r="C54" s="86"/>
      <c r="D54" s="86"/>
      <c r="E54" s="87"/>
      <c r="F54" s="86"/>
      <c r="G54" s="86"/>
      <c r="H54" s="86"/>
      <c r="I54" s="85"/>
    </row>
    <row r="55" spans="1:14" s="80" customFormat="1" ht="15" customHeight="1" thickBot="1">
      <c r="A55" s="84"/>
      <c r="B55" s="82"/>
      <c r="C55" s="82"/>
      <c r="D55" s="82"/>
      <c r="E55" s="83"/>
      <c r="F55" s="82"/>
      <c r="G55" s="82"/>
      <c r="H55" s="82"/>
      <c r="I55" s="81"/>
    </row>
    <row r="56" spans="1:14" ht="17.25" thickTop="1"/>
  </sheetData>
  <mergeCells count="9">
    <mergeCell ref="A46:H46"/>
    <mergeCell ref="A48:B48"/>
    <mergeCell ref="A50:I50"/>
    <mergeCell ref="F2:I2"/>
    <mergeCell ref="A4:I4"/>
    <mergeCell ref="A6:I6"/>
    <mergeCell ref="B7:C7"/>
    <mergeCell ref="H7:I7"/>
    <mergeCell ref="A44:I44"/>
  </mergeCells>
  <phoneticPr fontId="3" type="noConversion"/>
  <pageMargins left="0.7" right="0.7" top="0.75" bottom="0.75" header="0.3" footer="0.3"/>
  <pageSetup paperSize="9"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workbookViewId="0">
      <selection activeCell="A4" sqref="A4:I4"/>
    </sheetView>
  </sheetViews>
  <sheetFormatPr defaultRowHeight="16.5"/>
  <cols>
    <col min="1" max="1" width="8.25" customWidth="1"/>
    <col min="2" max="2" width="10.375" customWidth="1"/>
    <col min="3" max="3" width="10.125" customWidth="1"/>
    <col min="4" max="4" width="5.5" customWidth="1"/>
    <col min="5" max="5" width="12.875" style="79" customWidth="1"/>
    <col min="6" max="6" width="8.875" customWidth="1"/>
    <col min="7" max="7" width="9.25" style="79" customWidth="1"/>
    <col min="8" max="8" width="29.125" style="78" bestFit="1" customWidth="1"/>
    <col min="9" max="9" width="7.25" customWidth="1"/>
  </cols>
  <sheetData>
    <row r="1" spans="1:9" s="116" customFormat="1">
      <c r="A1" s="134"/>
      <c r="B1" s="132"/>
      <c r="C1" s="132"/>
      <c r="D1" s="132"/>
      <c r="E1" s="133"/>
      <c r="F1" s="132"/>
      <c r="G1" s="132"/>
      <c r="H1" s="131"/>
      <c r="I1" s="130"/>
    </row>
    <row r="2" spans="1:9" s="116" customFormat="1" ht="26.25">
      <c r="A2" s="129" t="s">
        <v>247</v>
      </c>
      <c r="B2" s="128"/>
      <c r="C2" s="127"/>
      <c r="D2" s="126"/>
      <c r="E2" s="126"/>
      <c r="F2" s="184" t="s">
        <v>246</v>
      </c>
      <c r="G2" s="184"/>
      <c r="H2" s="184"/>
      <c r="I2" s="185"/>
    </row>
    <row r="3" spans="1:9" s="116" customFormat="1">
      <c r="A3" s="125"/>
      <c r="B3" s="123"/>
      <c r="C3" s="123"/>
      <c r="D3" s="123"/>
      <c r="E3" s="124"/>
      <c r="F3" s="123"/>
      <c r="G3" s="123"/>
      <c r="H3" s="122"/>
      <c r="I3" s="121"/>
    </row>
    <row r="4" spans="1:9" s="116" customFormat="1" ht="41.25" customHeight="1">
      <c r="A4" s="186" t="s">
        <v>245</v>
      </c>
      <c r="B4" s="187"/>
      <c r="C4" s="187"/>
      <c r="D4" s="187"/>
      <c r="E4" s="187"/>
      <c r="F4" s="187"/>
      <c r="G4" s="187"/>
      <c r="H4" s="187"/>
      <c r="I4" s="188"/>
    </row>
    <row r="5" spans="1:9" s="116" customFormat="1" ht="30.75" customHeight="1">
      <c r="A5" s="120" t="s">
        <v>244</v>
      </c>
      <c r="B5" s="118"/>
      <c r="C5" s="118"/>
      <c r="D5" s="118"/>
      <c r="E5" s="119"/>
      <c r="F5" s="118"/>
      <c r="G5" s="118"/>
      <c r="H5" s="118"/>
      <c r="I5" s="117"/>
    </row>
    <row r="6" spans="1:9" ht="45.75" customHeight="1">
      <c r="A6" s="189" t="s">
        <v>295</v>
      </c>
      <c r="B6" s="190"/>
      <c r="C6" s="190"/>
      <c r="D6" s="190"/>
      <c r="E6" s="190"/>
      <c r="F6" s="190"/>
      <c r="G6" s="190"/>
      <c r="H6" s="190"/>
      <c r="I6" s="191"/>
    </row>
    <row r="7" spans="1:9" s="111" customFormat="1" ht="42" customHeight="1">
      <c r="A7" s="115" t="s">
        <v>294</v>
      </c>
      <c r="B7" s="192" t="s">
        <v>293</v>
      </c>
      <c r="C7" s="192"/>
      <c r="D7" s="113"/>
      <c r="E7" s="114" t="s">
        <v>292</v>
      </c>
      <c r="F7" s="113"/>
      <c r="G7" s="112" t="s">
        <v>291</v>
      </c>
      <c r="H7" s="193" t="s">
        <v>290</v>
      </c>
      <c r="I7" s="194"/>
    </row>
    <row r="8" spans="1:9" ht="36" customHeight="1">
      <c r="A8" s="109" t="s">
        <v>238</v>
      </c>
      <c r="B8" s="109" t="s">
        <v>237</v>
      </c>
      <c r="C8" s="109" t="s">
        <v>289</v>
      </c>
      <c r="D8" s="109" t="s">
        <v>288</v>
      </c>
      <c r="E8" s="109" t="s">
        <v>234</v>
      </c>
      <c r="F8" s="109" t="s">
        <v>287</v>
      </c>
      <c r="G8" s="109" t="s">
        <v>286</v>
      </c>
      <c r="H8" s="110" t="s">
        <v>285</v>
      </c>
      <c r="I8" s="109" t="s">
        <v>284</v>
      </c>
    </row>
    <row r="9" spans="1:9" ht="17.25">
      <c r="A9" s="107">
        <v>1</v>
      </c>
      <c r="B9" s="107" t="s">
        <v>283</v>
      </c>
      <c r="C9" s="106">
        <v>43053</v>
      </c>
      <c r="D9" s="106" t="s">
        <v>263</v>
      </c>
      <c r="E9" s="105">
        <v>111</v>
      </c>
      <c r="F9" s="105">
        <v>2</v>
      </c>
      <c r="G9" s="105"/>
      <c r="H9" s="108" t="s">
        <v>262</v>
      </c>
      <c r="I9" s="103" t="s">
        <v>261</v>
      </c>
    </row>
    <row r="10" spans="1:9" ht="17.25">
      <c r="A10" s="107">
        <v>2</v>
      </c>
      <c r="B10" s="107" t="s">
        <v>282</v>
      </c>
      <c r="C10" s="106">
        <v>43053</v>
      </c>
      <c r="D10" s="106" t="s">
        <v>263</v>
      </c>
      <c r="E10" s="105">
        <v>112</v>
      </c>
      <c r="F10" s="105">
        <v>2</v>
      </c>
      <c r="G10" s="105"/>
      <c r="H10" s="104" t="s">
        <v>266</v>
      </c>
      <c r="I10" s="103" t="s">
        <v>261</v>
      </c>
    </row>
    <row r="11" spans="1:9" ht="17.25">
      <c r="A11" s="107">
        <v>3</v>
      </c>
      <c r="B11" s="107" t="s">
        <v>281</v>
      </c>
      <c r="C11" s="106">
        <v>43053</v>
      </c>
      <c r="D11" s="106" t="s">
        <v>263</v>
      </c>
      <c r="E11" s="105">
        <v>121</v>
      </c>
      <c r="F11" s="105">
        <v>2</v>
      </c>
      <c r="G11" s="105"/>
      <c r="H11" s="104" t="s">
        <v>266</v>
      </c>
      <c r="I11" s="103" t="s">
        <v>261</v>
      </c>
    </row>
    <row r="12" spans="1:9" ht="17.25">
      <c r="A12" s="107">
        <v>4</v>
      </c>
      <c r="B12" s="107" t="s">
        <v>280</v>
      </c>
      <c r="C12" s="106">
        <v>43053</v>
      </c>
      <c r="D12" s="106" t="s">
        <v>263</v>
      </c>
      <c r="E12" s="105">
        <v>122</v>
      </c>
      <c r="F12" s="105">
        <v>2</v>
      </c>
      <c r="G12" s="105"/>
      <c r="H12" s="108" t="s">
        <v>262</v>
      </c>
      <c r="I12" s="103" t="s">
        <v>261</v>
      </c>
    </row>
    <row r="13" spans="1:9" ht="17.25">
      <c r="A13" s="107">
        <v>5</v>
      </c>
      <c r="B13" s="107" t="s">
        <v>279</v>
      </c>
      <c r="C13" s="106">
        <v>43053</v>
      </c>
      <c r="D13" s="106" t="s">
        <v>263</v>
      </c>
      <c r="E13" s="105">
        <v>131</v>
      </c>
      <c r="F13" s="105">
        <v>2</v>
      </c>
      <c r="G13" s="105"/>
      <c r="H13" s="104" t="s">
        <v>266</v>
      </c>
      <c r="I13" s="103" t="s">
        <v>261</v>
      </c>
    </row>
    <row r="14" spans="1:9" ht="17.25">
      <c r="A14" s="107">
        <v>6</v>
      </c>
      <c r="B14" s="107" t="s">
        <v>278</v>
      </c>
      <c r="C14" s="106">
        <v>43053</v>
      </c>
      <c r="D14" s="106" t="s">
        <v>263</v>
      </c>
      <c r="E14" s="105">
        <v>132</v>
      </c>
      <c r="F14" s="105">
        <v>2</v>
      </c>
      <c r="G14" s="105"/>
      <c r="H14" s="108" t="s">
        <v>262</v>
      </c>
      <c r="I14" s="103" t="s">
        <v>261</v>
      </c>
    </row>
    <row r="15" spans="1:9" ht="17.25">
      <c r="A15" s="107">
        <v>7</v>
      </c>
      <c r="B15" s="107" t="s">
        <v>277</v>
      </c>
      <c r="C15" s="106">
        <v>43053</v>
      </c>
      <c r="D15" s="106" t="s">
        <v>263</v>
      </c>
      <c r="E15" s="105">
        <v>141</v>
      </c>
      <c r="F15" s="105">
        <v>2</v>
      </c>
      <c r="G15" s="105"/>
      <c r="H15" s="104" t="s">
        <v>266</v>
      </c>
      <c r="I15" s="103" t="s">
        <v>261</v>
      </c>
    </row>
    <row r="16" spans="1:9" ht="17.25">
      <c r="A16" s="107">
        <v>8</v>
      </c>
      <c r="B16" s="107" t="s">
        <v>276</v>
      </c>
      <c r="C16" s="106">
        <v>43053</v>
      </c>
      <c r="D16" s="106" t="s">
        <v>263</v>
      </c>
      <c r="E16" s="105">
        <v>142</v>
      </c>
      <c r="F16" s="105">
        <v>2</v>
      </c>
      <c r="G16" s="105"/>
      <c r="H16" s="104" t="s">
        <v>266</v>
      </c>
      <c r="I16" s="103" t="s">
        <v>261</v>
      </c>
    </row>
    <row r="17" spans="1:9" ht="17.25">
      <c r="A17" s="107">
        <v>9</v>
      </c>
      <c r="B17" s="107" t="s">
        <v>275</v>
      </c>
      <c r="C17" s="106">
        <v>43053</v>
      </c>
      <c r="D17" s="106" t="s">
        <v>263</v>
      </c>
      <c r="E17" s="105">
        <v>151</v>
      </c>
      <c r="F17" s="105">
        <v>2</v>
      </c>
      <c r="G17" s="105"/>
      <c r="H17" s="104" t="s">
        <v>266</v>
      </c>
      <c r="I17" s="103" t="s">
        <v>261</v>
      </c>
    </row>
    <row r="18" spans="1:9" ht="17.25">
      <c r="A18" s="107">
        <v>10</v>
      </c>
      <c r="B18" s="107" t="s">
        <v>274</v>
      </c>
      <c r="C18" s="106">
        <v>43053</v>
      </c>
      <c r="D18" s="106" t="s">
        <v>263</v>
      </c>
      <c r="E18" s="105">
        <v>152</v>
      </c>
      <c r="F18" s="105">
        <v>2</v>
      </c>
      <c r="G18" s="105"/>
      <c r="H18" s="104" t="s">
        <v>266</v>
      </c>
      <c r="I18" s="103" t="s">
        <v>261</v>
      </c>
    </row>
    <row r="19" spans="1:9" ht="17.25">
      <c r="A19" s="107">
        <v>11</v>
      </c>
      <c r="B19" s="107" t="s">
        <v>273</v>
      </c>
      <c r="C19" s="106">
        <v>43053</v>
      </c>
      <c r="D19" s="106" t="s">
        <v>263</v>
      </c>
      <c r="E19" s="105">
        <v>211</v>
      </c>
      <c r="F19" s="105">
        <v>2</v>
      </c>
      <c r="G19" s="105"/>
      <c r="H19" s="104" t="s">
        <v>266</v>
      </c>
      <c r="I19" s="103" t="s">
        <v>261</v>
      </c>
    </row>
    <row r="20" spans="1:9" ht="17.25">
      <c r="A20" s="107">
        <v>12</v>
      </c>
      <c r="B20" s="107" t="s">
        <v>272</v>
      </c>
      <c r="C20" s="106">
        <v>43053</v>
      </c>
      <c r="D20" s="106" t="s">
        <v>263</v>
      </c>
      <c r="E20" s="105">
        <v>212</v>
      </c>
      <c r="F20" s="105">
        <v>2</v>
      </c>
      <c r="G20" s="105"/>
      <c r="H20" s="104" t="s">
        <v>266</v>
      </c>
      <c r="I20" s="103" t="s">
        <v>261</v>
      </c>
    </row>
    <row r="21" spans="1:9" ht="17.25">
      <c r="A21" s="107">
        <v>13</v>
      </c>
      <c r="B21" s="107" t="s">
        <v>271</v>
      </c>
      <c r="C21" s="106">
        <v>43053</v>
      </c>
      <c r="D21" s="106" t="s">
        <v>263</v>
      </c>
      <c r="E21" s="105">
        <v>221</v>
      </c>
      <c r="F21" s="105">
        <v>2</v>
      </c>
      <c r="G21" s="105"/>
      <c r="H21" s="108" t="s">
        <v>262</v>
      </c>
      <c r="I21" s="103" t="s">
        <v>261</v>
      </c>
    </row>
    <row r="22" spans="1:9" ht="17.25">
      <c r="A22" s="107">
        <v>14</v>
      </c>
      <c r="B22" s="107" t="s">
        <v>270</v>
      </c>
      <c r="C22" s="106">
        <v>43053</v>
      </c>
      <c r="D22" s="106" t="s">
        <v>263</v>
      </c>
      <c r="E22" s="105">
        <v>222</v>
      </c>
      <c r="F22" s="105">
        <v>2</v>
      </c>
      <c r="G22" s="105"/>
      <c r="H22" s="104" t="s">
        <v>266</v>
      </c>
      <c r="I22" s="103" t="s">
        <v>261</v>
      </c>
    </row>
    <row r="23" spans="1:9" ht="17.25">
      <c r="A23" s="107">
        <v>15</v>
      </c>
      <c r="B23" s="107" t="s">
        <v>269</v>
      </c>
      <c r="C23" s="106">
        <v>43053</v>
      </c>
      <c r="D23" s="106" t="s">
        <v>263</v>
      </c>
      <c r="E23" s="105">
        <v>232</v>
      </c>
      <c r="F23" s="105">
        <v>2</v>
      </c>
      <c r="G23" s="105"/>
      <c r="H23" s="104" t="s">
        <v>266</v>
      </c>
      <c r="I23" s="103" t="s">
        <v>261</v>
      </c>
    </row>
    <row r="24" spans="1:9" ht="17.25">
      <c r="A24" s="107">
        <v>16</v>
      </c>
      <c r="B24" s="107" t="s">
        <v>268</v>
      </c>
      <c r="C24" s="106">
        <v>43053</v>
      </c>
      <c r="D24" s="106" t="s">
        <v>263</v>
      </c>
      <c r="E24" s="105">
        <v>241</v>
      </c>
      <c r="F24" s="105">
        <v>2</v>
      </c>
      <c r="G24" s="105"/>
      <c r="H24" s="104" t="s">
        <v>266</v>
      </c>
      <c r="I24" s="103" t="s">
        <v>261</v>
      </c>
    </row>
    <row r="25" spans="1:9" ht="17.25">
      <c r="A25" s="107">
        <v>17</v>
      </c>
      <c r="B25" s="107" t="s">
        <v>267</v>
      </c>
      <c r="C25" s="106">
        <v>43053</v>
      </c>
      <c r="D25" s="106" t="s">
        <v>263</v>
      </c>
      <c r="E25" s="105">
        <v>242</v>
      </c>
      <c r="F25" s="105">
        <v>2</v>
      </c>
      <c r="G25" s="105"/>
      <c r="H25" s="104" t="s">
        <v>266</v>
      </c>
      <c r="I25" s="103" t="s">
        <v>261</v>
      </c>
    </row>
    <row r="26" spans="1:9" ht="17.25">
      <c r="A26" s="107">
        <v>18</v>
      </c>
      <c r="B26" s="107" t="s">
        <v>265</v>
      </c>
      <c r="C26" s="106">
        <v>43053</v>
      </c>
      <c r="D26" s="106" t="s">
        <v>263</v>
      </c>
      <c r="E26" s="105">
        <v>251</v>
      </c>
      <c r="F26" s="105">
        <v>2</v>
      </c>
      <c r="G26" s="105"/>
      <c r="H26" s="108" t="s">
        <v>262</v>
      </c>
      <c r="I26" s="103" t="s">
        <v>261</v>
      </c>
    </row>
    <row r="27" spans="1:9" ht="17.25">
      <c r="A27" s="107">
        <v>19</v>
      </c>
      <c r="B27" s="107" t="s">
        <v>264</v>
      </c>
      <c r="C27" s="106">
        <v>43053</v>
      </c>
      <c r="D27" s="106" t="s">
        <v>263</v>
      </c>
      <c r="E27" s="105">
        <v>252</v>
      </c>
      <c r="F27" s="105">
        <v>2</v>
      </c>
      <c r="G27" s="105"/>
      <c r="H27" s="108" t="s">
        <v>262</v>
      </c>
      <c r="I27" s="103" t="s">
        <v>261</v>
      </c>
    </row>
    <row r="28" spans="1:9" ht="17.25">
      <c r="A28" s="107">
        <v>20</v>
      </c>
      <c r="B28" s="107"/>
      <c r="C28" s="106"/>
      <c r="D28" s="106"/>
      <c r="E28" s="105"/>
      <c r="F28" s="105"/>
      <c r="G28" s="105"/>
      <c r="H28" s="104"/>
      <c r="I28" s="103"/>
    </row>
    <row r="29" spans="1:9" ht="17.25">
      <c r="A29" s="107">
        <v>21</v>
      </c>
      <c r="B29" s="107"/>
      <c r="C29" s="106"/>
      <c r="D29" s="106"/>
      <c r="E29" s="105"/>
      <c r="F29" s="105"/>
      <c r="G29" s="105"/>
      <c r="H29" s="104"/>
      <c r="I29" s="103"/>
    </row>
    <row r="30" spans="1:9" ht="17.25">
      <c r="A30" s="107">
        <v>22</v>
      </c>
      <c r="B30" s="107"/>
      <c r="C30" s="106"/>
      <c r="D30" s="106"/>
      <c r="E30" s="105"/>
      <c r="F30" s="105"/>
      <c r="G30" s="105"/>
      <c r="H30" s="104"/>
      <c r="I30" s="103"/>
    </row>
    <row r="31" spans="1:9" ht="17.25">
      <c r="A31" s="107">
        <v>23</v>
      </c>
      <c r="B31" s="107"/>
      <c r="C31" s="106"/>
      <c r="D31" s="106"/>
      <c r="E31" s="105"/>
      <c r="F31" s="105"/>
      <c r="G31" s="105"/>
      <c r="H31" s="104"/>
      <c r="I31" s="103"/>
    </row>
    <row r="32" spans="1:9" ht="17.25">
      <c r="A32" s="107">
        <v>24</v>
      </c>
      <c r="B32" s="107"/>
      <c r="C32" s="106"/>
      <c r="D32" s="106"/>
      <c r="E32" s="105"/>
      <c r="F32" s="105"/>
      <c r="G32" s="105"/>
      <c r="H32" s="104"/>
      <c r="I32" s="103"/>
    </row>
    <row r="33" spans="1:14" ht="17.25">
      <c r="A33" s="107">
        <v>25</v>
      </c>
      <c r="B33" s="107"/>
      <c r="C33" s="106"/>
      <c r="D33" s="106"/>
      <c r="E33" s="105"/>
      <c r="F33" s="105"/>
      <c r="G33" s="105"/>
      <c r="H33" s="104"/>
      <c r="I33" s="103"/>
    </row>
    <row r="34" spans="1:14" ht="17.25">
      <c r="A34" s="107">
        <v>26</v>
      </c>
      <c r="B34" s="107"/>
      <c r="C34" s="106"/>
      <c r="D34" s="106"/>
      <c r="E34" s="105"/>
      <c r="F34" s="105"/>
      <c r="G34" s="105"/>
      <c r="H34" s="104"/>
      <c r="I34" s="103"/>
    </row>
    <row r="35" spans="1:14" ht="17.25">
      <c r="A35" s="107">
        <v>27</v>
      </c>
      <c r="B35" s="107"/>
      <c r="C35" s="106"/>
      <c r="D35" s="106"/>
      <c r="E35" s="105"/>
      <c r="F35" s="105"/>
      <c r="G35" s="105"/>
      <c r="H35" s="104"/>
      <c r="I35" s="103"/>
    </row>
    <row r="36" spans="1:14" ht="17.25">
      <c r="A36" s="107">
        <v>28</v>
      </c>
      <c r="B36" s="107"/>
      <c r="C36" s="106"/>
      <c r="D36" s="106"/>
      <c r="E36" s="105"/>
      <c r="F36" s="105"/>
      <c r="G36" s="105"/>
      <c r="H36" s="104"/>
      <c r="I36" s="103"/>
    </row>
    <row r="37" spans="1:14" ht="17.25">
      <c r="A37" s="107">
        <v>29</v>
      </c>
      <c r="B37" s="107"/>
      <c r="C37" s="106"/>
      <c r="D37" s="106"/>
      <c r="E37" s="105"/>
      <c r="F37" s="105"/>
      <c r="G37" s="105"/>
      <c r="H37" s="104"/>
      <c r="I37" s="103"/>
    </row>
    <row r="38" spans="1:14" ht="17.25">
      <c r="A38" s="107">
        <v>30</v>
      </c>
      <c r="B38" s="107"/>
      <c r="C38" s="106"/>
      <c r="D38" s="106"/>
      <c r="E38" s="105"/>
      <c r="F38" s="105"/>
      <c r="G38" s="105"/>
      <c r="H38" s="104"/>
      <c r="I38" s="103"/>
    </row>
    <row r="39" spans="1:14" ht="17.25">
      <c r="A39" s="107">
        <v>31</v>
      </c>
      <c r="B39" s="107"/>
      <c r="C39" s="106"/>
      <c r="D39" s="106"/>
      <c r="E39" s="105"/>
      <c r="F39" s="105"/>
      <c r="G39" s="105"/>
      <c r="H39" s="104"/>
      <c r="I39" s="103"/>
    </row>
    <row r="40" spans="1:14" ht="17.25">
      <c r="A40" s="107">
        <v>32</v>
      </c>
      <c r="B40" s="107"/>
      <c r="C40" s="106"/>
      <c r="D40" s="106"/>
      <c r="E40" s="105"/>
      <c r="F40" s="105"/>
      <c r="G40" s="105"/>
      <c r="H40" s="104"/>
      <c r="I40" s="103"/>
    </row>
    <row r="41" spans="1:14" ht="17.25">
      <c r="A41" s="107">
        <v>33</v>
      </c>
      <c r="B41" s="107"/>
      <c r="C41" s="106"/>
      <c r="D41" s="106"/>
      <c r="E41" s="105"/>
      <c r="F41" s="105"/>
      <c r="G41" s="105"/>
      <c r="H41" s="104"/>
      <c r="I41" s="103"/>
    </row>
    <row r="42" spans="1:14" ht="17.25">
      <c r="A42" s="107">
        <v>34</v>
      </c>
      <c r="B42" s="107"/>
      <c r="C42" s="106"/>
      <c r="D42" s="106"/>
      <c r="E42" s="105"/>
      <c r="F42" s="105"/>
      <c r="G42" s="105"/>
      <c r="H42" s="104"/>
      <c r="I42" s="103"/>
    </row>
    <row r="43" spans="1:14" ht="23.25" customHeight="1">
      <c r="A43" s="102"/>
      <c r="B43" s="101"/>
      <c r="C43" s="100"/>
      <c r="D43" s="100"/>
      <c r="E43" s="99"/>
      <c r="F43" s="98"/>
      <c r="G43" s="97"/>
      <c r="H43" s="97"/>
      <c r="K43" s="97"/>
      <c r="L43" s="97"/>
    </row>
    <row r="44" spans="1:14" ht="24" customHeight="1">
      <c r="A44" s="195" t="s">
        <v>154</v>
      </c>
      <c r="B44" s="196"/>
      <c r="C44" s="196"/>
      <c r="D44" s="196"/>
      <c r="E44" s="196"/>
      <c r="F44" s="196"/>
      <c r="G44" s="196"/>
      <c r="H44" s="196"/>
      <c r="I44" s="196"/>
    </row>
    <row r="45" spans="1:14" ht="9.75" customHeight="1">
      <c r="A45" s="96"/>
      <c r="B45" s="93"/>
      <c r="C45" s="93"/>
      <c r="D45" s="93"/>
      <c r="E45" s="95"/>
      <c r="F45" s="94"/>
      <c r="G45" s="93"/>
      <c r="H45" s="93"/>
      <c r="I45" s="93"/>
    </row>
    <row r="46" spans="1:14" ht="24" customHeight="1">
      <c r="A46" s="177" t="s">
        <v>260</v>
      </c>
      <c r="B46" s="178"/>
      <c r="C46" s="178"/>
      <c r="D46" s="178"/>
      <c r="E46" s="178"/>
      <c r="F46" s="178"/>
      <c r="G46" s="178"/>
      <c r="H46" s="178"/>
      <c r="I46" s="92"/>
    </row>
    <row r="48" spans="1:14" s="80" customFormat="1" ht="15" customHeight="1">
      <c r="A48" s="179" t="s">
        <v>259</v>
      </c>
      <c r="B48" s="180"/>
      <c r="C48" s="89"/>
      <c r="D48" s="89"/>
      <c r="E48" s="90"/>
      <c r="F48" s="89"/>
      <c r="G48" s="89"/>
      <c r="H48" s="89"/>
      <c r="I48" s="89"/>
      <c r="J48" s="89"/>
      <c r="K48" s="89"/>
      <c r="L48" s="89"/>
      <c r="M48" s="89"/>
      <c r="N48" s="89"/>
    </row>
    <row r="49" spans="1:14" s="80" customFormat="1" ht="8.25" customHeight="1" thickBot="1">
      <c r="A49" s="91"/>
      <c r="B49" s="89"/>
      <c r="C49" s="89"/>
      <c r="D49" s="89"/>
      <c r="E49" s="90"/>
      <c r="F49" s="89"/>
      <c r="G49" s="89"/>
      <c r="H49" s="89"/>
      <c r="I49" s="89"/>
      <c r="J49" s="89"/>
      <c r="K49" s="89"/>
      <c r="L49" s="89"/>
      <c r="M49" s="89"/>
      <c r="N49" s="89"/>
    </row>
    <row r="50" spans="1:14" s="80" customFormat="1" ht="15" customHeight="1" thickTop="1">
      <c r="A50" s="181"/>
      <c r="B50" s="182"/>
      <c r="C50" s="182"/>
      <c r="D50" s="182"/>
      <c r="E50" s="182"/>
      <c r="F50" s="182"/>
      <c r="G50" s="182"/>
      <c r="H50" s="182"/>
      <c r="I50" s="183"/>
    </row>
    <row r="51" spans="1:14" s="80" customFormat="1" ht="15" customHeight="1">
      <c r="A51" s="88"/>
      <c r="B51" s="86"/>
      <c r="C51" s="86"/>
      <c r="D51" s="86"/>
      <c r="E51" s="87"/>
      <c r="F51" s="86"/>
      <c r="G51" s="86"/>
      <c r="H51" s="86"/>
      <c r="I51" s="85"/>
    </row>
    <row r="52" spans="1:14" s="80" customFormat="1" ht="15" customHeight="1">
      <c r="A52" s="88"/>
      <c r="B52" s="86"/>
      <c r="C52" s="86"/>
      <c r="D52" s="86"/>
      <c r="E52" s="87"/>
      <c r="F52" s="86"/>
      <c r="G52" s="86"/>
      <c r="H52" s="86"/>
      <c r="I52" s="85"/>
    </row>
    <row r="53" spans="1:14" s="80" customFormat="1" ht="15" customHeight="1">
      <c r="A53" s="88"/>
      <c r="B53" s="86"/>
      <c r="C53" s="86"/>
      <c r="D53" s="86"/>
      <c r="E53" s="87"/>
      <c r="F53" s="86"/>
      <c r="G53" s="86"/>
      <c r="H53" s="86"/>
      <c r="I53" s="85"/>
    </row>
    <row r="54" spans="1:14" s="80" customFormat="1" ht="15" customHeight="1">
      <c r="A54" s="88"/>
      <c r="B54" s="86"/>
      <c r="C54" s="86"/>
      <c r="D54" s="86"/>
      <c r="E54" s="87"/>
      <c r="F54" s="86"/>
      <c r="G54" s="86"/>
      <c r="H54" s="86"/>
      <c r="I54" s="85"/>
    </row>
    <row r="55" spans="1:14" s="80" customFormat="1" ht="15" customHeight="1" thickBot="1">
      <c r="A55" s="84"/>
      <c r="B55" s="82"/>
      <c r="C55" s="82"/>
      <c r="D55" s="82"/>
      <c r="E55" s="83"/>
      <c r="F55" s="82"/>
      <c r="G55" s="82"/>
      <c r="H55" s="82"/>
      <c r="I55" s="81"/>
    </row>
    <row r="56" spans="1:14" ht="17.25" thickTop="1"/>
  </sheetData>
  <mergeCells count="9">
    <mergeCell ref="A46:H46"/>
    <mergeCell ref="A48:B48"/>
    <mergeCell ref="A50:I50"/>
    <mergeCell ref="F2:I2"/>
    <mergeCell ref="A4:I4"/>
    <mergeCell ref="A6:I6"/>
    <mergeCell ref="B7:C7"/>
    <mergeCell ref="H7:I7"/>
    <mergeCell ref="A44:I44"/>
  </mergeCells>
  <phoneticPr fontId="3" type="noConversion"/>
  <pageMargins left="0.7" right="0.7" top="0.75" bottom="0.75" header="0.3" footer="0.3"/>
  <pageSetup paperSize="9"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N22" sqref="N22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>
      <c r="A1" s="176" t="s">
        <v>258</v>
      </c>
      <c r="B1" s="144"/>
      <c r="C1" s="144"/>
      <c r="D1" s="144"/>
      <c r="E1" s="144"/>
      <c r="F1" s="144"/>
      <c r="G1" s="144"/>
      <c r="H1" s="144"/>
    </row>
    <row r="3" spans="1:8">
      <c r="F3" s="76" t="s">
        <v>257</v>
      </c>
      <c r="G3" s="145" t="s">
        <v>256</v>
      </c>
      <c r="H3" s="146"/>
    </row>
    <row r="4" spans="1:8">
      <c r="A4" s="4" t="s">
        <v>255</v>
      </c>
      <c r="B4" s="73" t="s">
        <v>254</v>
      </c>
      <c r="C4" s="4" t="s">
        <v>253</v>
      </c>
      <c r="D4" s="147">
        <v>43024</v>
      </c>
      <c r="E4" s="148"/>
      <c r="F4" s="4" t="s">
        <v>301</v>
      </c>
      <c r="G4" s="147"/>
      <c r="H4" s="147"/>
    </row>
    <row r="5" spans="1:8">
      <c r="A5" s="4" t="s">
        <v>252</v>
      </c>
      <c r="B5" s="73">
        <v>7375</v>
      </c>
      <c r="C5" s="4" t="s">
        <v>251</v>
      </c>
      <c r="D5" s="203" t="s">
        <v>250</v>
      </c>
      <c r="E5" s="204"/>
      <c r="F5" s="4" t="s">
        <v>303</v>
      </c>
      <c r="G5" s="148" t="s">
        <v>307</v>
      </c>
      <c r="H5" s="148"/>
    </row>
    <row r="6" spans="1:8" ht="15.75" thickBot="1"/>
    <row r="7" spans="1:8" ht="16.5" customHeight="1">
      <c r="A7" s="205" t="s">
        <v>32</v>
      </c>
      <c r="B7" s="206"/>
      <c r="C7" s="77" t="s">
        <v>16</v>
      </c>
      <c r="D7" s="53" t="s">
        <v>3</v>
      </c>
      <c r="E7" s="207" t="s">
        <v>32</v>
      </c>
      <c r="F7" s="206"/>
      <c r="G7" s="77" t="s">
        <v>16</v>
      </c>
      <c r="H7" s="7" t="s">
        <v>3</v>
      </c>
    </row>
    <row r="8" spans="1:8" ht="18.75" customHeight="1">
      <c r="A8" s="208">
        <v>111</v>
      </c>
      <c r="B8" s="200"/>
      <c r="C8" s="210" t="s">
        <v>249</v>
      </c>
      <c r="D8" s="212" t="str">
        <f>IF(C8="","",IF(C8="음성","양호",IF(ISERROR(FIND(".",C8)),"불량","주의")))</f>
        <v>주의</v>
      </c>
      <c r="E8" s="214">
        <v>112</v>
      </c>
      <c r="F8" s="200"/>
      <c r="G8" s="216" t="s">
        <v>249</v>
      </c>
      <c r="H8" s="218" t="str">
        <f>IF(G8="","",IF(G8="음성","양호",IF(ISERROR(FIND(".",G8)),"불량","주의")))</f>
        <v>주의</v>
      </c>
    </row>
    <row r="9" spans="1:8" ht="18.75" customHeight="1">
      <c r="A9" s="209"/>
      <c r="B9" s="202"/>
      <c r="C9" s="211" t="s">
        <v>248</v>
      </c>
      <c r="D9" s="213"/>
      <c r="E9" s="215"/>
      <c r="F9" s="202"/>
      <c r="G9" s="217"/>
      <c r="H9" s="219"/>
    </row>
    <row r="10" spans="1:8" ht="18.75" customHeight="1">
      <c r="A10" s="208">
        <v>121</v>
      </c>
      <c r="B10" s="200"/>
      <c r="C10" s="210" t="s">
        <v>18</v>
      </c>
      <c r="D10" s="212" t="str">
        <f>IF(C10="","",IF(C10="음성","양호",IF(ISERROR(FIND(".",C10)),"불량","주의")))</f>
        <v>양호</v>
      </c>
      <c r="E10" s="214">
        <v>122</v>
      </c>
      <c r="F10" s="200"/>
      <c r="G10" s="210" t="s">
        <v>18</v>
      </c>
      <c r="H10" s="218" t="str">
        <f>IF(G10="","",IF(G10="음성","양호",IF(ISERROR(FIND(".",G10)),"불량","주의")))</f>
        <v>양호</v>
      </c>
    </row>
    <row r="11" spans="1:8" ht="18.75" customHeight="1">
      <c r="A11" s="209"/>
      <c r="B11" s="202"/>
      <c r="C11" s="211" t="s">
        <v>18</v>
      </c>
      <c r="D11" s="213"/>
      <c r="E11" s="215"/>
      <c r="F11" s="202"/>
      <c r="G11" s="211" t="s">
        <v>248</v>
      </c>
      <c r="H11" s="219"/>
    </row>
    <row r="12" spans="1:8" ht="18.75" customHeight="1">
      <c r="A12" s="208">
        <v>131</v>
      </c>
      <c r="B12" s="200" t="s">
        <v>39</v>
      </c>
      <c r="C12" s="210" t="s">
        <v>18</v>
      </c>
      <c r="D12" s="212" t="str">
        <f>IF(C12="","",IF(C12="음성","양호",IF(ISERROR(FIND(".",C12)),"불량","주의")))</f>
        <v>양호</v>
      </c>
      <c r="E12" s="214">
        <v>132</v>
      </c>
      <c r="F12" s="200" t="s">
        <v>39</v>
      </c>
      <c r="G12" s="210" t="s">
        <v>18</v>
      </c>
      <c r="H12" s="218" t="str">
        <f>IF(G12="","",IF(G12="음성","양호",IF(ISERROR(FIND(".",G12)),"불량","주의")))</f>
        <v>양호</v>
      </c>
    </row>
    <row r="13" spans="1:8" ht="18.75" customHeight="1">
      <c r="A13" s="209"/>
      <c r="B13" s="202" t="s">
        <v>40</v>
      </c>
      <c r="C13" s="211" t="s">
        <v>18</v>
      </c>
      <c r="D13" s="213"/>
      <c r="E13" s="215"/>
      <c r="F13" s="202" t="s">
        <v>40</v>
      </c>
      <c r="G13" s="211" t="s">
        <v>248</v>
      </c>
      <c r="H13" s="219"/>
    </row>
    <row r="14" spans="1:8" ht="18.75" customHeight="1">
      <c r="A14" s="208">
        <v>141</v>
      </c>
      <c r="B14" s="200" t="s">
        <v>39</v>
      </c>
      <c r="C14" s="210" t="s">
        <v>18</v>
      </c>
      <c r="D14" s="212" t="str">
        <f>IF(C14="","",IF(C14="음성","양호",IF(ISERROR(FIND(".",C14)),"불량","주의")))</f>
        <v>양호</v>
      </c>
      <c r="E14" s="214">
        <v>142</v>
      </c>
      <c r="F14" s="200" t="s">
        <v>39</v>
      </c>
      <c r="G14" s="216" t="s">
        <v>18</v>
      </c>
      <c r="H14" s="218" t="str">
        <f>IF(G14="","",IF(G14="음성","양호",IF(ISERROR(FIND(".",G14)),"불량","주의")))</f>
        <v>양호</v>
      </c>
    </row>
    <row r="15" spans="1:8" ht="18.75" customHeight="1">
      <c r="A15" s="209"/>
      <c r="B15" s="202" t="s">
        <v>40</v>
      </c>
      <c r="C15" s="211" t="s">
        <v>18</v>
      </c>
      <c r="D15" s="213"/>
      <c r="E15" s="215"/>
      <c r="F15" s="202" t="s">
        <v>40</v>
      </c>
      <c r="G15" s="217"/>
      <c r="H15" s="219"/>
    </row>
    <row r="16" spans="1:8" ht="18.75" customHeight="1">
      <c r="A16" s="208">
        <v>151</v>
      </c>
      <c r="B16" s="200" t="s">
        <v>39</v>
      </c>
      <c r="C16" s="210" t="s">
        <v>18</v>
      </c>
      <c r="D16" s="212" t="str">
        <f>IF(C16="","",IF(C16="음성","양호",IF(ISERROR(FIND(".",C16)),"불량","주의")))</f>
        <v>양호</v>
      </c>
      <c r="E16" s="214">
        <v>152</v>
      </c>
      <c r="F16" s="200" t="s">
        <v>39</v>
      </c>
      <c r="G16" s="216" t="s">
        <v>18</v>
      </c>
      <c r="H16" s="218" t="str">
        <f>IF(G16="","",IF(G16="음성","양호",IF(ISERROR(FIND(".",G16)),"불량","주의")))</f>
        <v>양호</v>
      </c>
    </row>
    <row r="17" spans="1:8" ht="18.75" customHeight="1">
      <c r="A17" s="209"/>
      <c r="B17" s="202" t="s">
        <v>40</v>
      </c>
      <c r="C17" s="211" t="s">
        <v>18</v>
      </c>
      <c r="D17" s="213"/>
      <c r="E17" s="215"/>
      <c r="F17" s="202" t="s">
        <v>40</v>
      </c>
      <c r="G17" s="217"/>
      <c r="H17" s="219"/>
    </row>
    <row r="18" spans="1:8" ht="18.75" customHeight="1">
      <c r="A18" s="208">
        <v>211</v>
      </c>
      <c r="B18" s="200" t="s">
        <v>39</v>
      </c>
      <c r="C18" s="210" t="s">
        <v>18</v>
      </c>
      <c r="D18" s="212" t="str">
        <f>IF(C18="","",IF(C18="음성","양호",IF(ISERROR(FIND(".",C18)),"불량","주의")))</f>
        <v>양호</v>
      </c>
      <c r="E18" s="214">
        <v>212</v>
      </c>
      <c r="F18" s="200" t="s">
        <v>39</v>
      </c>
      <c r="G18" s="216" t="s">
        <v>18</v>
      </c>
      <c r="H18" s="218" t="str">
        <f>IF(G18="","",IF(G18="음성","양호",IF(ISERROR(FIND(".",G18)),"불량","주의")))</f>
        <v>양호</v>
      </c>
    </row>
    <row r="19" spans="1:8" ht="18.75" customHeight="1">
      <c r="A19" s="209"/>
      <c r="B19" s="202" t="s">
        <v>40</v>
      </c>
      <c r="C19" s="211" t="s">
        <v>18</v>
      </c>
      <c r="D19" s="213"/>
      <c r="E19" s="215"/>
      <c r="F19" s="202" t="s">
        <v>40</v>
      </c>
      <c r="G19" s="217"/>
      <c r="H19" s="219"/>
    </row>
    <row r="20" spans="1:8" ht="18.75" customHeight="1">
      <c r="A20" s="208">
        <v>221</v>
      </c>
      <c r="B20" s="200" t="s">
        <v>39</v>
      </c>
      <c r="C20" s="210" t="s">
        <v>18</v>
      </c>
      <c r="D20" s="212" t="str">
        <f>IF(C20="","",IF(C20="음성","양호",IF(ISERROR(FIND(".",C20)),"불량","주의")))</f>
        <v>양호</v>
      </c>
      <c r="E20" s="214">
        <v>222</v>
      </c>
      <c r="F20" s="200" t="s">
        <v>39</v>
      </c>
      <c r="G20" s="216" t="s">
        <v>18</v>
      </c>
      <c r="H20" s="218" t="str">
        <f>IF(G20="","",IF(G20="음성","양호",IF(ISERROR(FIND(".",G20)),"불량","주의")))</f>
        <v>양호</v>
      </c>
    </row>
    <row r="21" spans="1:8" ht="18.75" customHeight="1">
      <c r="A21" s="209"/>
      <c r="B21" s="202" t="s">
        <v>40</v>
      </c>
      <c r="C21" s="211" t="s">
        <v>18</v>
      </c>
      <c r="D21" s="213"/>
      <c r="E21" s="215"/>
      <c r="F21" s="202" t="s">
        <v>40</v>
      </c>
      <c r="G21" s="217"/>
      <c r="H21" s="219"/>
    </row>
    <row r="22" spans="1:8" ht="18.75" customHeight="1">
      <c r="A22" s="208">
        <v>232</v>
      </c>
      <c r="B22" s="200" t="s">
        <v>39</v>
      </c>
      <c r="C22" s="210" t="s">
        <v>18</v>
      </c>
      <c r="D22" s="212" t="str">
        <f>IF(C22="","",IF(C22="음성","양호",IF(ISERROR(FIND(".",C22)),"불량","주의")))</f>
        <v>양호</v>
      </c>
      <c r="E22" s="214">
        <v>241</v>
      </c>
      <c r="F22" s="200" t="s">
        <v>39</v>
      </c>
      <c r="G22" s="210" t="s">
        <v>18</v>
      </c>
      <c r="H22" s="218" t="str">
        <f>IF(G22="","",IF(G22="음성","양호",IF(ISERROR(FIND(".",G22)),"불량","주의")))</f>
        <v>양호</v>
      </c>
    </row>
    <row r="23" spans="1:8" ht="18.75" customHeight="1">
      <c r="A23" s="209"/>
      <c r="B23" s="202" t="s">
        <v>40</v>
      </c>
      <c r="C23" s="211" t="s">
        <v>248</v>
      </c>
      <c r="D23" s="213"/>
      <c r="E23" s="215"/>
      <c r="F23" s="202" t="s">
        <v>40</v>
      </c>
      <c r="G23" s="211" t="s">
        <v>248</v>
      </c>
      <c r="H23" s="219"/>
    </row>
    <row r="24" spans="1:8" ht="18.75" customHeight="1">
      <c r="A24" s="208">
        <v>242</v>
      </c>
      <c r="B24" s="200" t="s">
        <v>39</v>
      </c>
      <c r="C24" s="210" t="s">
        <v>18</v>
      </c>
      <c r="D24" s="212" t="str">
        <f>IF(C24="","",IF(C24="음성","양호",IF(ISERROR(FIND(".",C24)),"불량","주의")))</f>
        <v>양호</v>
      </c>
      <c r="E24" s="214">
        <v>251</v>
      </c>
      <c r="F24" s="200" t="s">
        <v>39</v>
      </c>
      <c r="G24" s="210" t="s">
        <v>18</v>
      </c>
      <c r="H24" s="218" t="str">
        <f>IF(G24="","",IF(G24="음성","양호",IF(ISERROR(FIND(".",G24)),"불량","주의")))</f>
        <v>양호</v>
      </c>
    </row>
    <row r="25" spans="1:8" ht="18.75" customHeight="1">
      <c r="A25" s="209"/>
      <c r="B25" s="202" t="s">
        <v>40</v>
      </c>
      <c r="C25" s="211" t="s">
        <v>248</v>
      </c>
      <c r="D25" s="213"/>
      <c r="E25" s="215"/>
      <c r="F25" s="202" t="s">
        <v>40</v>
      </c>
      <c r="G25" s="211" t="s">
        <v>248</v>
      </c>
      <c r="H25" s="219"/>
    </row>
    <row r="26" spans="1:8" ht="18.75" customHeight="1" thickBot="1">
      <c r="A26" s="227">
        <v>252</v>
      </c>
      <c r="B26" s="221" t="s">
        <v>39</v>
      </c>
      <c r="C26" s="229" t="s">
        <v>18</v>
      </c>
      <c r="D26" s="212" t="str">
        <f>IF(C26="","",IF(C26="음성","양호",IF(ISERROR(FIND(".",C26)),"불량","주의")))</f>
        <v>양호</v>
      </c>
      <c r="E26" s="220"/>
      <c r="F26" s="221" t="s">
        <v>39</v>
      </c>
      <c r="G26" s="224"/>
      <c r="H26" s="218"/>
    </row>
    <row r="27" spans="1:8" ht="18.75" customHeight="1" thickBot="1">
      <c r="A27" s="228"/>
      <c r="B27" s="223" t="s">
        <v>40</v>
      </c>
      <c r="C27" s="230" t="s">
        <v>18</v>
      </c>
      <c r="D27" s="231"/>
      <c r="E27" s="222"/>
      <c r="F27" s="223" t="s">
        <v>40</v>
      </c>
      <c r="G27" s="225"/>
      <c r="H27" s="226"/>
    </row>
    <row r="28" spans="1:8">
      <c r="A28" s="3"/>
    </row>
    <row r="30" spans="1:8">
      <c r="A30" s="1" t="s">
        <v>20</v>
      </c>
    </row>
    <row r="31" spans="1:8">
      <c r="A31" s="15"/>
      <c r="B31" s="16" t="s">
        <v>6</v>
      </c>
      <c r="C31" s="174" t="s">
        <v>7</v>
      </c>
      <c r="D31" s="174"/>
      <c r="E31" s="174" t="s">
        <v>45</v>
      </c>
      <c r="F31" s="174"/>
      <c r="G31" s="174" t="s">
        <v>8</v>
      </c>
      <c r="H31" s="174"/>
    </row>
    <row r="32" spans="1:8">
      <c r="A32" s="17" t="s">
        <v>5</v>
      </c>
      <c r="B32" s="8"/>
      <c r="C32" s="174"/>
      <c r="D32" s="174"/>
      <c r="E32" s="174"/>
      <c r="F32" s="174"/>
      <c r="G32" s="174"/>
      <c r="H32" s="174"/>
    </row>
    <row r="33" spans="1:8" ht="17.25" customHeight="1">
      <c r="A33" s="175" t="s">
        <v>16</v>
      </c>
      <c r="B33" s="139"/>
      <c r="C33" s="175" t="s">
        <v>26</v>
      </c>
      <c r="D33" s="175"/>
      <c r="E33" s="169" t="s">
        <v>47</v>
      </c>
      <c r="F33" s="169"/>
      <c r="G33" s="139" t="s">
        <v>49</v>
      </c>
      <c r="H33" s="139"/>
    </row>
    <row r="35" spans="1:8">
      <c r="A35" s="18" t="s">
        <v>27</v>
      </c>
      <c r="B35" s="9"/>
      <c r="C35" s="9"/>
      <c r="D35" s="9"/>
      <c r="E35" s="9"/>
      <c r="F35" s="9"/>
      <c r="G35" s="9"/>
      <c r="H35" s="10"/>
    </row>
    <row r="36" spans="1:8">
      <c r="A36" s="19"/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135" t="s">
        <v>9</v>
      </c>
      <c r="B43" s="135"/>
      <c r="C43" s="135"/>
      <c r="D43" s="135"/>
      <c r="E43" s="135"/>
      <c r="F43" s="135"/>
      <c r="G43" s="135"/>
      <c r="H43" s="135"/>
    </row>
    <row r="44" spans="1:8" ht="17.25">
      <c r="A44" s="136" t="s">
        <v>10</v>
      </c>
      <c r="B44" s="136"/>
      <c r="C44" s="136"/>
      <c r="D44" s="136"/>
      <c r="E44" s="136"/>
      <c r="F44" s="136"/>
      <c r="G44" s="136"/>
      <c r="H44" s="136"/>
    </row>
  </sheetData>
  <mergeCells count="77">
    <mergeCell ref="A44:H44"/>
    <mergeCell ref="C31:D32"/>
    <mergeCell ref="E31:F32"/>
    <mergeCell ref="G31:H32"/>
    <mergeCell ref="A33:B33"/>
    <mergeCell ref="C33:D33"/>
    <mergeCell ref="E33:F33"/>
    <mergeCell ref="G33:H33"/>
    <mergeCell ref="H24:H25"/>
    <mergeCell ref="A26:B27"/>
    <mergeCell ref="C26:C27"/>
    <mergeCell ref="D26:D27"/>
    <mergeCell ref="A43:H43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H26:H27"/>
    <mergeCell ref="A24:B25"/>
    <mergeCell ref="C24:C25"/>
    <mergeCell ref="D24:D25"/>
    <mergeCell ref="E24:F25"/>
    <mergeCell ref="G24:G25"/>
    <mergeCell ref="C22:C23"/>
    <mergeCell ref="D22:D23"/>
    <mergeCell ref="E22:F23"/>
    <mergeCell ref="G22:G23"/>
    <mergeCell ref="H18:H19"/>
    <mergeCell ref="A18:B19"/>
    <mergeCell ref="C18:C19"/>
    <mergeCell ref="D18:D19"/>
    <mergeCell ref="E18:F19"/>
    <mergeCell ref="G18:G19"/>
    <mergeCell ref="H12:H13"/>
    <mergeCell ref="A14:B15"/>
    <mergeCell ref="C14:C15"/>
    <mergeCell ref="D14:D15"/>
    <mergeCell ref="H16:H17"/>
    <mergeCell ref="A16:B17"/>
    <mergeCell ref="C16:C17"/>
    <mergeCell ref="D16:D17"/>
    <mergeCell ref="E16:F17"/>
    <mergeCell ref="G16:G17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 D22 D10 D14 D18 D12 D16 D20 D24 D26 H8 H10:H27">
    <cfRule type="containsText" dxfId="150" priority="26" operator="containsText" text="불량">
      <formula>NOT(ISERROR(SEARCH("불량",D8)))</formula>
    </cfRule>
  </conditionalFormatting>
  <conditionalFormatting sqref="C8:C27">
    <cfRule type="containsText" dxfId="149" priority="25" operator="containsText" text="양성">
      <formula>NOT(ISERROR(SEARCH("양성",C8)))</formula>
    </cfRule>
  </conditionalFormatting>
  <conditionalFormatting sqref="G8 G10:G27">
    <cfRule type="containsText" dxfId="148" priority="24" operator="containsText" text="양성">
      <formula>NOT(ISERROR(SEARCH("양성",G8)))</formula>
    </cfRule>
  </conditionalFormatting>
  <conditionalFormatting sqref="C11:C25">
    <cfRule type="containsText" dxfId="147" priority="23" operator="containsText" text="양성">
      <formula>NOT(ISERROR(SEARCH("양성",C11)))</formula>
    </cfRule>
  </conditionalFormatting>
  <conditionalFormatting sqref="G10">
    <cfRule type="containsText" dxfId="146" priority="22" operator="containsText" text="양성">
      <formula>NOT(ISERROR(SEARCH("양성",G10)))</formula>
    </cfRule>
  </conditionalFormatting>
  <conditionalFormatting sqref="G11:G25">
    <cfRule type="containsText" dxfId="145" priority="21" operator="containsText" text="양성">
      <formula>NOT(ISERROR(SEARCH("양성",G11)))</formula>
    </cfRule>
  </conditionalFormatting>
  <conditionalFormatting sqref="C11:C25">
    <cfRule type="containsText" dxfId="144" priority="20" operator="containsText" text="양성">
      <formula>NOT(ISERROR(SEARCH("양성",C11)))</formula>
    </cfRule>
  </conditionalFormatting>
  <conditionalFormatting sqref="G10">
    <cfRule type="containsText" dxfId="143" priority="19" operator="containsText" text="양성">
      <formula>NOT(ISERROR(SEARCH("양성",G10)))</formula>
    </cfRule>
  </conditionalFormatting>
  <conditionalFormatting sqref="G11:G25">
    <cfRule type="containsText" dxfId="142" priority="18" operator="containsText" text="양성">
      <formula>NOT(ISERROR(SEARCH("양성",G11)))</formula>
    </cfRule>
  </conditionalFormatting>
  <conditionalFormatting sqref="D8 D22 D10 D14 D18 D12 D16 D20 D24 D26">
    <cfRule type="containsText" dxfId="141" priority="17" operator="containsText" text="주의">
      <formula>NOT(ISERROR(SEARCH("주의",D8)))</formula>
    </cfRule>
  </conditionalFormatting>
  <conditionalFormatting sqref="H8 H10:H27">
    <cfRule type="containsText" dxfId="140" priority="16" operator="containsText" text="주의">
      <formula>NOT(ISERROR(SEARCH("주의",H8)))</formula>
    </cfRule>
  </conditionalFormatting>
  <conditionalFormatting sqref="H8 H22 H10 H14 H18 H12 H16 H20 H24 H26">
    <cfRule type="containsText" dxfId="139" priority="15" operator="containsText" text="주의">
      <formula>NOT(ISERROR(SEARCH("주의",H8)))</formula>
    </cfRule>
  </conditionalFormatting>
  <conditionalFormatting sqref="C8:C9">
    <cfRule type="containsText" dxfId="138" priority="14" operator="containsText" text="양성">
      <formula>NOT(ISERROR(SEARCH("양성",C8)))</formula>
    </cfRule>
  </conditionalFormatting>
  <conditionalFormatting sqref="C8:C9">
    <cfRule type="containsText" dxfId="137" priority="13" operator="containsText" text="양성">
      <formula>NOT(ISERROR(SEARCH("양성",C8)))</formula>
    </cfRule>
  </conditionalFormatting>
  <conditionalFormatting sqref="G10:G11">
    <cfRule type="containsText" dxfId="136" priority="12" operator="containsText" text="양성">
      <formula>NOT(ISERROR(SEARCH("양성",G10)))</formula>
    </cfRule>
  </conditionalFormatting>
  <conditionalFormatting sqref="G10:G11">
    <cfRule type="containsText" dxfId="135" priority="11" operator="containsText" text="양성">
      <formula>NOT(ISERROR(SEARCH("양성",G10)))</formula>
    </cfRule>
  </conditionalFormatting>
  <conditionalFormatting sqref="G10:G11">
    <cfRule type="containsText" dxfId="134" priority="10" operator="containsText" text="양성">
      <formula>NOT(ISERROR(SEARCH("양성",G10)))</formula>
    </cfRule>
  </conditionalFormatting>
  <conditionalFormatting sqref="G12:G13">
    <cfRule type="containsText" dxfId="133" priority="9" operator="containsText" text="양성">
      <formula>NOT(ISERROR(SEARCH("양성",G12)))</formula>
    </cfRule>
  </conditionalFormatting>
  <conditionalFormatting sqref="G12:G13">
    <cfRule type="containsText" dxfId="132" priority="8" operator="containsText" text="양성">
      <formula>NOT(ISERROR(SEARCH("양성",G12)))</formula>
    </cfRule>
  </conditionalFormatting>
  <conditionalFormatting sqref="G12:G13">
    <cfRule type="containsText" dxfId="131" priority="7" operator="containsText" text="양성">
      <formula>NOT(ISERROR(SEARCH("양성",G12)))</formula>
    </cfRule>
  </conditionalFormatting>
  <conditionalFormatting sqref="G22:G23">
    <cfRule type="containsText" dxfId="130" priority="6" operator="containsText" text="양성">
      <formula>NOT(ISERROR(SEARCH("양성",G22)))</formula>
    </cfRule>
  </conditionalFormatting>
  <conditionalFormatting sqref="G22:G23">
    <cfRule type="containsText" dxfId="129" priority="5" operator="containsText" text="양성">
      <formula>NOT(ISERROR(SEARCH("양성",G22)))</formula>
    </cfRule>
  </conditionalFormatting>
  <conditionalFormatting sqref="G22:G23">
    <cfRule type="containsText" dxfId="128" priority="4" operator="containsText" text="양성">
      <formula>NOT(ISERROR(SEARCH("양성",G22)))</formula>
    </cfRule>
  </conditionalFormatting>
  <conditionalFormatting sqref="G24:G25">
    <cfRule type="containsText" dxfId="127" priority="3" operator="containsText" text="양성">
      <formula>NOT(ISERROR(SEARCH("양성",G24)))</formula>
    </cfRule>
  </conditionalFormatting>
  <conditionalFormatting sqref="G24:G25">
    <cfRule type="containsText" dxfId="126" priority="2" operator="containsText" text="양성">
      <formula>NOT(ISERROR(SEARCH("양성",G24)))</formula>
    </cfRule>
  </conditionalFormatting>
  <conditionalFormatting sqref="G24:G25">
    <cfRule type="containsText" dxfId="125" priority="1" operator="containsText" text="양성">
      <formula>NOT(ISERROR(SEARCH("양성",G24)))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18</vt:i4>
      </vt:variant>
    </vt:vector>
  </HeadingPairs>
  <TitlesOfParts>
    <vt:vector size="18" baseType="lpstr">
      <vt:lpstr>세척 후</vt:lpstr>
      <vt:lpstr>세척후_농장</vt:lpstr>
      <vt:lpstr>반입 초생추</vt:lpstr>
      <vt:lpstr>반입초생추_농장</vt:lpstr>
      <vt:lpstr>세척 후 (2)</vt:lpstr>
      <vt:lpstr>세척후_농장 (2)</vt:lpstr>
      <vt:lpstr>10.16</vt:lpstr>
      <vt:lpstr>11.14</vt:lpstr>
      <vt:lpstr>환경 4주</vt:lpstr>
      <vt:lpstr>환경 4주_농장</vt:lpstr>
      <vt:lpstr>환경 8주</vt:lpstr>
      <vt:lpstr>환경 8주_농장</vt:lpstr>
      <vt:lpstr>환경 13주</vt:lpstr>
      <vt:lpstr>환경 13주_농장</vt:lpstr>
      <vt:lpstr>환경 17주 </vt:lpstr>
      <vt:lpstr>환경 17주_농장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2017-11-23T01:48:18Z</cp:lastPrinted>
  <dcterms:created xsi:type="dcterms:W3CDTF">2017-08-30T04:14:19Z</dcterms:created>
  <dcterms:modified xsi:type="dcterms:W3CDTF">2019-05-03T00:12:16Z</dcterms:modified>
</cp:coreProperties>
</file>