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상항\"/>
    </mc:Choice>
  </mc:AlternateContent>
  <bookViews>
    <workbookView xWindow="0" yWindow="0" windowWidth="28800" windowHeight="12285" firstSheet="2" activeTab="9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사료" sheetId="12" state="hidden" r:id="rId11"/>
    <sheet name="사료_농장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7" l="1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5" i="6" l="1"/>
  <c r="G5" i="6" l="1"/>
  <c r="G4" i="6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<sst xmlns="http://schemas.openxmlformats.org/spreadsheetml/2006/main" count="511" uniqueCount="119">
  <si>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</si>
  <si>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</si>
  <si>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</si>
  <si>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</si>
  <si>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</si>
  <si>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</si>
  <si>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</si>
  <si>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</si>
  <si>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</si>
  <si>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</si>
  <si>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</si>
  <si>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</si>
  <si>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</si>
  <si>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</si>
  <si>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</si>
  <si>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</si>
  <si>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</si>
  <si>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</si>
  <si>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</si>
  <si>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</si>
  <si>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</si>
  <si>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</si>
  <si>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</si>
  <si>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</si>
  <si>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</si>
  <si>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</si>
  <si>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</si>
  <si>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</si>
  <si>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</si>
  <si>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</si>
  <si>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</si>
  <si>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</si>
  <si>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</si>
  <si>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</si>
  <si>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</si>
  <si>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</si>
  <si>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</si>
  <si>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</si>
  <si>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</si>
  <si>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</si>
  <si>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</si>
  <si>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</si>
  <si>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</si>
  <si>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</si>
  <si>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</si>
  <si>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</si>
  <si>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</si>
  <si>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</si>
  <si>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</si>
  <si>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</si>
  <si>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</si>
  <si>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</si>
  <si>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</si>
  <si>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</si>
  <si>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</si>
  <si>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</si>
  <si>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</si>
  <si>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</si>
  <si>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</si>
  <si>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</si>
  <si>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</si>
  <si>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</si>
  <si>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</si>
  <si>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</si>
  <si>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</si>
  <si>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</si>
  <si>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</si>
  <si>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</si>
  <si>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</si>
  <si>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</si>
  <si>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</si>
  <si>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</si>
  <si>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</si>
  <si>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</si>
  <si>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</si>
  <si>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</si>
  <si>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</si>
  <si>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</si>
  <si>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</si>
  <si>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</si>
  <si>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</si>
  <si>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</si>
  <si>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</si>
  <si>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</si>
  <si>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</si>
  <si>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</si>
  <si>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</si>
  <si>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</si>
  <si>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</si>
  <si>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</si>
  <si>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</si>
  <si>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</si>
  <si>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</si>
  <si>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</si>
  <si>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</si>
  <si>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</si>
  <si>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</si>
  <si>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</si>
  <si>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</si>
  <si>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</si>
  <si>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</si>
  <si>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상항농장</t>
    <phoneticPr fontId="3" type="noConversion"/>
  </si>
  <si>
    <t>우용복</t>
    <phoneticPr fontId="3" type="noConversion"/>
  </si>
  <si>
    <t>4주령</t>
    <phoneticPr fontId="3" type="noConversion"/>
  </si>
  <si>
    <t>음성</t>
    <phoneticPr fontId="3" type="noConversion"/>
  </si>
  <si>
    <t>20-0143</t>
    <phoneticPr fontId="3" type="noConversion"/>
  </si>
  <si>
    <t>20-0413</t>
    <phoneticPr fontId="3" type="noConversion"/>
  </si>
  <si>
    <t>8주령</t>
    <phoneticPr fontId="3" type="noConversion"/>
  </si>
  <si>
    <t>음성</t>
    <phoneticPr fontId="3" type="noConversion"/>
  </si>
  <si>
    <t>음성</t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</si>
  <si>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112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131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142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phoneticPr fontId="3" type="noConversion"/>
  </si>
  <si>
    <t>S. agona</t>
    <phoneticPr fontId="3" type="noConversion"/>
  </si>
  <si>
    <t>s. rissen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</si>
  <si>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</si>
  <si>
    <t>20-0635</t>
    <phoneticPr fontId="3" type="noConversion"/>
  </si>
  <si>
    <t>12주령</t>
    <phoneticPr fontId="3" type="noConversion"/>
  </si>
  <si>
    <t>음성</t>
    <phoneticPr fontId="3" type="noConversion"/>
  </si>
  <si>
    <t>S.spp</t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</si>
  <si>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112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Times New Roman"/>
        <family val="1"/>
      </rPr>
      <t>142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</si>
</sst>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workbookViewId="0">
      <selection activeCell="G4" activeCellId="1" sqref="D4:E4 G4:H4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2" t="s">
        <v>45</v>
      </c>
      <c r="B1" s="82"/>
      <c r="C1" s="82"/>
      <c r="D1" s="82"/>
      <c r="E1" s="82"/>
      <c r="F1" s="82"/>
      <c r="G1" s="82"/>
      <c r="H1" s="82"/>
    </row>
    <row r="3" spans="1:8" ht="16.5" customHeight="1" x14ac:dyDescent="0.3">
      <c r="A3" s="90" t="s">
        <v>47</v>
      </c>
      <c r="B3" s="91"/>
      <c r="C3" s="4" t="s">
        <v>48</v>
      </c>
      <c r="D3" s="85"/>
      <c r="E3" s="85"/>
      <c r="F3" s="56" t="s">
        <v>46</v>
      </c>
      <c r="G3" s="83"/>
      <c r="H3" s="84"/>
    </row>
    <row r="4" spans="1:8" x14ac:dyDescent="0.3">
      <c r="A4" s="90"/>
      <c r="B4" s="91"/>
      <c r="C4" s="4" t="s">
        <v>99</v>
      </c>
      <c r="D4" s="85"/>
      <c r="E4" s="85"/>
      <c r="F4" s="4" t="s">
        <v>49</v>
      </c>
      <c r="G4" s="86"/>
      <c r="H4" s="87"/>
    </row>
    <row r="5" spans="1:8" ht="15.75" thickBot="1" x14ac:dyDescent="0.35">
      <c r="D5" s="70"/>
      <c r="E5" s="70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8"/>
      <c r="B7" s="51" t="s">
        <v>50</v>
      </c>
      <c r="C7" s="64"/>
      <c r="D7" s="55" t="str">
        <f>IF(C7="","",IF(C7&gt;1000,"불량",IF(C7&gt;400,"양호","우수")))</f>
        <v/>
      </c>
      <c r="E7" s="89"/>
      <c r="F7" s="50" t="s">
        <v>51</v>
      </c>
      <c r="G7" s="65"/>
      <c r="H7" s="58" t="str">
        <f>IF(G7="","",IF(G7&gt;1000,"불량",IF(G7&gt;400,"양호","우수")))</f>
        <v/>
      </c>
    </row>
    <row r="8" spans="1:8" x14ac:dyDescent="0.3">
      <c r="A8" s="88"/>
      <c r="B8" s="51" t="s">
        <v>52</v>
      </c>
      <c r="C8" s="64"/>
      <c r="D8" s="55" t="str">
        <f t="shared" ref="D8:D36" si="0">IF(C8="","",IF(C8&gt;1000,"불량",IF(C8&gt;400,"양호","우수")))</f>
        <v/>
      </c>
      <c r="E8" s="89"/>
      <c r="F8" s="50" t="s">
        <v>53</v>
      </c>
      <c r="G8" s="65"/>
      <c r="H8" s="58" t="str">
        <f t="shared" ref="H8:H36" si="1">IF(G8="","",IF(G8&gt;1000,"불량",IF(G8&gt;400,"양호","우수")))</f>
        <v/>
      </c>
    </row>
    <row r="9" spans="1:8" x14ac:dyDescent="0.3">
      <c r="A9" s="88"/>
      <c r="B9" s="51" t="s">
        <v>54</v>
      </c>
      <c r="C9" s="64"/>
      <c r="D9" s="55" t="str">
        <f t="shared" si="0"/>
        <v/>
      </c>
      <c r="E9" s="89"/>
      <c r="F9" s="50" t="s">
        <v>55</v>
      </c>
      <c r="G9" s="65"/>
      <c r="H9" s="58" t="str">
        <f t="shared" si="1"/>
        <v/>
      </c>
    </row>
    <row r="10" spans="1:8" x14ac:dyDescent="0.3">
      <c r="A10" s="88"/>
      <c r="B10" s="50" t="s">
        <v>51</v>
      </c>
      <c r="C10" s="64"/>
      <c r="D10" s="55" t="str">
        <f t="shared" si="0"/>
        <v/>
      </c>
      <c r="E10" s="89"/>
      <c r="F10" s="50" t="s">
        <v>51</v>
      </c>
      <c r="G10" s="65"/>
      <c r="H10" s="58" t="str">
        <f t="shared" si="1"/>
        <v/>
      </c>
    </row>
    <row r="11" spans="1:8" x14ac:dyDescent="0.3">
      <c r="A11" s="88"/>
      <c r="B11" s="50" t="s">
        <v>53</v>
      </c>
      <c r="C11" s="64"/>
      <c r="D11" s="55" t="str">
        <f t="shared" si="0"/>
        <v/>
      </c>
      <c r="E11" s="89"/>
      <c r="F11" s="50" t="s">
        <v>53</v>
      </c>
      <c r="G11" s="65"/>
      <c r="H11" s="58" t="str">
        <f t="shared" si="1"/>
        <v/>
      </c>
    </row>
    <row r="12" spans="1:8" x14ac:dyDescent="0.3">
      <c r="A12" s="88"/>
      <c r="B12" s="50" t="s">
        <v>55</v>
      </c>
      <c r="C12" s="64"/>
      <c r="D12" s="55" t="str">
        <f t="shared" si="0"/>
        <v/>
      </c>
      <c r="E12" s="89"/>
      <c r="F12" s="50" t="s">
        <v>55</v>
      </c>
      <c r="G12" s="65"/>
      <c r="H12" s="58" t="str">
        <f t="shared" si="1"/>
        <v/>
      </c>
    </row>
    <row r="13" spans="1:8" x14ac:dyDescent="0.3">
      <c r="A13" s="88"/>
      <c r="B13" s="50" t="s">
        <v>51</v>
      </c>
      <c r="C13" s="64"/>
      <c r="D13" s="55" t="str">
        <f t="shared" si="0"/>
        <v/>
      </c>
      <c r="E13" s="89"/>
      <c r="F13" s="50" t="s">
        <v>51</v>
      </c>
      <c r="G13" s="65"/>
      <c r="H13" s="58" t="str">
        <f t="shared" si="1"/>
        <v/>
      </c>
    </row>
    <row r="14" spans="1:8" x14ac:dyDescent="0.3">
      <c r="A14" s="88"/>
      <c r="B14" s="50" t="s">
        <v>53</v>
      </c>
      <c r="C14" s="64"/>
      <c r="D14" s="55" t="str">
        <f t="shared" si="0"/>
        <v/>
      </c>
      <c r="E14" s="89"/>
      <c r="F14" s="50" t="s">
        <v>53</v>
      </c>
      <c r="G14" s="65"/>
      <c r="H14" s="58" t="str">
        <f t="shared" si="1"/>
        <v/>
      </c>
    </row>
    <row r="15" spans="1:8" x14ac:dyDescent="0.3">
      <c r="A15" s="88"/>
      <c r="B15" s="50" t="s">
        <v>55</v>
      </c>
      <c r="C15" s="64"/>
      <c r="D15" s="55" t="str">
        <f t="shared" si="0"/>
        <v/>
      </c>
      <c r="E15" s="89"/>
      <c r="F15" s="50" t="s">
        <v>55</v>
      </c>
      <c r="G15" s="65"/>
      <c r="H15" s="58" t="str">
        <f t="shared" si="1"/>
        <v/>
      </c>
    </row>
    <row r="16" spans="1:8" x14ac:dyDescent="0.3">
      <c r="A16" s="88"/>
      <c r="B16" s="50" t="s">
        <v>51</v>
      </c>
      <c r="C16" s="64"/>
      <c r="D16" s="55" t="str">
        <f t="shared" si="0"/>
        <v/>
      </c>
      <c r="E16" s="89"/>
      <c r="F16" s="50" t="s">
        <v>51</v>
      </c>
      <c r="G16" s="65"/>
      <c r="H16" s="58" t="str">
        <f t="shared" si="1"/>
        <v/>
      </c>
    </row>
    <row r="17" spans="1:8" x14ac:dyDescent="0.3">
      <c r="A17" s="88"/>
      <c r="B17" s="50" t="s">
        <v>53</v>
      </c>
      <c r="C17" s="64"/>
      <c r="D17" s="55" t="str">
        <f t="shared" si="0"/>
        <v/>
      </c>
      <c r="E17" s="89"/>
      <c r="F17" s="50" t="s">
        <v>53</v>
      </c>
      <c r="G17" s="65"/>
      <c r="H17" s="58" t="str">
        <f t="shared" si="1"/>
        <v/>
      </c>
    </row>
    <row r="18" spans="1:8" x14ac:dyDescent="0.3">
      <c r="A18" s="88"/>
      <c r="B18" s="50" t="s">
        <v>55</v>
      </c>
      <c r="C18" s="64"/>
      <c r="D18" s="55" t="str">
        <f t="shared" si="0"/>
        <v/>
      </c>
      <c r="E18" s="89"/>
      <c r="F18" s="50" t="s">
        <v>55</v>
      </c>
      <c r="G18" s="65"/>
      <c r="H18" s="58" t="str">
        <f t="shared" si="1"/>
        <v/>
      </c>
    </row>
    <row r="19" spans="1:8" x14ac:dyDescent="0.3">
      <c r="A19" s="88"/>
      <c r="B19" s="50" t="s">
        <v>51</v>
      </c>
      <c r="C19" s="64"/>
      <c r="D19" s="55" t="str">
        <f t="shared" si="0"/>
        <v/>
      </c>
      <c r="E19" s="89"/>
      <c r="F19" s="50" t="s">
        <v>51</v>
      </c>
      <c r="G19" s="65"/>
      <c r="H19" s="58" t="str">
        <f t="shared" si="1"/>
        <v/>
      </c>
    </row>
    <row r="20" spans="1:8" x14ac:dyDescent="0.3">
      <c r="A20" s="88"/>
      <c r="B20" s="50" t="s">
        <v>53</v>
      </c>
      <c r="C20" s="64"/>
      <c r="D20" s="55" t="str">
        <f t="shared" si="0"/>
        <v/>
      </c>
      <c r="E20" s="89"/>
      <c r="F20" s="50" t="s">
        <v>53</v>
      </c>
      <c r="G20" s="65"/>
      <c r="H20" s="58" t="str">
        <f t="shared" si="1"/>
        <v/>
      </c>
    </row>
    <row r="21" spans="1:8" x14ac:dyDescent="0.3">
      <c r="A21" s="88"/>
      <c r="B21" s="50" t="s">
        <v>55</v>
      </c>
      <c r="C21" s="64"/>
      <c r="D21" s="55" t="str">
        <f t="shared" si="0"/>
        <v/>
      </c>
      <c r="E21" s="89"/>
      <c r="F21" s="50" t="s">
        <v>55</v>
      </c>
      <c r="G21" s="65"/>
      <c r="H21" s="58" t="str">
        <f t="shared" si="1"/>
        <v/>
      </c>
    </row>
    <row r="22" spans="1:8" x14ac:dyDescent="0.3">
      <c r="A22" s="88"/>
      <c r="B22" s="50" t="s">
        <v>51</v>
      </c>
      <c r="C22" s="64"/>
      <c r="D22" s="55" t="str">
        <f t="shared" si="0"/>
        <v/>
      </c>
      <c r="E22" s="89"/>
      <c r="F22" s="50" t="s">
        <v>51</v>
      </c>
      <c r="G22" s="65"/>
      <c r="H22" s="58" t="str">
        <f t="shared" si="1"/>
        <v/>
      </c>
    </row>
    <row r="23" spans="1:8" x14ac:dyDescent="0.3">
      <c r="A23" s="88"/>
      <c r="B23" s="50" t="s">
        <v>53</v>
      </c>
      <c r="C23" s="64"/>
      <c r="D23" s="55" t="str">
        <f t="shared" si="0"/>
        <v/>
      </c>
      <c r="E23" s="89"/>
      <c r="F23" s="50" t="s">
        <v>53</v>
      </c>
      <c r="G23" s="65"/>
      <c r="H23" s="58" t="str">
        <f t="shared" si="1"/>
        <v/>
      </c>
    </row>
    <row r="24" spans="1:8" x14ac:dyDescent="0.3">
      <c r="A24" s="88"/>
      <c r="B24" s="50" t="s">
        <v>55</v>
      </c>
      <c r="C24" s="64"/>
      <c r="D24" s="55" t="str">
        <f t="shared" si="0"/>
        <v/>
      </c>
      <c r="E24" s="89"/>
      <c r="F24" s="50" t="s">
        <v>55</v>
      </c>
      <c r="G24" s="65"/>
      <c r="H24" s="58" t="str">
        <f t="shared" si="1"/>
        <v/>
      </c>
    </row>
    <row r="25" spans="1:8" x14ac:dyDescent="0.3">
      <c r="A25" s="88"/>
      <c r="B25" s="50" t="s">
        <v>51</v>
      </c>
      <c r="C25" s="64"/>
      <c r="D25" s="55" t="str">
        <f t="shared" si="0"/>
        <v/>
      </c>
      <c r="E25" s="89"/>
      <c r="F25" s="50" t="s">
        <v>51</v>
      </c>
      <c r="G25" s="65"/>
      <c r="H25" s="58" t="str">
        <f t="shared" si="1"/>
        <v/>
      </c>
    </row>
    <row r="26" spans="1:8" x14ac:dyDescent="0.3">
      <c r="A26" s="88"/>
      <c r="B26" s="50" t="s">
        <v>53</v>
      </c>
      <c r="C26" s="64"/>
      <c r="D26" s="55" t="str">
        <f t="shared" si="0"/>
        <v/>
      </c>
      <c r="E26" s="89"/>
      <c r="F26" s="50" t="s">
        <v>53</v>
      </c>
      <c r="G26" s="65"/>
      <c r="H26" s="58" t="str">
        <f t="shared" si="1"/>
        <v/>
      </c>
    </row>
    <row r="27" spans="1:8" x14ac:dyDescent="0.3">
      <c r="A27" s="88"/>
      <c r="B27" s="50" t="s">
        <v>55</v>
      </c>
      <c r="C27" s="64"/>
      <c r="D27" s="55" t="str">
        <f t="shared" si="0"/>
        <v/>
      </c>
      <c r="E27" s="89"/>
      <c r="F27" s="50" t="s">
        <v>55</v>
      </c>
      <c r="G27" s="65"/>
      <c r="H27" s="58" t="str">
        <f t="shared" si="1"/>
        <v/>
      </c>
    </row>
    <row r="28" spans="1:8" x14ac:dyDescent="0.3">
      <c r="A28" s="88"/>
      <c r="B28" s="50" t="s">
        <v>51</v>
      </c>
      <c r="C28" s="64"/>
      <c r="D28" s="55" t="str">
        <f t="shared" si="0"/>
        <v/>
      </c>
      <c r="E28" s="89"/>
      <c r="F28" s="50" t="s">
        <v>51</v>
      </c>
      <c r="G28" s="65"/>
      <c r="H28" s="58" t="str">
        <f t="shared" si="1"/>
        <v/>
      </c>
    </row>
    <row r="29" spans="1:8" x14ac:dyDescent="0.3">
      <c r="A29" s="88"/>
      <c r="B29" s="50" t="s">
        <v>53</v>
      </c>
      <c r="C29" s="64"/>
      <c r="D29" s="55" t="str">
        <f t="shared" si="0"/>
        <v/>
      </c>
      <c r="E29" s="89"/>
      <c r="F29" s="50" t="s">
        <v>53</v>
      </c>
      <c r="G29" s="65"/>
      <c r="H29" s="58" t="str">
        <f t="shared" si="1"/>
        <v/>
      </c>
    </row>
    <row r="30" spans="1:8" x14ac:dyDescent="0.3">
      <c r="A30" s="88"/>
      <c r="B30" s="50" t="s">
        <v>55</v>
      </c>
      <c r="C30" s="64"/>
      <c r="D30" s="55" t="str">
        <f t="shared" si="0"/>
        <v/>
      </c>
      <c r="E30" s="89"/>
      <c r="F30" s="50" t="s">
        <v>55</v>
      </c>
      <c r="G30" s="65"/>
      <c r="H30" s="58" t="str">
        <f t="shared" si="1"/>
        <v/>
      </c>
    </row>
    <row r="31" spans="1:8" x14ac:dyDescent="0.3">
      <c r="A31" s="88"/>
      <c r="B31" s="50" t="s">
        <v>51</v>
      </c>
      <c r="C31" s="64"/>
      <c r="D31" s="55" t="str">
        <f t="shared" si="0"/>
        <v/>
      </c>
      <c r="E31" s="89"/>
      <c r="F31" s="50" t="s">
        <v>51</v>
      </c>
      <c r="G31" s="65"/>
      <c r="H31" s="58" t="str">
        <f t="shared" si="1"/>
        <v/>
      </c>
    </row>
    <row r="32" spans="1:8" x14ac:dyDescent="0.3">
      <c r="A32" s="88"/>
      <c r="B32" s="50" t="s">
        <v>53</v>
      </c>
      <c r="C32" s="64"/>
      <c r="D32" s="55" t="str">
        <f t="shared" si="0"/>
        <v/>
      </c>
      <c r="E32" s="89"/>
      <c r="F32" s="50" t="s">
        <v>53</v>
      </c>
      <c r="G32" s="65"/>
      <c r="H32" s="58" t="str">
        <f t="shared" si="1"/>
        <v/>
      </c>
    </row>
    <row r="33" spans="1:8" x14ac:dyDescent="0.3">
      <c r="A33" s="88"/>
      <c r="B33" s="50" t="s">
        <v>55</v>
      </c>
      <c r="C33" s="64"/>
      <c r="D33" s="55" t="str">
        <f t="shared" si="0"/>
        <v/>
      </c>
      <c r="E33" s="89"/>
      <c r="F33" s="50" t="s">
        <v>55</v>
      </c>
      <c r="G33" s="65"/>
      <c r="H33" s="58" t="str">
        <f t="shared" si="1"/>
        <v/>
      </c>
    </row>
    <row r="34" spans="1:8" x14ac:dyDescent="0.3">
      <c r="A34" s="88"/>
      <c r="B34" s="50" t="s">
        <v>51</v>
      </c>
      <c r="C34" s="64"/>
      <c r="D34" s="55" t="str">
        <f t="shared" si="0"/>
        <v/>
      </c>
      <c r="E34" s="89"/>
      <c r="F34" s="50" t="s">
        <v>51</v>
      </c>
      <c r="G34" s="65"/>
      <c r="H34" s="58" t="str">
        <f t="shared" si="1"/>
        <v/>
      </c>
    </row>
    <row r="35" spans="1:8" x14ac:dyDescent="0.3">
      <c r="A35" s="88"/>
      <c r="B35" s="50" t="s">
        <v>53</v>
      </c>
      <c r="C35" s="64"/>
      <c r="D35" s="55" t="str">
        <f t="shared" si="0"/>
        <v/>
      </c>
      <c r="E35" s="89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92"/>
      <c r="B36" s="52" t="s">
        <v>55</v>
      </c>
      <c r="C36" s="66"/>
      <c r="D36" s="57" t="str">
        <f t="shared" si="0"/>
        <v/>
      </c>
      <c r="E36" s="93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96" t="s">
        <v>59</v>
      </c>
      <c r="D40" s="96"/>
      <c r="E40" s="96" t="s">
        <v>60</v>
      </c>
      <c r="F40" s="96"/>
      <c r="G40" s="96" t="s">
        <v>61</v>
      </c>
      <c r="H40" s="96"/>
    </row>
    <row r="41" spans="1:8" x14ac:dyDescent="0.3">
      <c r="A41" s="17" t="s">
        <v>62</v>
      </c>
      <c r="B41" s="8"/>
      <c r="C41" s="97"/>
      <c r="D41" s="97"/>
      <c r="E41" s="97"/>
      <c r="F41" s="97"/>
      <c r="G41" s="97"/>
      <c r="H41" s="97"/>
    </row>
    <row r="42" spans="1:8" ht="17.25" customHeight="1" x14ac:dyDescent="0.3">
      <c r="A42" s="98" t="s">
        <v>63</v>
      </c>
      <c r="B42" s="98"/>
      <c r="C42" s="98" t="s">
        <v>64</v>
      </c>
      <c r="D42" s="98"/>
      <c r="E42" s="98" t="s">
        <v>65</v>
      </c>
      <c r="F42" s="98"/>
      <c r="G42" s="98" t="s">
        <v>66</v>
      </c>
      <c r="H42" s="98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4" t="s">
        <v>9</v>
      </c>
      <c r="B47" s="94"/>
      <c r="C47" s="94"/>
      <c r="D47" s="94"/>
      <c r="E47" s="94"/>
      <c r="F47" s="94"/>
      <c r="G47" s="94"/>
      <c r="H47" s="94"/>
    </row>
    <row r="48" spans="1:8" ht="17.25" x14ac:dyDescent="0.3">
      <c r="A48" s="95" t="s">
        <v>10</v>
      </c>
      <c r="B48" s="95"/>
      <c r="C48" s="95"/>
      <c r="D48" s="95"/>
      <c r="E48" s="95"/>
      <c r="F48" s="95"/>
      <c r="G48" s="95"/>
      <c r="H48" s="95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4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79" t="s">
        <v>11</v>
      </c>
      <c r="G3" s="99" t="str">
        <f>'환경 12주'!G3:H3</f>
        <v>20-0635</v>
      </c>
      <c r="H3" s="100"/>
    </row>
    <row r="4" spans="1:8" x14ac:dyDescent="0.3">
      <c r="A4" s="78" t="s">
        <v>4</v>
      </c>
      <c r="B4" s="79" t="str">
        <f>'환경 12주'!B4</f>
        <v>상항농장</v>
      </c>
      <c r="C4" s="78" t="s">
        <v>12</v>
      </c>
      <c r="D4" s="101">
        <f>'환경 12주'!D4:E4</f>
        <v>43893</v>
      </c>
      <c r="E4" s="101"/>
      <c r="F4" s="81" t="s">
        <v>99</v>
      </c>
      <c r="G4" s="101">
        <f>'환경 12주'!G4:H4</f>
        <v>43896</v>
      </c>
      <c r="H4" s="101"/>
    </row>
    <row r="5" spans="1:8" x14ac:dyDescent="0.3">
      <c r="A5" s="78" t="s">
        <v>36</v>
      </c>
      <c r="B5" s="79">
        <f>'환경 12주'!B5</f>
        <v>9512</v>
      </c>
      <c r="C5" s="78" t="s">
        <v>37</v>
      </c>
      <c r="D5" s="161" t="str">
        <f>'환경 12주'!D5:E5</f>
        <v>12주령</v>
      </c>
      <c r="E5" s="162"/>
      <c r="F5" s="78" t="s">
        <v>13</v>
      </c>
      <c r="G5" s="160" t="str">
        <f>'환경 12주'!G5:H5</f>
        <v>우용복</v>
      </c>
      <c r="H5" s="160"/>
    </row>
    <row r="6" spans="1:8" ht="15.75" thickBot="1" x14ac:dyDescent="0.35"/>
    <row r="7" spans="1:8" ht="16.5" customHeight="1" x14ac:dyDescent="0.3">
      <c r="A7" s="129" t="s">
        <v>28</v>
      </c>
      <c r="B7" s="130"/>
      <c r="C7" s="158" t="s">
        <v>6</v>
      </c>
      <c r="D7" s="104"/>
      <c r="E7" s="131" t="s">
        <v>28</v>
      </c>
      <c r="F7" s="130"/>
      <c r="G7" s="158" t="s">
        <v>6</v>
      </c>
      <c r="H7" s="159"/>
    </row>
    <row r="8" spans="1:8" ht="18.75" customHeight="1" x14ac:dyDescent="0.3">
      <c r="A8" s="163">
        <f>IF('환경 12주'!A8:A9="","",'환경 12주'!A8:A9)</f>
        <v>111</v>
      </c>
      <c r="B8" s="164"/>
      <c r="C8" s="169" t="str">
        <f>IF('환경 12주'!D8="","",IF('환경 12주'!D8="불량","부적합",IF('환경 12주'!D8="주의","주의","적합")))</f>
        <v>적합</v>
      </c>
      <c r="D8" s="176"/>
      <c r="E8" s="167">
        <f>IF('환경 12주'!E8:E9="","",'환경 12주'!E8:E9)</f>
        <v>112</v>
      </c>
      <c r="F8" s="164"/>
      <c r="G8" s="169" t="str">
        <f>IF('환경 12주'!H8="","",IF('환경 12주'!H8="불량","부적합",IF('환경 12주'!H8="주의","주의","적합")))</f>
        <v>주의</v>
      </c>
      <c r="H8" s="170"/>
    </row>
    <row r="9" spans="1:8" ht="18.75" customHeight="1" x14ac:dyDescent="0.3">
      <c r="A9" s="165"/>
      <c r="B9" s="166"/>
      <c r="C9" s="171" t="str">
        <f>IF('환경 12주'!D9="불량","부적합",IF('환경 12주'!D9="주의","주의","적합"))</f>
        <v>적합</v>
      </c>
      <c r="D9" s="177"/>
      <c r="E9" s="168"/>
      <c r="F9" s="166"/>
      <c r="G9" s="171" t="str">
        <f>IF('환경 12주'!H9="불량","부적합",IF('환경 12주'!H9="주의","주의","적합"))</f>
        <v>적합</v>
      </c>
      <c r="H9" s="172"/>
    </row>
    <row r="10" spans="1:8" ht="18.75" customHeight="1" x14ac:dyDescent="0.3">
      <c r="A10" s="163">
        <f>IF('환경 12주'!A10:A11="","",'환경 12주'!A10:A11)</f>
        <v>121</v>
      </c>
      <c r="B10" s="164"/>
      <c r="C10" s="169" t="str">
        <f>IF('환경 12주'!D10="","",IF('환경 12주'!D10="불량","부적합",IF('환경 12주'!D10="주의","주의","적합")))</f>
        <v>적합</v>
      </c>
      <c r="D10" s="176"/>
      <c r="E10" s="167">
        <f>IF('환경 12주'!E10:E11="","",'환경 12주'!E10:E11)</f>
        <v>122</v>
      </c>
      <c r="F10" s="164"/>
      <c r="G10" s="169" t="str">
        <f>IF('환경 12주'!H10="","",IF('환경 12주'!H10="불량","부적합",IF('환경 12주'!H10="주의","주의","적합")))</f>
        <v>적합</v>
      </c>
      <c r="H10" s="170"/>
    </row>
    <row r="11" spans="1:8" ht="18.75" customHeight="1" x14ac:dyDescent="0.3">
      <c r="A11" s="165"/>
      <c r="B11" s="166"/>
      <c r="C11" s="171" t="str">
        <f>IF('환경 12주'!D11="불량","부적합",IF('환경 12주'!D11="주의","주의","적합"))</f>
        <v>적합</v>
      </c>
      <c r="D11" s="177"/>
      <c r="E11" s="168"/>
      <c r="F11" s="166"/>
      <c r="G11" s="171" t="str">
        <f>IF('환경 12주'!H11="불량","부적합",IF('환경 12주'!H11="주의","주의","적합"))</f>
        <v>적합</v>
      </c>
      <c r="H11" s="172"/>
    </row>
    <row r="12" spans="1:8" ht="18.75" customHeight="1" x14ac:dyDescent="0.3">
      <c r="A12" s="163">
        <f>IF('환경 12주'!A12:A13="","",'환경 12주'!A12:A13)</f>
        <v>131</v>
      </c>
      <c r="B12" s="164"/>
      <c r="C12" s="169" t="str">
        <f>IF('환경 12주'!D12="","",IF('환경 12주'!D12="불량","부적합",IF('환경 12주'!D12="주의","주의","적합")))</f>
        <v>적합</v>
      </c>
      <c r="D12" s="176"/>
      <c r="E12" s="167">
        <f>IF('환경 12주'!E12:E13="","",'환경 12주'!E12:E13)</f>
        <v>132</v>
      </c>
      <c r="F12" s="164"/>
      <c r="G12" s="169" t="str">
        <f>IF('환경 12주'!H12="","",IF('환경 12주'!H12="불량","부적합",IF('환경 12주'!H12="주의","주의","적합")))</f>
        <v>적합</v>
      </c>
      <c r="H12" s="170"/>
    </row>
    <row r="13" spans="1:8" ht="18.75" customHeight="1" x14ac:dyDescent="0.3">
      <c r="A13" s="165"/>
      <c r="B13" s="166"/>
      <c r="C13" s="171" t="str">
        <f>IF('환경 12주'!D13="불량","부적합",IF('환경 12주'!D13="주의","주의","적합"))</f>
        <v>적합</v>
      </c>
      <c r="D13" s="177"/>
      <c r="E13" s="168"/>
      <c r="F13" s="166"/>
      <c r="G13" s="171" t="str">
        <f>IF('환경 12주'!H13="불량","부적합",IF('환경 12주'!H13="주의","주의","적합"))</f>
        <v>적합</v>
      </c>
      <c r="H13" s="172"/>
    </row>
    <row r="14" spans="1:8" ht="18.75" customHeight="1" x14ac:dyDescent="0.3">
      <c r="A14" s="163">
        <f>IF('환경 12주'!A14:A15="","",'환경 12주'!A14:A15)</f>
        <v>141</v>
      </c>
      <c r="B14" s="164"/>
      <c r="C14" s="169" t="str">
        <f>IF('환경 12주'!D14="","",IF('환경 12주'!D14="불량","부적합",IF('환경 12주'!D14="주의","주의","적합")))</f>
        <v>적합</v>
      </c>
      <c r="D14" s="176"/>
      <c r="E14" s="167">
        <f>IF('환경 12주'!E14:E15="","",'환경 12주'!E14:E15)</f>
        <v>142</v>
      </c>
      <c r="F14" s="164"/>
      <c r="G14" s="169" t="str">
        <f>IF('환경 12주'!H14="","",IF('환경 12주'!H14="불량","부적합",IF('환경 12주'!H14="주의","주의","적합")))</f>
        <v>주의</v>
      </c>
      <c r="H14" s="170"/>
    </row>
    <row r="15" spans="1:8" ht="18.75" customHeight="1" x14ac:dyDescent="0.3">
      <c r="A15" s="165"/>
      <c r="B15" s="166"/>
      <c r="C15" s="171" t="str">
        <f>IF('환경 12주'!D15="불량","부적합",IF('환경 12주'!D15="주의","주의","적합"))</f>
        <v>적합</v>
      </c>
      <c r="D15" s="177"/>
      <c r="E15" s="168"/>
      <c r="F15" s="166"/>
      <c r="G15" s="171" t="str">
        <f>IF('환경 12주'!H15="불량","부적합",IF('환경 12주'!H15="주의","주의","적합"))</f>
        <v>적합</v>
      </c>
      <c r="H15" s="172"/>
    </row>
    <row r="16" spans="1:8" ht="18.75" customHeight="1" x14ac:dyDescent="0.3">
      <c r="A16" s="163">
        <f>IF('환경 12주'!A16:A17="","",'환경 12주'!A16:A17)</f>
        <v>151</v>
      </c>
      <c r="B16" s="164"/>
      <c r="C16" s="169" t="str">
        <f>IF('환경 12주'!D16="","",IF('환경 12주'!D16="불량","부적합",IF('환경 12주'!D16="주의","주의","적합")))</f>
        <v>적합</v>
      </c>
      <c r="D16" s="176"/>
      <c r="E16" s="167">
        <f>IF('환경 12주'!E16:E17="","",'환경 12주'!E16:E17)</f>
        <v>152</v>
      </c>
      <c r="F16" s="164"/>
      <c r="G16" s="169" t="str">
        <f>IF('환경 12주'!H16="","",IF('환경 12주'!H16="불량","부적합",IF('환경 12주'!H16="주의","주의","적합")))</f>
        <v>적합</v>
      </c>
      <c r="H16" s="170"/>
    </row>
    <row r="17" spans="1:8" ht="18.75" customHeight="1" x14ac:dyDescent="0.3">
      <c r="A17" s="165"/>
      <c r="B17" s="166"/>
      <c r="C17" s="171" t="str">
        <f>IF('환경 12주'!D17="불량","부적합",IF('환경 12주'!D17="주의","주의","적합"))</f>
        <v>적합</v>
      </c>
      <c r="D17" s="177"/>
      <c r="E17" s="168"/>
      <c r="F17" s="166"/>
      <c r="G17" s="171" t="str">
        <f>IF('환경 12주'!H17="불량","부적합",IF('환경 12주'!H17="주의","주의","적합"))</f>
        <v>적합</v>
      </c>
      <c r="H17" s="172"/>
    </row>
    <row r="18" spans="1:8" ht="18.75" customHeight="1" x14ac:dyDescent="0.3">
      <c r="A18" s="163" t="str">
        <f>IF('환경 12주'!A18:A19="","",'환경 12주'!A18:A19)</f>
        <v/>
      </c>
      <c r="B18" s="164"/>
      <c r="C18" s="169" t="str">
        <f>IF('환경 12주'!D18="","",IF('환경 12주'!D18="불량","부적합",IF('환경 12주'!D18="주의","주의","적합")))</f>
        <v/>
      </c>
      <c r="D18" s="176"/>
      <c r="E18" s="167" t="str">
        <f>IF('환경 12주'!E18:E19="","",'환경 12주'!E18:E19)</f>
        <v/>
      </c>
      <c r="F18" s="164"/>
      <c r="G18" s="169" t="str">
        <f>IF('환경 12주'!H18="","",IF('환경 12주'!H18="불량","부적합",IF('환경 12주'!H18="주의","주의","적합")))</f>
        <v/>
      </c>
      <c r="H18" s="170"/>
    </row>
    <row r="19" spans="1:8" ht="18.75" customHeight="1" x14ac:dyDescent="0.3">
      <c r="A19" s="165"/>
      <c r="B19" s="166"/>
      <c r="C19" s="171" t="str">
        <f>IF('환경 12주'!D19="불량","부적합",IF('환경 12주'!D19="주의","주의","적합"))</f>
        <v>적합</v>
      </c>
      <c r="D19" s="177"/>
      <c r="E19" s="168"/>
      <c r="F19" s="166"/>
      <c r="G19" s="171" t="str">
        <f>IF('환경 12주'!H19="불량","부적합",IF('환경 12주'!H19="주의","주의","적합"))</f>
        <v>적합</v>
      </c>
      <c r="H19" s="172"/>
    </row>
    <row r="20" spans="1:8" ht="18.75" customHeight="1" x14ac:dyDescent="0.3">
      <c r="A20" s="163" t="str">
        <f>IF('환경 12주'!A20:A21="","",'환경 12주'!A20:A21)</f>
        <v/>
      </c>
      <c r="B20" s="164"/>
      <c r="C20" s="169" t="str">
        <f>IF('환경 12주'!D20="","",IF('환경 12주'!D20="불량","부적합",IF('환경 12주'!D20="주의","주의","적합")))</f>
        <v/>
      </c>
      <c r="D20" s="176"/>
      <c r="E20" s="167" t="str">
        <f>IF('환경 12주'!E20:E21="","",'환경 12주'!E20:E21)</f>
        <v/>
      </c>
      <c r="F20" s="164"/>
      <c r="G20" s="169" t="str">
        <f>IF('환경 12주'!H20="","",IF('환경 12주'!H20="불량","부적합",IF('환경 12주'!H20="주의","주의","적합")))</f>
        <v/>
      </c>
      <c r="H20" s="170"/>
    </row>
    <row r="21" spans="1:8" ht="18.75" customHeight="1" x14ac:dyDescent="0.3">
      <c r="A21" s="165"/>
      <c r="B21" s="166"/>
      <c r="C21" s="171" t="str">
        <f>IF('환경 12주'!D21="불량","부적합",IF('환경 12주'!D21="주의","주의","적합"))</f>
        <v>적합</v>
      </c>
      <c r="D21" s="177"/>
      <c r="E21" s="168"/>
      <c r="F21" s="166"/>
      <c r="G21" s="171" t="str">
        <f>IF('환경 12주'!H21="불량","부적합",IF('환경 12주'!H21="주의","주의","적합"))</f>
        <v>적합</v>
      </c>
      <c r="H21" s="172"/>
    </row>
    <row r="22" spans="1:8" ht="18.75" customHeight="1" x14ac:dyDescent="0.3">
      <c r="A22" s="163" t="str">
        <f>IF('환경 12주'!A22:A23="","",'환경 12주'!A22:A23)</f>
        <v/>
      </c>
      <c r="B22" s="164"/>
      <c r="C22" s="169" t="str">
        <f>IF('환경 12주'!D22="","",IF('환경 12주'!D22="불량","부적합",IF('환경 12주'!D22="주의","주의","적합")))</f>
        <v/>
      </c>
      <c r="D22" s="176"/>
      <c r="E22" s="167" t="str">
        <f>IF('환경 12주'!E22:E23="","",'환경 12주'!E22:E23)</f>
        <v/>
      </c>
      <c r="F22" s="164"/>
      <c r="G22" s="169" t="str">
        <f>IF('환경 12주'!H22="","",IF('환경 12주'!H22="불량","부적합",IF('환경 12주'!H22="주의","주의","적합")))</f>
        <v/>
      </c>
      <c r="H22" s="170"/>
    </row>
    <row r="23" spans="1:8" ht="18.75" customHeight="1" x14ac:dyDescent="0.3">
      <c r="A23" s="165"/>
      <c r="B23" s="166"/>
      <c r="C23" s="171" t="str">
        <f>IF('환경 12주'!D23="불량","부적합",IF('환경 12주'!D23="주의","주의","적합"))</f>
        <v>적합</v>
      </c>
      <c r="D23" s="177"/>
      <c r="E23" s="168"/>
      <c r="F23" s="166"/>
      <c r="G23" s="171" t="str">
        <f>IF('환경 12주'!H23="불량","부적합",IF('환경 12주'!H23="주의","주의","적합"))</f>
        <v>적합</v>
      </c>
      <c r="H23" s="172"/>
    </row>
    <row r="24" spans="1:8" ht="18.75" customHeight="1" x14ac:dyDescent="0.3">
      <c r="A24" s="163" t="str">
        <f>IF('환경 12주'!A24:A25="","",'환경 12주'!A24:A25)</f>
        <v/>
      </c>
      <c r="B24" s="164"/>
      <c r="C24" s="169" t="str">
        <f>IF('환경 12주'!D24="","",IF('환경 12주'!D24="불량","부적합",IF('환경 12주'!D24="주의","주의","적합")))</f>
        <v/>
      </c>
      <c r="D24" s="176"/>
      <c r="E24" s="167" t="str">
        <f>IF('환경 12주'!E24:E25="","",'환경 12주'!E24:E25)</f>
        <v/>
      </c>
      <c r="F24" s="164"/>
      <c r="G24" s="169" t="str">
        <f>IF('환경 12주'!H24="","",IF('환경 12주'!H24="불량","부적합",IF('환경 12주'!H24="주의","주의","적합")))</f>
        <v/>
      </c>
      <c r="H24" s="170"/>
    </row>
    <row r="25" spans="1:8" ht="18.75" customHeight="1" x14ac:dyDescent="0.3">
      <c r="A25" s="165"/>
      <c r="B25" s="166"/>
      <c r="C25" s="171" t="str">
        <f>IF('환경 12주'!D25="불량","부적합",IF('환경 12주'!D25="주의","주의","적합"))</f>
        <v>적합</v>
      </c>
      <c r="D25" s="177"/>
      <c r="E25" s="168"/>
      <c r="F25" s="166"/>
      <c r="G25" s="171" t="str">
        <f>IF('환경 12주'!H25="불량","부적합",IF('환경 12주'!H25="주의","주의","적합"))</f>
        <v>적합</v>
      </c>
      <c r="H25" s="172"/>
    </row>
    <row r="26" spans="1:8" ht="18.75" customHeight="1" x14ac:dyDescent="0.3">
      <c r="A26" s="163" t="str">
        <f>IF('환경 12주'!A26:A27="","",'환경 12주'!A26:A27)</f>
        <v/>
      </c>
      <c r="B26" s="164"/>
      <c r="C26" s="169" t="str">
        <f>IF('환경 12주'!D26="","",IF('환경 12주'!D26="불량","부적합",IF('환경 12주'!D26="주의","주의","적합")))</f>
        <v/>
      </c>
      <c r="D26" s="176"/>
      <c r="E26" s="167" t="str">
        <f>IF('환경 12주'!E26:E27="","",'환경 12주'!E26:E27)</f>
        <v/>
      </c>
      <c r="F26" s="164"/>
      <c r="G26" s="169" t="str">
        <f>IF('환경 12주'!H26="","",IF('환경 12주'!H26="불량","부적합",IF('환경 12주'!H26="주의","주의","적합")))</f>
        <v/>
      </c>
      <c r="H26" s="170"/>
    </row>
    <row r="27" spans="1:8" ht="18.75" customHeight="1" thickBot="1" x14ac:dyDescent="0.35">
      <c r="A27" s="173"/>
      <c r="B27" s="174"/>
      <c r="C27" s="178" t="str">
        <f>IF('환경 12주'!D27="불량","부적합",IF('환경 12주'!D27="주의","주의","적합"))</f>
        <v>적합</v>
      </c>
      <c r="D27" s="179"/>
      <c r="E27" s="175"/>
      <c r="F27" s="174"/>
      <c r="G27" s="178" t="str">
        <f>IF('환경 12주'!H27="불량","부적합",IF('환경 12주'!H27="주의","주의","적합"))</f>
        <v>적합</v>
      </c>
      <c r="H27" s="18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9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72</v>
      </c>
      <c r="B1" s="82"/>
      <c r="C1" s="82"/>
      <c r="D1" s="82"/>
      <c r="E1" s="82"/>
      <c r="F1" s="82"/>
      <c r="G1" s="82"/>
      <c r="H1" s="82"/>
    </row>
    <row r="3" spans="1:8" x14ac:dyDescent="0.3">
      <c r="F3" s="62" t="s">
        <v>11</v>
      </c>
      <c r="G3" s="83"/>
      <c r="H3" s="84"/>
    </row>
    <row r="4" spans="1:8" x14ac:dyDescent="0.3">
      <c r="A4" s="4" t="s">
        <v>73</v>
      </c>
      <c r="B4" s="61"/>
      <c r="C4" s="4" t="s">
        <v>74</v>
      </c>
      <c r="D4" s="192"/>
      <c r="E4" s="192"/>
      <c r="F4" s="193" t="s">
        <v>75</v>
      </c>
      <c r="G4" s="195"/>
      <c r="H4" s="133"/>
    </row>
    <row r="5" spans="1:8" x14ac:dyDescent="0.3">
      <c r="A5" s="4" t="s">
        <v>76</v>
      </c>
      <c r="B5" s="61"/>
      <c r="C5" s="4" t="s">
        <v>77</v>
      </c>
      <c r="D5" s="197"/>
      <c r="E5" s="198"/>
      <c r="F5" s="194"/>
      <c r="G5" s="196"/>
      <c r="H5" s="135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191">
        <v>110</v>
      </c>
      <c r="B8" s="183" t="s">
        <v>82</v>
      </c>
      <c r="C8" s="138"/>
      <c r="D8" s="140" t="str">
        <f>IF(C8="","",IF(C8="음성","양호",IF(ISERROR(FIND(".",C8)),"불량","주의")))</f>
        <v/>
      </c>
      <c r="E8" s="185">
        <v>120</v>
      </c>
      <c r="F8" s="183" t="s">
        <v>82</v>
      </c>
      <c r="G8" s="138"/>
      <c r="H8" s="153" t="str">
        <f>IF(G8="","",IF(G8="음성","양호",IF(ISERROR(FIND(".",G8)),"불량","주의")))</f>
        <v/>
      </c>
    </row>
    <row r="9" spans="1:8" ht="18.75" customHeight="1" x14ac:dyDescent="0.3">
      <c r="A9" s="188"/>
      <c r="B9" s="189"/>
      <c r="C9" s="139"/>
      <c r="D9" s="141"/>
      <c r="E9" s="190"/>
      <c r="F9" s="189"/>
      <c r="G9" s="139"/>
      <c r="H9" s="154"/>
    </row>
    <row r="10" spans="1:8" ht="18.75" customHeight="1" x14ac:dyDescent="0.3">
      <c r="A10" s="187"/>
      <c r="B10" s="183"/>
      <c r="C10" s="138"/>
      <c r="D10" s="140" t="str">
        <f t="shared" ref="D10" si="0">IF(C10="","",IF(C10="음성","양호",IF(ISERROR(FIND(".",C10)),"불량","주의")))</f>
        <v/>
      </c>
      <c r="E10" s="185"/>
      <c r="F10" s="183"/>
      <c r="G10" s="138"/>
      <c r="H10" s="153" t="str">
        <f t="shared" ref="H10" si="1">IF(G10="","",IF(G10="음성","양호",IF(ISERROR(FIND(".",G10)),"불량","주의")))</f>
        <v/>
      </c>
    </row>
    <row r="11" spans="1:8" ht="18.75" customHeight="1" x14ac:dyDescent="0.3">
      <c r="A11" s="188"/>
      <c r="B11" s="189"/>
      <c r="C11" s="139"/>
      <c r="D11" s="141"/>
      <c r="E11" s="190"/>
      <c r="F11" s="189"/>
      <c r="G11" s="139"/>
      <c r="H11" s="154"/>
    </row>
    <row r="12" spans="1:8" ht="18.75" customHeight="1" x14ac:dyDescent="0.3">
      <c r="A12" s="187"/>
      <c r="B12" s="183"/>
      <c r="C12" s="138"/>
      <c r="D12" s="140" t="str">
        <f t="shared" ref="D12" si="2">IF(C12="","",IF(C12="음성","양호",IF(ISERROR(FIND(".",C12)),"불량","주의")))</f>
        <v/>
      </c>
      <c r="E12" s="185"/>
      <c r="F12" s="183"/>
      <c r="G12" s="138"/>
      <c r="H12" s="153" t="str">
        <f t="shared" ref="H12" si="3">IF(G12="","",IF(G12="음성","양호",IF(ISERROR(FIND(".",G12)),"불량","주의")))</f>
        <v/>
      </c>
    </row>
    <row r="13" spans="1:8" ht="18.75" customHeight="1" x14ac:dyDescent="0.3">
      <c r="A13" s="188"/>
      <c r="B13" s="189"/>
      <c r="C13" s="139"/>
      <c r="D13" s="141"/>
      <c r="E13" s="190"/>
      <c r="F13" s="189"/>
      <c r="G13" s="139"/>
      <c r="H13" s="154"/>
    </row>
    <row r="14" spans="1:8" ht="18.75" customHeight="1" x14ac:dyDescent="0.3">
      <c r="A14" s="187"/>
      <c r="B14" s="183"/>
      <c r="C14" s="138"/>
      <c r="D14" s="140" t="str">
        <f t="shared" ref="D14" si="4">IF(C14="","",IF(C14="음성","양호",IF(ISERROR(FIND(".",C14)),"불량","주의")))</f>
        <v/>
      </c>
      <c r="E14" s="185"/>
      <c r="F14" s="183"/>
      <c r="G14" s="138"/>
      <c r="H14" s="153" t="str">
        <f t="shared" ref="H14" si="5">IF(G14="","",IF(G14="음성","양호",IF(ISERROR(FIND(".",G14)),"불량","주의")))</f>
        <v/>
      </c>
    </row>
    <row r="15" spans="1:8" ht="18.75" customHeight="1" x14ac:dyDescent="0.3">
      <c r="A15" s="188"/>
      <c r="B15" s="189"/>
      <c r="C15" s="139"/>
      <c r="D15" s="141"/>
      <c r="E15" s="190"/>
      <c r="F15" s="189"/>
      <c r="G15" s="139"/>
      <c r="H15" s="154"/>
    </row>
    <row r="16" spans="1:8" ht="18.75" customHeight="1" x14ac:dyDescent="0.3">
      <c r="A16" s="187"/>
      <c r="B16" s="183"/>
      <c r="C16" s="138"/>
      <c r="D16" s="140" t="str">
        <f t="shared" ref="D16" si="6">IF(C16="","",IF(C16="음성","양호",IF(ISERROR(FIND(".",C16)),"불량","주의")))</f>
        <v/>
      </c>
      <c r="E16" s="185"/>
      <c r="F16" s="183"/>
      <c r="G16" s="138"/>
      <c r="H16" s="153" t="str">
        <f t="shared" ref="H16" si="7">IF(G16="","",IF(G16="음성","양호",IF(ISERROR(FIND(".",G16)),"불량","주의")))</f>
        <v/>
      </c>
    </row>
    <row r="17" spans="1:8" ht="18.75" customHeight="1" x14ac:dyDescent="0.3">
      <c r="A17" s="188"/>
      <c r="B17" s="189"/>
      <c r="C17" s="139"/>
      <c r="D17" s="141"/>
      <c r="E17" s="190"/>
      <c r="F17" s="189"/>
      <c r="G17" s="139"/>
      <c r="H17" s="154"/>
    </row>
    <row r="18" spans="1:8" ht="18.75" customHeight="1" x14ac:dyDescent="0.3">
      <c r="A18" s="187"/>
      <c r="B18" s="183"/>
      <c r="C18" s="138"/>
      <c r="D18" s="140" t="str">
        <f t="shared" ref="D18" si="8">IF(C18="","",IF(C18="음성","양호",IF(ISERROR(FIND(".",C18)),"불량","주의")))</f>
        <v/>
      </c>
      <c r="E18" s="185"/>
      <c r="F18" s="183"/>
      <c r="G18" s="138"/>
      <c r="H18" s="153" t="str">
        <f t="shared" ref="H18" si="9">IF(G18="","",IF(G18="음성","양호",IF(ISERROR(FIND(".",G18)),"불량","주의")))</f>
        <v/>
      </c>
    </row>
    <row r="19" spans="1:8" ht="18.75" customHeight="1" x14ac:dyDescent="0.3">
      <c r="A19" s="188"/>
      <c r="B19" s="189"/>
      <c r="C19" s="139"/>
      <c r="D19" s="141"/>
      <c r="E19" s="190"/>
      <c r="F19" s="189"/>
      <c r="G19" s="139"/>
      <c r="H19" s="154"/>
    </row>
    <row r="20" spans="1:8" ht="18.75" customHeight="1" x14ac:dyDescent="0.3">
      <c r="A20" s="187"/>
      <c r="B20" s="183"/>
      <c r="C20" s="138"/>
      <c r="D20" s="140" t="str">
        <f t="shared" ref="D20" si="10">IF(C20="","",IF(C20="음성","양호",IF(ISERROR(FIND(".",C20)),"불량","주의")))</f>
        <v/>
      </c>
      <c r="E20" s="185"/>
      <c r="F20" s="183"/>
      <c r="G20" s="138"/>
      <c r="H20" s="153" t="str">
        <f t="shared" ref="H20" si="11">IF(G20="","",IF(G20="음성","양호",IF(ISERROR(FIND(".",G20)),"불량","주의")))</f>
        <v/>
      </c>
    </row>
    <row r="21" spans="1:8" ht="18.75" customHeight="1" x14ac:dyDescent="0.3">
      <c r="A21" s="188"/>
      <c r="B21" s="189"/>
      <c r="C21" s="139"/>
      <c r="D21" s="141"/>
      <c r="E21" s="190"/>
      <c r="F21" s="189"/>
      <c r="G21" s="139"/>
      <c r="H21" s="154"/>
    </row>
    <row r="22" spans="1:8" ht="18.75" customHeight="1" x14ac:dyDescent="0.3">
      <c r="A22" s="187"/>
      <c r="B22" s="183"/>
      <c r="C22" s="138"/>
      <c r="D22" s="140" t="str">
        <f t="shared" ref="D22" si="12">IF(C22="","",IF(C22="음성","양호",IF(ISERROR(FIND(".",C22)),"불량","주의")))</f>
        <v/>
      </c>
      <c r="E22" s="185"/>
      <c r="F22" s="183"/>
      <c r="G22" s="138"/>
      <c r="H22" s="153" t="str">
        <f t="shared" ref="H22" si="13">IF(G22="","",IF(G22="음성","양호",IF(ISERROR(FIND(".",G22)),"불량","주의")))</f>
        <v/>
      </c>
    </row>
    <row r="23" spans="1:8" ht="18.75" customHeight="1" x14ac:dyDescent="0.3">
      <c r="A23" s="188"/>
      <c r="B23" s="189"/>
      <c r="C23" s="139"/>
      <c r="D23" s="141"/>
      <c r="E23" s="190"/>
      <c r="F23" s="189"/>
      <c r="G23" s="139"/>
      <c r="H23" s="154"/>
    </row>
    <row r="24" spans="1:8" ht="18.75" customHeight="1" x14ac:dyDescent="0.3">
      <c r="A24" s="187"/>
      <c r="B24" s="183"/>
      <c r="C24" s="138"/>
      <c r="D24" s="140" t="str">
        <f t="shared" ref="D24" si="14">IF(C24="","",IF(C24="음성","양호",IF(ISERROR(FIND(".",C24)),"불량","주의")))</f>
        <v/>
      </c>
      <c r="E24" s="185"/>
      <c r="F24" s="183"/>
      <c r="G24" s="138"/>
      <c r="H24" s="153" t="str">
        <f t="shared" ref="H24" si="15">IF(G24="","",IF(G24="음성","양호",IF(ISERROR(FIND(".",G24)),"불량","주의")))</f>
        <v/>
      </c>
    </row>
    <row r="25" spans="1:8" ht="18.75" customHeight="1" x14ac:dyDescent="0.3">
      <c r="A25" s="188"/>
      <c r="B25" s="189"/>
      <c r="C25" s="139"/>
      <c r="D25" s="141"/>
      <c r="E25" s="190"/>
      <c r="F25" s="189"/>
      <c r="G25" s="139"/>
      <c r="H25" s="154"/>
    </row>
    <row r="26" spans="1:8" ht="18.75" customHeight="1" x14ac:dyDescent="0.3">
      <c r="A26" s="181"/>
      <c r="B26" s="183"/>
      <c r="C26" s="138"/>
      <c r="D26" s="140" t="str">
        <f t="shared" ref="D26" si="16">IF(C26="","",IF(C26="음성","양호",IF(ISERROR(FIND(".",C26)),"불량","주의")))</f>
        <v/>
      </c>
      <c r="E26" s="185"/>
      <c r="F26" s="183"/>
      <c r="G26" s="138"/>
      <c r="H26" s="15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82"/>
      <c r="B27" s="184"/>
      <c r="C27" s="149"/>
      <c r="D27" s="150"/>
      <c r="E27" s="186"/>
      <c r="F27" s="184"/>
      <c r="G27" s="149"/>
      <c r="H27" s="157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26" t="s">
        <v>85</v>
      </c>
      <c r="D31" s="126"/>
      <c r="E31" s="126" t="s">
        <v>86</v>
      </c>
      <c r="F31" s="126"/>
      <c r="G31" s="126" t="s">
        <v>87</v>
      </c>
      <c r="H31" s="126"/>
    </row>
    <row r="32" spans="1:8" x14ac:dyDescent="0.3">
      <c r="A32" s="17" t="s">
        <v>88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89</v>
      </c>
      <c r="B33" s="98"/>
      <c r="C33" s="125" t="s">
        <v>90</v>
      </c>
      <c r="D33" s="125"/>
      <c r="E33" s="102" t="s">
        <v>91</v>
      </c>
      <c r="F33" s="102"/>
      <c r="G33" s="98" t="s">
        <v>92</v>
      </c>
      <c r="H33" s="98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4" t="s">
        <v>95</v>
      </c>
      <c r="B1" s="82"/>
      <c r="C1" s="82"/>
      <c r="D1" s="82"/>
      <c r="E1" s="82"/>
      <c r="F1" s="82"/>
      <c r="G1" s="82"/>
      <c r="H1" s="82"/>
    </row>
    <row r="3" spans="1:8" x14ac:dyDescent="0.3">
      <c r="F3" s="62" t="s">
        <v>96</v>
      </c>
      <c r="G3" s="99">
        <f>사료!G3:H3</f>
        <v>0</v>
      </c>
      <c r="H3" s="100"/>
    </row>
    <row r="4" spans="1:8" x14ac:dyDescent="0.3">
      <c r="A4" s="4" t="s">
        <v>73</v>
      </c>
      <c r="B4" s="62">
        <f>사료!B4</f>
        <v>0</v>
      </c>
      <c r="C4" s="4" t="s">
        <v>12</v>
      </c>
      <c r="D4" s="199">
        <f>사료!D4:E4</f>
        <v>0</v>
      </c>
      <c r="E4" s="199"/>
      <c r="F4" s="193" t="s">
        <v>13</v>
      </c>
      <c r="G4" s="200">
        <f>사료!G4:H4</f>
        <v>0</v>
      </c>
      <c r="H4" s="201"/>
    </row>
    <row r="5" spans="1:8" x14ac:dyDescent="0.3">
      <c r="A5" s="4" t="s">
        <v>36</v>
      </c>
      <c r="B5" s="62">
        <f>사료!B5</f>
        <v>0</v>
      </c>
      <c r="C5" s="4" t="s">
        <v>37</v>
      </c>
      <c r="D5" s="102">
        <f>사료!D5:E5</f>
        <v>0</v>
      </c>
      <c r="E5" s="102"/>
      <c r="F5" s="194"/>
      <c r="G5" s="202"/>
      <c r="H5" s="203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58" t="s">
        <v>6</v>
      </c>
      <c r="D7" s="104"/>
      <c r="E7" s="36" t="s">
        <v>28</v>
      </c>
      <c r="F7" s="6" t="s">
        <v>98</v>
      </c>
      <c r="G7" s="158" t="s">
        <v>6</v>
      </c>
      <c r="H7" s="159"/>
    </row>
    <row r="8" spans="1:8" ht="18.75" customHeight="1" x14ac:dyDescent="0.3">
      <c r="A8" s="116">
        <f>IF(사료!A8:A9=0,"",사료!A8:A9)</f>
        <v>110</v>
      </c>
      <c r="B8" s="183" t="str">
        <f>IF(사료!D8="","",사료!B8)</f>
        <v/>
      </c>
      <c r="C8" s="169" t="str">
        <f>IF(사료!D8="","",IF(사료!D8="불량","부적합",IF(사료!D8="주의","주의","적합")))</f>
        <v/>
      </c>
      <c r="D8" s="176"/>
      <c r="E8" s="111">
        <f>IF(사료!E8:E9=0,"",사료!E8:E9)</f>
        <v>120</v>
      </c>
      <c r="F8" s="183" t="str">
        <f>IF(사료!H8="","",사료!F8)</f>
        <v/>
      </c>
      <c r="G8" s="169" t="str">
        <f>IF(사료!H8="","",IF(사료!H8="불량","부적합",IF(사료!H8="주의","주의","적합")))</f>
        <v/>
      </c>
      <c r="H8" s="170"/>
    </row>
    <row r="9" spans="1:8" ht="18.75" customHeight="1" x14ac:dyDescent="0.3">
      <c r="A9" s="118"/>
      <c r="B9" s="189"/>
      <c r="C9" s="171"/>
      <c r="D9" s="177"/>
      <c r="E9" s="113"/>
      <c r="F9" s="189"/>
      <c r="G9" s="171"/>
      <c r="H9" s="172"/>
    </row>
    <row r="10" spans="1:8" ht="18.75" customHeight="1" x14ac:dyDescent="0.3">
      <c r="A10" s="116" t="str">
        <f>IF(사료!A10:A11=0,"",사료!A10:A11)</f>
        <v/>
      </c>
      <c r="B10" s="183" t="str">
        <f>IF(사료!D10="","",사료!B10)</f>
        <v/>
      </c>
      <c r="C10" s="169" t="str">
        <f>IF(사료!D10="","",IF(사료!D10="불량","부적합",IF(사료!D10="주의","주의","적합")))</f>
        <v/>
      </c>
      <c r="D10" s="176"/>
      <c r="E10" s="111" t="str">
        <f>IF(사료!E10:E11=0,"",사료!E10:E11)</f>
        <v/>
      </c>
      <c r="F10" s="183" t="str">
        <f>IF(사료!H10="","",사료!F10)</f>
        <v/>
      </c>
      <c r="G10" s="169" t="str">
        <f>IF(사료!H10="","",IF(사료!H10="불량","부적합",IF(사료!H10="주의","주의","적합")))</f>
        <v/>
      </c>
      <c r="H10" s="170"/>
    </row>
    <row r="11" spans="1:8" ht="18.75" customHeight="1" x14ac:dyDescent="0.3">
      <c r="A11" s="118"/>
      <c r="B11" s="189"/>
      <c r="C11" s="171"/>
      <c r="D11" s="177"/>
      <c r="E11" s="113"/>
      <c r="F11" s="189"/>
      <c r="G11" s="171"/>
      <c r="H11" s="172"/>
    </row>
    <row r="12" spans="1:8" ht="18.75" customHeight="1" x14ac:dyDescent="0.3">
      <c r="A12" s="116" t="str">
        <f>IF(사료!A12:A13=0,"",사료!A12:A13)</f>
        <v/>
      </c>
      <c r="B12" s="183" t="str">
        <f>IF(사료!D12="","",사료!B12)</f>
        <v/>
      </c>
      <c r="C12" s="169" t="str">
        <f>IF(사료!D12="","",IF(사료!D12="불량","부적합",IF(사료!D12="주의","주의","적합")))</f>
        <v/>
      </c>
      <c r="D12" s="176"/>
      <c r="E12" s="111" t="str">
        <f>IF(사료!E12:E13=0,"",사료!E12:E13)</f>
        <v/>
      </c>
      <c r="F12" s="183" t="str">
        <f>IF(사료!H12="","",사료!F12)</f>
        <v/>
      </c>
      <c r="G12" s="169" t="str">
        <f>IF(사료!H12="","",IF(사료!H12="불량","부적합",IF(사료!H12="주의","주의","적합")))</f>
        <v/>
      </c>
      <c r="H12" s="170"/>
    </row>
    <row r="13" spans="1:8" ht="18.75" customHeight="1" x14ac:dyDescent="0.3">
      <c r="A13" s="118"/>
      <c r="B13" s="189"/>
      <c r="C13" s="171"/>
      <c r="D13" s="177"/>
      <c r="E13" s="113"/>
      <c r="F13" s="189"/>
      <c r="G13" s="171"/>
      <c r="H13" s="172"/>
    </row>
    <row r="14" spans="1:8" ht="18.75" customHeight="1" x14ac:dyDescent="0.3">
      <c r="A14" s="116" t="str">
        <f>IF(사료!A14:A15=0,"",사료!A14:A15)</f>
        <v/>
      </c>
      <c r="B14" s="183" t="str">
        <f>IF(사료!D14="","",사료!B14)</f>
        <v/>
      </c>
      <c r="C14" s="169" t="str">
        <f>IF(사료!D14="","",IF(사료!D14="불량","부적합",IF(사료!D14="주의","주의","적합")))</f>
        <v/>
      </c>
      <c r="D14" s="176"/>
      <c r="E14" s="111" t="str">
        <f>IF(사료!E14:E15=0,"",사료!E14:E15)</f>
        <v/>
      </c>
      <c r="F14" s="183" t="str">
        <f>IF(사료!H14="","",사료!F14)</f>
        <v/>
      </c>
      <c r="G14" s="169" t="str">
        <f>IF(사료!H14="","",IF(사료!H14="불량","부적합",IF(사료!H14="주의","주의","적합")))</f>
        <v/>
      </c>
      <c r="H14" s="170"/>
    </row>
    <row r="15" spans="1:8" ht="18.75" customHeight="1" x14ac:dyDescent="0.3">
      <c r="A15" s="118"/>
      <c r="B15" s="189"/>
      <c r="C15" s="171"/>
      <c r="D15" s="177"/>
      <c r="E15" s="113"/>
      <c r="F15" s="189"/>
      <c r="G15" s="171"/>
      <c r="H15" s="172"/>
    </row>
    <row r="16" spans="1:8" ht="18.75" customHeight="1" x14ac:dyDescent="0.3">
      <c r="A16" s="116" t="str">
        <f>IF(사료!A16:A17=0,"",사료!A16:A17)</f>
        <v/>
      </c>
      <c r="B16" s="183" t="str">
        <f>IF(사료!D16="","",사료!B16)</f>
        <v/>
      </c>
      <c r="C16" s="169" t="str">
        <f>IF(사료!D16="","",IF(사료!D16="불량","부적합",IF(사료!D16="주의","주의","적합")))</f>
        <v/>
      </c>
      <c r="D16" s="176"/>
      <c r="E16" s="111" t="str">
        <f>IF(사료!E16:E17=0,"",사료!E16:E17)</f>
        <v/>
      </c>
      <c r="F16" s="183" t="str">
        <f>IF(사료!H16="","",사료!F16)</f>
        <v/>
      </c>
      <c r="G16" s="169" t="str">
        <f>IF(사료!H16="","",IF(사료!H16="불량","부적합",IF(사료!H16="주의","주의","적합")))</f>
        <v/>
      </c>
      <c r="H16" s="170"/>
    </row>
    <row r="17" spans="1:8" ht="18.75" customHeight="1" x14ac:dyDescent="0.3">
      <c r="A17" s="118"/>
      <c r="B17" s="189"/>
      <c r="C17" s="171"/>
      <c r="D17" s="177"/>
      <c r="E17" s="113"/>
      <c r="F17" s="189"/>
      <c r="G17" s="171"/>
      <c r="H17" s="172"/>
    </row>
    <row r="18" spans="1:8" ht="18.75" customHeight="1" x14ac:dyDescent="0.3">
      <c r="A18" s="116" t="str">
        <f>IF(사료!A18:A19=0,"",사료!A18:A19)</f>
        <v/>
      </c>
      <c r="B18" s="183" t="str">
        <f>IF(사료!D18="","",사료!B18)</f>
        <v/>
      </c>
      <c r="C18" s="169" t="str">
        <f>IF(사료!D18="","",IF(사료!D18="불량","부적합",IF(사료!D18="주의","주의","적합")))</f>
        <v/>
      </c>
      <c r="D18" s="176"/>
      <c r="E18" s="111" t="str">
        <f>IF(사료!E18:E19=0,"",사료!E18:E19)</f>
        <v/>
      </c>
      <c r="F18" s="183" t="str">
        <f>IF(사료!H18="","",사료!F18)</f>
        <v/>
      </c>
      <c r="G18" s="169" t="str">
        <f>IF(사료!H18="","",IF(사료!H18="불량","부적합",IF(사료!H18="주의","주의","적합")))</f>
        <v/>
      </c>
      <c r="H18" s="170"/>
    </row>
    <row r="19" spans="1:8" ht="18.75" customHeight="1" x14ac:dyDescent="0.3">
      <c r="A19" s="118"/>
      <c r="B19" s="189"/>
      <c r="C19" s="171"/>
      <c r="D19" s="177"/>
      <c r="E19" s="113"/>
      <c r="F19" s="189"/>
      <c r="G19" s="171"/>
      <c r="H19" s="172"/>
    </row>
    <row r="20" spans="1:8" ht="18.75" customHeight="1" x14ac:dyDescent="0.3">
      <c r="A20" s="116" t="str">
        <f>IF(사료!A20:A21=0,"",사료!A20:A21)</f>
        <v/>
      </c>
      <c r="B20" s="183" t="str">
        <f>IF(사료!D20="","",사료!B20)</f>
        <v/>
      </c>
      <c r="C20" s="169" t="str">
        <f>IF(사료!D20="","",IF(사료!D20="불량","부적합",IF(사료!D20="주의","주의","적합")))</f>
        <v/>
      </c>
      <c r="D20" s="176"/>
      <c r="E20" s="111" t="str">
        <f>IF(사료!E20:E21=0,"",사료!E20:E21)</f>
        <v/>
      </c>
      <c r="F20" s="183" t="str">
        <f>IF(사료!H20="","",사료!F20)</f>
        <v/>
      </c>
      <c r="G20" s="169" t="str">
        <f>IF(사료!H20="","",IF(사료!H20="불량","부적합",IF(사료!H20="주의","주의","적합")))</f>
        <v/>
      </c>
      <c r="H20" s="170"/>
    </row>
    <row r="21" spans="1:8" ht="18.75" customHeight="1" x14ac:dyDescent="0.3">
      <c r="A21" s="118"/>
      <c r="B21" s="189"/>
      <c r="C21" s="171"/>
      <c r="D21" s="177"/>
      <c r="E21" s="113"/>
      <c r="F21" s="189"/>
      <c r="G21" s="171"/>
      <c r="H21" s="172"/>
    </row>
    <row r="22" spans="1:8" ht="18.75" customHeight="1" x14ac:dyDescent="0.3">
      <c r="A22" s="116" t="str">
        <f>IF(사료!A22:A23=0,"",사료!A22:A23)</f>
        <v/>
      </c>
      <c r="B22" s="183" t="str">
        <f>IF(사료!D22="","",사료!B22)</f>
        <v/>
      </c>
      <c r="C22" s="169" t="str">
        <f>IF(사료!D22="","",IF(사료!D22="불량","부적합",IF(사료!D22="주의","주의","적합")))</f>
        <v/>
      </c>
      <c r="D22" s="176"/>
      <c r="E22" s="111" t="str">
        <f>IF(사료!E22:E23=0,"",사료!E22:E23)</f>
        <v/>
      </c>
      <c r="F22" s="183" t="str">
        <f>IF(사료!H22="","",사료!F22)</f>
        <v/>
      </c>
      <c r="G22" s="169" t="str">
        <f>IF(사료!H22="","",IF(사료!H22="불량","부적합",IF(사료!H22="주의","주의","적합")))</f>
        <v/>
      </c>
      <c r="H22" s="170"/>
    </row>
    <row r="23" spans="1:8" ht="18.75" customHeight="1" x14ac:dyDescent="0.3">
      <c r="A23" s="118"/>
      <c r="B23" s="189"/>
      <c r="C23" s="171"/>
      <c r="D23" s="177"/>
      <c r="E23" s="113"/>
      <c r="F23" s="189"/>
      <c r="G23" s="171"/>
      <c r="H23" s="172"/>
    </row>
    <row r="24" spans="1:8" ht="18.75" customHeight="1" x14ac:dyDescent="0.3">
      <c r="A24" s="116" t="str">
        <f>IF(사료!A24:A25=0,"",사료!A24:A25)</f>
        <v/>
      </c>
      <c r="B24" s="183" t="str">
        <f>IF(사료!D24="","",사료!B24)</f>
        <v/>
      </c>
      <c r="C24" s="169" t="str">
        <f>IF(사료!D24="","",IF(사료!D24="불량","부적합",IF(사료!D24="주의","주의","적합")))</f>
        <v/>
      </c>
      <c r="D24" s="176"/>
      <c r="E24" s="111" t="str">
        <f>IF(사료!E24:E25=0,"",사료!E24:E25)</f>
        <v/>
      </c>
      <c r="F24" s="183" t="str">
        <f>IF(사료!H24="","",사료!F24)</f>
        <v/>
      </c>
      <c r="G24" s="169" t="str">
        <f>IF(사료!H24="","",IF(사료!H24="불량","부적합",IF(사료!H24="주의","주의","적합")))</f>
        <v/>
      </c>
      <c r="H24" s="170"/>
    </row>
    <row r="25" spans="1:8" ht="18.75" customHeight="1" x14ac:dyDescent="0.3">
      <c r="A25" s="118"/>
      <c r="B25" s="189"/>
      <c r="C25" s="171"/>
      <c r="D25" s="177"/>
      <c r="E25" s="113"/>
      <c r="F25" s="189"/>
      <c r="G25" s="171"/>
      <c r="H25" s="172"/>
    </row>
    <row r="26" spans="1:8" ht="18.75" customHeight="1" x14ac:dyDescent="0.3">
      <c r="A26" s="116" t="str">
        <f>IF(사료!A26:A27=0,"",사료!A26:A27)</f>
        <v/>
      </c>
      <c r="B26" s="183" t="str">
        <f>IF(사료!D26="","",사료!B26)</f>
        <v/>
      </c>
      <c r="C26" s="169" t="str">
        <f>IF(사료!D26="","",IF(사료!D26="불량","부적합",IF(사료!D26="주의","주의","적합")))</f>
        <v/>
      </c>
      <c r="D26" s="176"/>
      <c r="E26" s="111" t="str">
        <f>IF(사료!E26:E27=0,"",사료!E26:E27)</f>
        <v/>
      </c>
      <c r="F26" s="183" t="str">
        <f>IF(사료!H26="","",사료!F26)</f>
        <v/>
      </c>
      <c r="G26" s="169" t="str">
        <f>IF(사료!H26="","",IF(사료!H26="불량","부적합",IF(사료!H26="주의","주의","적합")))</f>
        <v/>
      </c>
      <c r="H26" s="170"/>
    </row>
    <row r="27" spans="1:8" ht="18.75" customHeight="1" thickBot="1" x14ac:dyDescent="0.35">
      <c r="A27" s="119"/>
      <c r="B27" s="184"/>
      <c r="C27" s="178"/>
      <c r="D27" s="179"/>
      <c r="E27" s="120"/>
      <c r="F27" s="184"/>
      <c r="G27" s="178"/>
      <c r="H27" s="18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workbookViewId="0">
      <selection activeCell="G4" activeCellId="1" sqref="D4:E4 G4:H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2" t="s">
        <v>44</v>
      </c>
      <c r="B1" s="82"/>
      <c r="C1" s="82"/>
      <c r="D1" s="82"/>
      <c r="E1" s="82"/>
      <c r="F1" s="82"/>
      <c r="G1" s="82"/>
      <c r="H1" s="82"/>
    </row>
    <row r="3" spans="1:8" x14ac:dyDescent="0.3">
      <c r="A3" s="90" t="s">
        <v>47</v>
      </c>
      <c r="B3" s="107">
        <f>'세척 후'!B3:B4</f>
        <v>0</v>
      </c>
      <c r="C3" s="4" t="s">
        <v>48</v>
      </c>
      <c r="D3" s="101">
        <f>'세척 후'!D3:E3</f>
        <v>0</v>
      </c>
      <c r="E3" s="101"/>
      <c r="F3" s="56" t="s">
        <v>46</v>
      </c>
      <c r="G3" s="99">
        <f>'세척 후'!G3:H3</f>
        <v>0</v>
      </c>
      <c r="H3" s="100"/>
    </row>
    <row r="4" spans="1:8" x14ac:dyDescent="0.3">
      <c r="A4" s="90"/>
      <c r="B4" s="107"/>
      <c r="C4" s="4" t="s">
        <v>99</v>
      </c>
      <c r="D4" s="101">
        <f>'세척 후'!D4:E4</f>
        <v>0</v>
      </c>
      <c r="E4" s="101"/>
      <c r="F4" s="4" t="s">
        <v>68</v>
      </c>
      <c r="G4" s="102">
        <f>'세척 후'!G4:H4</f>
        <v>0</v>
      </c>
      <c r="H4" s="103"/>
    </row>
    <row r="5" spans="1:8" ht="15.75" thickBot="1" x14ac:dyDescent="0.35">
      <c r="D5" s="70"/>
      <c r="E5" s="70"/>
    </row>
    <row r="6" spans="1:8" ht="16.5" customHeight="1" x14ac:dyDescent="0.3">
      <c r="A6" s="5" t="s">
        <v>0</v>
      </c>
      <c r="B6" s="6" t="s">
        <v>1</v>
      </c>
      <c r="C6" s="104" t="s">
        <v>69</v>
      </c>
      <c r="D6" s="105"/>
      <c r="E6" s="34" t="s">
        <v>0</v>
      </c>
      <c r="F6" s="6" t="s">
        <v>1</v>
      </c>
      <c r="G6" s="104" t="s">
        <v>70</v>
      </c>
      <c r="H6" s="106"/>
    </row>
    <row r="7" spans="1:8" ht="16.5" customHeight="1" x14ac:dyDescent="0.3">
      <c r="A7" s="108" t="str">
        <f>IF('세척 후'!A7:A9="","",'세척 후'!A7:A9)</f>
        <v/>
      </c>
      <c r="B7" s="50" t="str">
        <f>IF('세척 후'!D7="","",'세척 후'!B7)</f>
        <v/>
      </c>
      <c r="C7" s="109" t="str">
        <f>IF('세척 후'!D7="","",IF('세척 후'!D7="불량","불량","적합"))</f>
        <v/>
      </c>
      <c r="D7" s="110"/>
      <c r="E7" s="111" t="str">
        <f>IF('세척 후'!E7:E9="","",'세척 후'!E7:E9)</f>
        <v/>
      </c>
      <c r="F7" s="50" t="str">
        <f>IF('세척 후'!H7="","",'세척 후'!F7)</f>
        <v/>
      </c>
      <c r="G7" s="109" t="str">
        <f>IF('세척 후'!H7="","",IF('세척 후'!H7="불량","불량","적합"))</f>
        <v/>
      </c>
      <c r="H7" s="114"/>
    </row>
    <row r="8" spans="1:8" x14ac:dyDescent="0.3">
      <c r="A8" s="108"/>
      <c r="B8" s="50" t="str">
        <f>IF('세척 후'!D8="","",'세척 후'!B8)</f>
        <v/>
      </c>
      <c r="C8" s="109" t="str">
        <f>IF('세척 후'!D8="","",IF('세척 후'!D8="불량","불량","적합"))</f>
        <v/>
      </c>
      <c r="D8" s="115"/>
      <c r="E8" s="112"/>
      <c r="F8" s="50" t="str">
        <f>IF('세척 후'!H8="","",'세척 후'!F8)</f>
        <v/>
      </c>
      <c r="G8" s="109" t="str">
        <f>IF('세척 후'!H8="","",IF('세척 후'!H8="불량","불량","적합"))</f>
        <v/>
      </c>
      <c r="H8" s="114"/>
    </row>
    <row r="9" spans="1:8" x14ac:dyDescent="0.3">
      <c r="A9" s="108"/>
      <c r="B9" s="50" t="str">
        <f>IF('세척 후'!D9="","",'세척 후'!B9)</f>
        <v/>
      </c>
      <c r="C9" s="109" t="str">
        <f>IF('세척 후'!D9="","",IF('세척 후'!D9="불량","불량","적합"))</f>
        <v/>
      </c>
      <c r="D9" s="115"/>
      <c r="E9" s="113"/>
      <c r="F9" s="50" t="str">
        <f>IF('세척 후'!H9="","",'세척 후'!F9)</f>
        <v/>
      </c>
      <c r="G9" s="109" t="str">
        <f>IF('세척 후'!H9="","",IF('세척 후'!H9="불량","불량","적합"))</f>
        <v/>
      </c>
      <c r="H9" s="114"/>
    </row>
    <row r="10" spans="1:8" x14ac:dyDescent="0.3">
      <c r="A10" s="116" t="str">
        <f>IF('세척 후'!A10:A12="","",'세척 후'!A10:A12)</f>
        <v/>
      </c>
      <c r="B10" s="50" t="str">
        <f>IF('세척 후'!D10="","",'세척 후'!B10)</f>
        <v/>
      </c>
      <c r="C10" s="109" t="str">
        <f>IF('세척 후'!D10="","",IF('세척 후'!D10="불량","불량","적합"))</f>
        <v/>
      </c>
      <c r="D10" s="115"/>
      <c r="E10" s="111" t="str">
        <f>IF('세척 후'!E10:E12="","",'세척 후'!E10:E12)</f>
        <v/>
      </c>
      <c r="F10" s="50" t="str">
        <f>IF('세척 후'!H10="","",'세척 후'!F10)</f>
        <v/>
      </c>
      <c r="G10" s="109" t="str">
        <f>IF('세척 후'!H10="","",IF('세척 후'!H10="불량","불량","적합"))</f>
        <v/>
      </c>
      <c r="H10" s="114"/>
    </row>
    <row r="11" spans="1:8" x14ac:dyDescent="0.3">
      <c r="A11" s="117"/>
      <c r="B11" s="50" t="str">
        <f>IF('세척 후'!D11="","",'세척 후'!B11)</f>
        <v/>
      </c>
      <c r="C11" s="109" t="str">
        <f>IF('세척 후'!D11="","",IF('세척 후'!D11="불량","불량","적합"))</f>
        <v/>
      </c>
      <c r="D11" s="115"/>
      <c r="E11" s="112"/>
      <c r="F11" s="50" t="str">
        <f>IF('세척 후'!H11="","",'세척 후'!F11)</f>
        <v/>
      </c>
      <c r="G11" s="109" t="str">
        <f>IF('세척 후'!H11="","",IF('세척 후'!H11="불량","불량","적합"))</f>
        <v/>
      </c>
      <c r="H11" s="114"/>
    </row>
    <row r="12" spans="1:8" x14ac:dyDescent="0.3">
      <c r="A12" s="118"/>
      <c r="B12" s="50" t="str">
        <f>IF('세척 후'!D12="","",'세척 후'!B12)</f>
        <v/>
      </c>
      <c r="C12" s="109" t="str">
        <f>IF('세척 후'!D12="","",IF('세척 후'!D12="불량","불량","적합"))</f>
        <v/>
      </c>
      <c r="D12" s="115"/>
      <c r="E12" s="113"/>
      <c r="F12" s="50" t="str">
        <f>IF('세척 후'!H12="","",'세척 후'!F12)</f>
        <v/>
      </c>
      <c r="G12" s="109" t="str">
        <f>IF('세척 후'!H12="","",IF('세척 후'!H12="불량","불량","적합"))</f>
        <v/>
      </c>
      <c r="H12" s="114"/>
    </row>
    <row r="13" spans="1:8" x14ac:dyDescent="0.3">
      <c r="A13" s="116" t="str">
        <f>IF('세척 후'!A13:A15="","",'세척 후'!A13:A15)</f>
        <v/>
      </c>
      <c r="B13" s="50" t="str">
        <f>IF('세척 후'!D13="","",'세척 후'!B13)</f>
        <v/>
      </c>
      <c r="C13" s="109" t="str">
        <f>IF('세척 후'!D13="","",IF('세척 후'!D13="불량","불량","적합"))</f>
        <v/>
      </c>
      <c r="D13" s="115"/>
      <c r="E13" s="111" t="str">
        <f>IF('세척 후'!E13:E15="","",'세척 후'!E13:E15)</f>
        <v/>
      </c>
      <c r="F13" s="50" t="str">
        <f>IF('세척 후'!H13="","",'세척 후'!F13)</f>
        <v/>
      </c>
      <c r="G13" s="109" t="str">
        <f>IF('세척 후'!H13="","",IF('세척 후'!H13="불량","불량","적합"))</f>
        <v/>
      </c>
      <c r="H13" s="114"/>
    </row>
    <row r="14" spans="1:8" x14ac:dyDescent="0.3">
      <c r="A14" s="117"/>
      <c r="B14" s="50" t="str">
        <f>IF('세척 후'!D14="","",'세척 후'!B14)</f>
        <v/>
      </c>
      <c r="C14" s="109" t="str">
        <f>IF('세척 후'!D14="","",IF('세척 후'!D14="불량","불량","적합"))</f>
        <v/>
      </c>
      <c r="D14" s="115"/>
      <c r="E14" s="112"/>
      <c r="F14" s="50" t="str">
        <f>IF('세척 후'!H14="","",'세척 후'!F14)</f>
        <v/>
      </c>
      <c r="G14" s="109" t="str">
        <f>IF('세척 후'!H14="","",IF('세척 후'!H14="불량","불량","적합"))</f>
        <v/>
      </c>
      <c r="H14" s="114"/>
    </row>
    <row r="15" spans="1:8" x14ac:dyDescent="0.3">
      <c r="A15" s="118"/>
      <c r="B15" s="50" t="str">
        <f>IF('세척 후'!D15="","",'세척 후'!B15)</f>
        <v/>
      </c>
      <c r="C15" s="109" t="str">
        <f>IF('세척 후'!D15="","",IF('세척 후'!D15="불량","불량","적합"))</f>
        <v/>
      </c>
      <c r="D15" s="115"/>
      <c r="E15" s="113"/>
      <c r="F15" s="50" t="str">
        <f>IF('세척 후'!H15="","",'세척 후'!F15)</f>
        <v/>
      </c>
      <c r="G15" s="109" t="str">
        <f>IF('세척 후'!H15="","",IF('세척 후'!H15="불량","불량","적합"))</f>
        <v/>
      </c>
      <c r="H15" s="114"/>
    </row>
    <row r="16" spans="1:8" x14ac:dyDescent="0.3">
      <c r="A16" s="116" t="str">
        <f>IF('세척 후'!A16:A18="","",'세척 후'!A16:A18)</f>
        <v/>
      </c>
      <c r="B16" s="50" t="str">
        <f>IF('세척 후'!D16="","",'세척 후'!B16)</f>
        <v/>
      </c>
      <c r="C16" s="109" t="str">
        <f>IF('세척 후'!D16="","",IF('세척 후'!D16="불량","불량","적합"))</f>
        <v/>
      </c>
      <c r="D16" s="115"/>
      <c r="E16" s="111" t="str">
        <f>IF('세척 후'!E16:E18="","",'세척 후'!E16:E18)</f>
        <v/>
      </c>
      <c r="F16" s="50" t="str">
        <f>IF('세척 후'!H16="","",'세척 후'!F16)</f>
        <v/>
      </c>
      <c r="G16" s="109" t="str">
        <f>IF('세척 후'!H16="","",IF('세척 후'!H16="불량","불량","적합"))</f>
        <v/>
      </c>
      <c r="H16" s="114"/>
    </row>
    <row r="17" spans="1:8" x14ac:dyDescent="0.3">
      <c r="A17" s="117"/>
      <c r="B17" s="50" t="str">
        <f>IF('세척 후'!D17="","",'세척 후'!B17)</f>
        <v/>
      </c>
      <c r="C17" s="109" t="str">
        <f>IF('세척 후'!D17="","",IF('세척 후'!D17="불량","불량","적합"))</f>
        <v/>
      </c>
      <c r="D17" s="115"/>
      <c r="E17" s="112"/>
      <c r="F17" s="50" t="str">
        <f>IF('세척 후'!H17="","",'세척 후'!F17)</f>
        <v/>
      </c>
      <c r="G17" s="109" t="str">
        <f>IF('세척 후'!H17="","",IF('세척 후'!H17="불량","불량","적합"))</f>
        <v/>
      </c>
      <c r="H17" s="114"/>
    </row>
    <row r="18" spans="1:8" x14ac:dyDescent="0.3">
      <c r="A18" s="118"/>
      <c r="B18" s="50" t="str">
        <f>IF('세척 후'!D18="","",'세척 후'!B18)</f>
        <v/>
      </c>
      <c r="C18" s="109" t="str">
        <f>IF('세척 후'!D18="","",IF('세척 후'!D18="불량","불량","적합"))</f>
        <v/>
      </c>
      <c r="D18" s="115"/>
      <c r="E18" s="113"/>
      <c r="F18" s="50" t="str">
        <f>IF('세척 후'!H18="","",'세척 후'!F18)</f>
        <v/>
      </c>
      <c r="G18" s="109" t="str">
        <f>IF('세척 후'!H18="","",IF('세척 후'!H18="불량","불량","적합"))</f>
        <v/>
      </c>
      <c r="H18" s="114"/>
    </row>
    <row r="19" spans="1:8" x14ac:dyDescent="0.3">
      <c r="A19" s="116" t="str">
        <f>IF('세척 후'!A19:A21="","",'세척 후'!A19:A21)</f>
        <v/>
      </c>
      <c r="B19" s="50" t="str">
        <f>IF('세척 후'!D19="","",'세척 후'!B19)</f>
        <v/>
      </c>
      <c r="C19" s="109" t="str">
        <f>IF('세척 후'!D19="","",IF('세척 후'!D19="불량","불량","적합"))</f>
        <v/>
      </c>
      <c r="D19" s="115"/>
      <c r="E19" s="111" t="str">
        <f>IF('세척 후'!E19:E21="","",'세척 후'!E19:E21)</f>
        <v/>
      </c>
      <c r="F19" s="50" t="str">
        <f>IF('세척 후'!H19="","",'세척 후'!F19)</f>
        <v/>
      </c>
      <c r="G19" s="109" t="str">
        <f>IF('세척 후'!H19="","",IF('세척 후'!H19="불량","불량","적합"))</f>
        <v/>
      </c>
      <c r="H19" s="114"/>
    </row>
    <row r="20" spans="1:8" x14ac:dyDescent="0.3">
      <c r="A20" s="117"/>
      <c r="B20" s="50" t="str">
        <f>IF('세척 후'!D20="","",'세척 후'!B20)</f>
        <v/>
      </c>
      <c r="C20" s="109" t="str">
        <f>IF('세척 후'!D20="","",IF('세척 후'!D20="불량","불량","적합"))</f>
        <v/>
      </c>
      <c r="D20" s="115"/>
      <c r="E20" s="112"/>
      <c r="F20" s="50" t="str">
        <f>IF('세척 후'!H20="","",'세척 후'!F20)</f>
        <v/>
      </c>
      <c r="G20" s="109" t="str">
        <f>IF('세척 후'!H20="","",IF('세척 후'!H20="불량","불량","적합"))</f>
        <v/>
      </c>
      <c r="H20" s="114"/>
    </row>
    <row r="21" spans="1:8" x14ac:dyDescent="0.3">
      <c r="A21" s="118"/>
      <c r="B21" s="50" t="str">
        <f>IF('세척 후'!D21="","",'세척 후'!B21)</f>
        <v/>
      </c>
      <c r="C21" s="109" t="str">
        <f>IF('세척 후'!D21="","",IF('세척 후'!D21="불량","불량","적합"))</f>
        <v/>
      </c>
      <c r="D21" s="115"/>
      <c r="E21" s="113"/>
      <c r="F21" s="50" t="str">
        <f>IF('세척 후'!H21="","",'세척 후'!F21)</f>
        <v/>
      </c>
      <c r="G21" s="109" t="str">
        <f>IF('세척 후'!H21="","",IF('세척 후'!H21="불량","불량","적합"))</f>
        <v/>
      </c>
      <c r="H21" s="114"/>
    </row>
    <row r="22" spans="1:8" x14ac:dyDescent="0.3">
      <c r="A22" s="116" t="str">
        <f>IF('세척 후'!A22:A24="","",'세척 후'!A22:A24)</f>
        <v/>
      </c>
      <c r="B22" s="50" t="str">
        <f>IF('세척 후'!D22="","",'세척 후'!B22)</f>
        <v/>
      </c>
      <c r="C22" s="109" t="str">
        <f>IF('세척 후'!D22="","",IF('세척 후'!D22="불량","불량","적합"))</f>
        <v/>
      </c>
      <c r="D22" s="115"/>
      <c r="E22" s="111" t="str">
        <f>IF('세척 후'!E22:E24="","",'세척 후'!E22:E24)</f>
        <v/>
      </c>
      <c r="F22" s="50" t="str">
        <f>IF('세척 후'!H22="","",'세척 후'!F22)</f>
        <v/>
      </c>
      <c r="G22" s="109" t="str">
        <f>IF('세척 후'!H22="","",IF('세척 후'!H22="불량","불량","적합"))</f>
        <v/>
      </c>
      <c r="H22" s="114"/>
    </row>
    <row r="23" spans="1:8" x14ac:dyDescent="0.3">
      <c r="A23" s="117"/>
      <c r="B23" s="50" t="str">
        <f>IF('세척 후'!D23="","",'세척 후'!B23)</f>
        <v/>
      </c>
      <c r="C23" s="109" t="str">
        <f>IF('세척 후'!D23="","",IF('세척 후'!D23="불량","불량","적합"))</f>
        <v/>
      </c>
      <c r="D23" s="115"/>
      <c r="E23" s="112"/>
      <c r="F23" s="50" t="str">
        <f>IF('세척 후'!H23="","",'세척 후'!F23)</f>
        <v/>
      </c>
      <c r="G23" s="109" t="str">
        <f>IF('세척 후'!H23="","",IF('세척 후'!H23="불량","불량","적합"))</f>
        <v/>
      </c>
      <c r="H23" s="114"/>
    </row>
    <row r="24" spans="1:8" x14ac:dyDescent="0.3">
      <c r="A24" s="118"/>
      <c r="B24" s="50" t="str">
        <f>IF('세척 후'!D24="","",'세척 후'!B24)</f>
        <v/>
      </c>
      <c r="C24" s="109" t="str">
        <f>IF('세척 후'!D24="","",IF('세척 후'!D24="불량","불량","적합"))</f>
        <v/>
      </c>
      <c r="D24" s="115"/>
      <c r="E24" s="113"/>
      <c r="F24" s="50" t="str">
        <f>IF('세척 후'!H24="","",'세척 후'!F24)</f>
        <v/>
      </c>
      <c r="G24" s="109" t="str">
        <f>IF('세척 후'!H24="","",IF('세척 후'!H24="불량","불량","적합"))</f>
        <v/>
      </c>
      <c r="H24" s="114"/>
    </row>
    <row r="25" spans="1:8" x14ac:dyDescent="0.3">
      <c r="A25" s="116" t="str">
        <f>IF('세척 후'!A25:A27="","",'세척 후'!A25:A27)</f>
        <v/>
      </c>
      <c r="B25" s="50" t="str">
        <f>IF('세척 후'!D25="","",'세척 후'!B25)</f>
        <v/>
      </c>
      <c r="C25" s="109" t="str">
        <f>IF('세척 후'!D25="","",IF('세척 후'!D25="불량","불량","적합"))</f>
        <v/>
      </c>
      <c r="D25" s="115"/>
      <c r="E25" s="111" t="str">
        <f>IF('세척 후'!E25:E27="","",'세척 후'!E25:E27)</f>
        <v/>
      </c>
      <c r="F25" s="50" t="str">
        <f>IF('세척 후'!H25="","",'세척 후'!F25)</f>
        <v/>
      </c>
      <c r="G25" s="109" t="str">
        <f>IF('세척 후'!H25="","",IF('세척 후'!H25="불량","불량","적합"))</f>
        <v/>
      </c>
      <c r="H25" s="114"/>
    </row>
    <row r="26" spans="1:8" x14ac:dyDescent="0.3">
      <c r="A26" s="117"/>
      <c r="B26" s="50" t="str">
        <f>IF('세척 후'!D26="","",'세척 후'!B26)</f>
        <v/>
      </c>
      <c r="C26" s="109" t="str">
        <f>IF('세척 후'!D26="","",IF('세척 후'!D26="불량","불량","적합"))</f>
        <v/>
      </c>
      <c r="D26" s="115"/>
      <c r="E26" s="112"/>
      <c r="F26" s="50" t="str">
        <f>IF('세척 후'!H26="","",'세척 후'!F26)</f>
        <v/>
      </c>
      <c r="G26" s="109" t="str">
        <f>IF('세척 후'!H26="","",IF('세척 후'!H26="불량","불량","적합"))</f>
        <v/>
      </c>
      <c r="H26" s="114"/>
    </row>
    <row r="27" spans="1:8" x14ac:dyDescent="0.3">
      <c r="A27" s="118"/>
      <c r="B27" s="50" t="str">
        <f>IF('세척 후'!D27="","",'세척 후'!B27)</f>
        <v/>
      </c>
      <c r="C27" s="109" t="str">
        <f>IF('세척 후'!D27="","",IF('세척 후'!D27="불량","불량","적합"))</f>
        <v/>
      </c>
      <c r="D27" s="115"/>
      <c r="E27" s="113"/>
      <c r="F27" s="50" t="str">
        <f>IF('세척 후'!H27="","",'세척 후'!F27)</f>
        <v/>
      </c>
      <c r="G27" s="109" t="str">
        <f>IF('세척 후'!H27="","",IF('세척 후'!H27="불량","불량","적합"))</f>
        <v/>
      </c>
      <c r="H27" s="114"/>
    </row>
    <row r="28" spans="1:8" x14ac:dyDescent="0.3">
      <c r="A28" s="116" t="str">
        <f>IF('세척 후'!A28:A30="","",'세척 후'!A28:A30)</f>
        <v/>
      </c>
      <c r="B28" s="50" t="str">
        <f>IF('세척 후'!D28="","",'세척 후'!B28)</f>
        <v/>
      </c>
      <c r="C28" s="109" t="str">
        <f>IF('세척 후'!D28="","",IF('세척 후'!D28="불량","불량","적합"))</f>
        <v/>
      </c>
      <c r="D28" s="115"/>
      <c r="E28" s="111" t="str">
        <f>IF('세척 후'!E28:E30="","",'세척 후'!E28:E30)</f>
        <v/>
      </c>
      <c r="F28" s="50" t="str">
        <f>IF('세척 후'!H28="","",'세척 후'!F28)</f>
        <v/>
      </c>
      <c r="G28" s="109" t="str">
        <f>IF('세척 후'!H28="","",IF('세척 후'!H28="불량","불량","적합"))</f>
        <v/>
      </c>
      <c r="H28" s="114"/>
    </row>
    <row r="29" spans="1:8" x14ac:dyDescent="0.3">
      <c r="A29" s="117"/>
      <c r="B29" s="50" t="str">
        <f>IF('세척 후'!D29="","",'세척 후'!B29)</f>
        <v/>
      </c>
      <c r="C29" s="109" t="str">
        <f>IF('세척 후'!D29="","",IF('세척 후'!D29="불량","불량","적합"))</f>
        <v/>
      </c>
      <c r="D29" s="115"/>
      <c r="E29" s="112"/>
      <c r="F29" s="50" t="str">
        <f>IF('세척 후'!H29="","",'세척 후'!F29)</f>
        <v/>
      </c>
      <c r="G29" s="109" t="str">
        <f>IF('세척 후'!H29="","",IF('세척 후'!H29="불량","불량","적합"))</f>
        <v/>
      </c>
      <c r="H29" s="114"/>
    </row>
    <row r="30" spans="1:8" x14ac:dyDescent="0.3">
      <c r="A30" s="118"/>
      <c r="B30" s="50" t="str">
        <f>IF('세척 후'!D30="","",'세척 후'!B30)</f>
        <v/>
      </c>
      <c r="C30" s="109" t="str">
        <f>IF('세척 후'!D30="","",IF('세척 후'!D30="불량","불량","적합"))</f>
        <v/>
      </c>
      <c r="D30" s="115"/>
      <c r="E30" s="113"/>
      <c r="F30" s="50" t="str">
        <f>IF('세척 후'!H30="","",'세척 후'!F30)</f>
        <v/>
      </c>
      <c r="G30" s="109" t="str">
        <f>IF('세척 후'!H30="","",IF('세척 후'!H30="불량","불량","적합"))</f>
        <v/>
      </c>
      <c r="H30" s="114"/>
    </row>
    <row r="31" spans="1:8" x14ac:dyDescent="0.3">
      <c r="A31" s="116" t="str">
        <f>IF('세척 후'!A31:A33="","",'세척 후'!A31:A33)</f>
        <v/>
      </c>
      <c r="B31" s="50" t="str">
        <f>IF('세척 후'!D31="","",'세척 후'!B31)</f>
        <v/>
      </c>
      <c r="C31" s="109" t="str">
        <f>IF('세척 후'!D31="","",IF('세척 후'!D31="불량","불량","적합"))</f>
        <v/>
      </c>
      <c r="D31" s="115"/>
      <c r="E31" s="111" t="str">
        <f>IF('세척 후'!E31:E33="","",'세척 후'!E31:E33)</f>
        <v/>
      </c>
      <c r="F31" s="50" t="str">
        <f>IF('세척 후'!H31="","",'세척 후'!F31)</f>
        <v/>
      </c>
      <c r="G31" s="109" t="str">
        <f>IF('세척 후'!H31="","",IF('세척 후'!H31="불량","불량","적합"))</f>
        <v/>
      </c>
      <c r="H31" s="114"/>
    </row>
    <row r="32" spans="1:8" x14ac:dyDescent="0.3">
      <c r="A32" s="117"/>
      <c r="B32" s="50" t="str">
        <f>IF('세척 후'!D32="","",'세척 후'!B32)</f>
        <v/>
      </c>
      <c r="C32" s="109" t="str">
        <f>IF('세척 후'!D32="","",IF('세척 후'!D32="불량","불량","적합"))</f>
        <v/>
      </c>
      <c r="D32" s="115"/>
      <c r="E32" s="112"/>
      <c r="F32" s="50" t="str">
        <f>IF('세척 후'!H32="","",'세척 후'!F32)</f>
        <v/>
      </c>
      <c r="G32" s="109" t="str">
        <f>IF('세척 후'!H32="","",IF('세척 후'!H32="불량","불량","적합"))</f>
        <v/>
      </c>
      <c r="H32" s="114"/>
    </row>
    <row r="33" spans="1:8" x14ac:dyDescent="0.3">
      <c r="A33" s="118"/>
      <c r="B33" s="50" t="str">
        <f>IF('세척 후'!D33="","",'세척 후'!B33)</f>
        <v/>
      </c>
      <c r="C33" s="109" t="str">
        <f>IF('세척 후'!D33="","",IF('세척 후'!D33="불량","불량","적합"))</f>
        <v/>
      </c>
      <c r="D33" s="115"/>
      <c r="E33" s="113"/>
      <c r="F33" s="50" t="str">
        <f>IF('세척 후'!H33="","",'세척 후'!F33)</f>
        <v/>
      </c>
      <c r="G33" s="109" t="str">
        <f>IF('세척 후'!H33="","",IF('세척 후'!H33="불량","불량","적합"))</f>
        <v/>
      </c>
      <c r="H33" s="114"/>
    </row>
    <row r="34" spans="1:8" x14ac:dyDescent="0.3">
      <c r="A34" s="116" t="str">
        <f>IF('세척 후'!A34:A36="","",'세척 후'!A34:A36)</f>
        <v/>
      </c>
      <c r="B34" s="50" t="str">
        <f>IF('세척 후'!D34="","",'세척 후'!B34)</f>
        <v/>
      </c>
      <c r="C34" s="109" t="str">
        <f>IF('세척 후'!D34="","",IF('세척 후'!D34="불량","불량","적합"))</f>
        <v/>
      </c>
      <c r="D34" s="115"/>
      <c r="E34" s="111" t="str">
        <f>IF('세척 후'!E34:E36="","",'세척 후'!E34:E36)</f>
        <v/>
      </c>
      <c r="F34" s="50" t="str">
        <f>IF('세척 후'!H34="","",'세척 후'!F34)</f>
        <v/>
      </c>
      <c r="G34" s="109" t="str">
        <f>IF('세척 후'!H34="","",IF('세척 후'!H34="불량","불량","적합"))</f>
        <v/>
      </c>
      <c r="H34" s="114"/>
    </row>
    <row r="35" spans="1:8" x14ac:dyDescent="0.3">
      <c r="A35" s="117"/>
      <c r="B35" s="50" t="str">
        <f>IF('세척 후'!D35="","",'세척 후'!B35)</f>
        <v/>
      </c>
      <c r="C35" s="109" t="str">
        <f>IF('세척 후'!D35="","",IF('세척 후'!D35="불량","불량","적합"))</f>
        <v/>
      </c>
      <c r="D35" s="115"/>
      <c r="E35" s="112"/>
      <c r="F35" s="50" t="str">
        <f>IF('세척 후'!H35="","",'세척 후'!F35)</f>
        <v/>
      </c>
      <c r="G35" s="109" t="str">
        <f>IF('세척 후'!H35="","",IF('세척 후'!H35="불량","불량","적합"))</f>
        <v/>
      </c>
      <c r="H35" s="114"/>
    </row>
    <row r="36" spans="1:8" ht="17.25" customHeight="1" thickBot="1" x14ac:dyDescent="0.35">
      <c r="A36" s="119"/>
      <c r="B36" s="52" t="str">
        <f>IF('세척 후'!D36="","",'세척 후'!B36)</f>
        <v/>
      </c>
      <c r="C36" s="121" t="str">
        <f>IF('세척 후'!D36="","",IF('세척 후'!D36="불량","불량","적합"))</f>
        <v/>
      </c>
      <c r="D36" s="122"/>
      <c r="E36" s="120"/>
      <c r="F36" s="52" t="str">
        <f>IF('세척 후'!H36="","",'세척 후'!F36)</f>
        <v/>
      </c>
      <c r="G36" s="121" t="str">
        <f>IF('세척 후'!H36="","",IF('세척 후'!H36="불량","불량","적합"))</f>
        <v/>
      </c>
      <c r="H36" s="123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4" t="s">
        <v>9</v>
      </c>
      <c r="B47" s="94"/>
      <c r="C47" s="94"/>
      <c r="D47" s="94"/>
      <c r="E47" s="94"/>
      <c r="F47" s="94"/>
      <c r="G47" s="94"/>
      <c r="H47" s="94"/>
    </row>
    <row r="48" spans="1:8" ht="17.25" x14ac:dyDescent="0.3">
      <c r="A48" s="95" t="s">
        <v>10</v>
      </c>
      <c r="B48" s="95"/>
      <c r="C48" s="95"/>
      <c r="D48" s="95"/>
      <c r="E48" s="95"/>
      <c r="F48" s="95"/>
      <c r="G48" s="95"/>
      <c r="H48" s="95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43" priority="2" operator="containsText" text="불량">
      <formula>NOT(ISERROR(SEARCH("불량",C7)))</formula>
    </cfRule>
  </conditionalFormatting>
  <conditionalFormatting sqref="G7:G36">
    <cfRule type="containsText" dxfId="4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workbookViewId="0">
      <selection activeCell="G4" activeCellId="1" sqref="D4:E4 G4:H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4" t="s">
        <v>27</v>
      </c>
      <c r="B1" s="82"/>
      <c r="C1" s="82"/>
      <c r="D1" s="82"/>
      <c r="E1" s="82"/>
      <c r="F1" s="82"/>
      <c r="G1" s="82"/>
      <c r="H1" s="82"/>
    </row>
    <row r="3" spans="1:8" x14ac:dyDescent="0.3">
      <c r="A3" s="90" t="s">
        <v>47</v>
      </c>
      <c r="B3" s="91"/>
      <c r="C3" s="4" t="s">
        <v>48</v>
      </c>
      <c r="D3" s="85"/>
      <c r="E3" s="85"/>
      <c r="F3" s="23" t="s">
        <v>11</v>
      </c>
      <c r="G3" s="83"/>
      <c r="H3" s="84"/>
    </row>
    <row r="4" spans="1:8" x14ac:dyDescent="0.3">
      <c r="A4" s="90"/>
      <c r="B4" s="91"/>
      <c r="C4" s="4" t="s">
        <v>99</v>
      </c>
      <c r="D4" s="85"/>
      <c r="E4" s="85"/>
      <c r="F4" s="4" t="s">
        <v>14</v>
      </c>
      <c r="G4" s="86"/>
      <c r="H4" s="87"/>
    </row>
    <row r="5" spans="1:8" ht="15.75" thickBot="1" x14ac:dyDescent="0.35">
      <c r="D5" s="70"/>
      <c r="E5" s="70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6" t="s">
        <v>7</v>
      </c>
      <c r="D20" s="126"/>
      <c r="E20" s="126" t="s">
        <v>39</v>
      </c>
      <c r="F20" s="126"/>
      <c r="G20" s="126" t="s">
        <v>8</v>
      </c>
      <c r="H20" s="126"/>
    </row>
    <row r="21" spans="1:8" x14ac:dyDescent="0.3">
      <c r="A21" s="17" t="s">
        <v>22</v>
      </c>
      <c r="B21" s="8"/>
      <c r="C21" s="126"/>
      <c r="D21" s="126"/>
      <c r="E21" s="126"/>
      <c r="F21" s="126"/>
      <c r="G21" s="126"/>
      <c r="H21" s="126"/>
    </row>
    <row r="22" spans="1:8" ht="17.25" customHeight="1" x14ac:dyDescent="0.3">
      <c r="A22" s="125" t="s">
        <v>16</v>
      </c>
      <c r="B22" s="98"/>
      <c r="C22" s="125" t="s">
        <v>23</v>
      </c>
      <c r="D22" s="125"/>
      <c r="E22" s="125" t="s">
        <v>41</v>
      </c>
      <c r="F22" s="125"/>
      <c r="G22" s="98" t="s">
        <v>43</v>
      </c>
      <c r="H22" s="98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4" t="s">
        <v>9</v>
      </c>
      <c r="B39" s="94"/>
      <c r="C39" s="94"/>
      <c r="D39" s="94"/>
      <c r="E39" s="94"/>
      <c r="F39" s="94"/>
      <c r="G39" s="94"/>
      <c r="H39" s="94"/>
    </row>
    <row r="40" spans="1:8" ht="17.25" x14ac:dyDescent="0.3">
      <c r="A40" s="95" t="s">
        <v>10</v>
      </c>
      <c r="B40" s="95"/>
      <c r="C40" s="95"/>
      <c r="D40" s="95"/>
      <c r="E40" s="95"/>
      <c r="F40" s="95"/>
      <c r="G40" s="95"/>
      <c r="H40" s="95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41" priority="11" operator="containsText" text="불량">
      <formula>NOT(ISERROR(SEARCH("불량",D7)))</formula>
    </cfRule>
  </conditionalFormatting>
  <conditionalFormatting sqref="C7:C16">
    <cfRule type="containsText" dxfId="40" priority="10" operator="containsText" text="양성">
      <formula>NOT(ISERROR(SEARCH("양성",C7)))</formula>
    </cfRule>
  </conditionalFormatting>
  <conditionalFormatting sqref="G7 G16">
    <cfRule type="containsText" dxfId="39" priority="9" operator="containsText" text="양성">
      <formula>NOT(ISERROR(SEARCH("양성",G7)))</formula>
    </cfRule>
  </conditionalFormatting>
  <conditionalFormatting sqref="G8:G15">
    <cfRule type="containsText" dxfId="38" priority="7" operator="containsText" text="양성">
      <formula>NOT(ISERROR(SEARCH("양성",G8)))</formula>
    </cfRule>
  </conditionalFormatting>
  <conditionalFormatting sqref="G8:G15">
    <cfRule type="containsText" dxfId="37" priority="4" operator="containsText" text="양성">
      <formula>NOT(ISERROR(SEARCH("양성",G8)))</formula>
    </cfRule>
  </conditionalFormatting>
  <conditionalFormatting sqref="D7:D16">
    <cfRule type="containsText" dxfId="36" priority="2" operator="containsText" text="주의">
      <formula>NOT(ISERROR(SEARCH("주의",D7)))</formula>
    </cfRule>
  </conditionalFormatting>
  <conditionalFormatting sqref="H7:H16">
    <cfRule type="containsText" dxfId="3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workbookViewId="0">
      <selection activeCell="G4" activeCellId="1" sqref="D4:E4 G4:H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4" t="s">
        <v>27</v>
      </c>
      <c r="B1" s="82"/>
      <c r="C1" s="82"/>
      <c r="D1" s="82"/>
      <c r="E1" s="82"/>
      <c r="F1" s="82"/>
      <c r="G1" s="82"/>
      <c r="H1" s="82"/>
    </row>
    <row r="3" spans="1:8" x14ac:dyDescent="0.3">
      <c r="A3" s="90" t="s">
        <v>47</v>
      </c>
      <c r="B3" s="107">
        <f>'반입 초생추'!B3:B4</f>
        <v>0</v>
      </c>
      <c r="C3" s="4" t="s">
        <v>48</v>
      </c>
      <c r="D3" s="101">
        <f>'반입 초생추'!D3:E3</f>
        <v>0</v>
      </c>
      <c r="E3" s="101"/>
      <c r="F3" s="23" t="s">
        <v>26</v>
      </c>
      <c r="G3" s="99">
        <f>'반입 초생추'!G3:H3</f>
        <v>0</v>
      </c>
      <c r="H3" s="100"/>
    </row>
    <row r="4" spans="1:8" x14ac:dyDescent="0.3">
      <c r="A4" s="90"/>
      <c r="B4" s="107"/>
      <c r="C4" s="4" t="s">
        <v>99</v>
      </c>
      <c r="D4" s="101">
        <f>'반입 초생추'!D4:E4</f>
        <v>0</v>
      </c>
      <c r="E4" s="101"/>
      <c r="F4" s="4" t="s">
        <v>13</v>
      </c>
      <c r="G4" s="102">
        <f>'반입 초생추'!G4:H4</f>
        <v>0</v>
      </c>
      <c r="H4" s="103"/>
    </row>
    <row r="5" spans="1:8" ht="15.75" thickBot="1" x14ac:dyDescent="0.35">
      <c r="D5" s="70"/>
      <c r="E5" s="70"/>
    </row>
    <row r="6" spans="1:8" ht="16.5" customHeight="1" x14ac:dyDescent="0.3">
      <c r="A6" s="26" t="s">
        <v>28</v>
      </c>
      <c r="B6" s="27" t="s">
        <v>29</v>
      </c>
      <c r="C6" s="104" t="s">
        <v>19</v>
      </c>
      <c r="D6" s="105"/>
      <c r="E6" s="36" t="s">
        <v>28</v>
      </c>
      <c r="F6" s="27" t="s">
        <v>29</v>
      </c>
      <c r="G6" s="104" t="s">
        <v>19</v>
      </c>
      <c r="H6" s="106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9" t="str">
        <f>IF('반입 초생추'!D7="","",IF('반입 초생추'!D7="불량","부적합",IF('반입 초생추'!D7="주의","주의","적합")))</f>
        <v/>
      </c>
      <c r="D7" s="110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9" t="str">
        <f>IF('반입 초생추'!H7="","",IF('반입 초생추'!H7="불량","부적합",IF('반입 초생추'!H7="주의","주의","적합")))</f>
        <v/>
      </c>
      <c r="H7" s="114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9" t="str">
        <f>IF('반입 초생추'!D8="","",IF('반입 초생추'!D8="불량","부적합",IF('반입 초생추'!D8="주의","주의","적합")))</f>
        <v/>
      </c>
      <c r="D8" s="115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9" t="str">
        <f>IF('반입 초생추'!H8="","",IF('반입 초생추'!H8="불량","부적합",IF('반입 초생추'!H8="주의","주의","적합")))</f>
        <v/>
      </c>
      <c r="H8" s="114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9" t="str">
        <f>IF('반입 초생추'!D9="","",IF('반입 초생추'!D9="불량","부적합",IF('반입 초생추'!D9="주의","주의","적합")))</f>
        <v/>
      </c>
      <c r="D9" s="115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9" t="str">
        <f>IF('반입 초생추'!H9="","",IF('반입 초생추'!H9="불량","부적합",IF('반입 초생추'!H9="주의","주의","적합")))</f>
        <v/>
      </c>
      <c r="H9" s="114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9" t="str">
        <f>IF('반입 초생추'!D10="","",IF('반입 초생추'!D10="불량","부적합",IF('반입 초생추'!D10="주의","주의","적합")))</f>
        <v/>
      </c>
      <c r="D10" s="115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9" t="str">
        <f>IF('반입 초생추'!H10="","",IF('반입 초생추'!H10="불량","부적합",IF('반입 초생추'!H10="주의","주의","적합")))</f>
        <v/>
      </c>
      <c r="H10" s="114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9" t="str">
        <f>IF('반입 초생추'!D11="","",IF('반입 초생추'!D11="불량","부적합",IF('반입 초생추'!D11="주의","주의","적합")))</f>
        <v/>
      </c>
      <c r="D11" s="115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9" t="str">
        <f>IF('반입 초생추'!H11="","",IF('반입 초생추'!H11="불량","부적합",IF('반입 초생추'!H11="주의","주의","적합")))</f>
        <v/>
      </c>
      <c r="H11" s="114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9" t="str">
        <f>IF('반입 초생추'!D12="","",IF('반입 초생추'!D12="불량","부적합",IF('반입 초생추'!D12="주의","주의","적합")))</f>
        <v/>
      </c>
      <c r="D12" s="115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9" t="str">
        <f>IF('반입 초생추'!H12="","",IF('반입 초생추'!H12="불량","부적합",IF('반입 초생추'!H12="주의","주의","적합")))</f>
        <v/>
      </c>
      <c r="H12" s="114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9" t="str">
        <f>IF('반입 초생추'!D13="","",IF('반입 초생추'!D13="불량","부적합",IF('반입 초생추'!D13="주의","주의","적합")))</f>
        <v/>
      </c>
      <c r="D13" s="115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9" t="str">
        <f>IF('반입 초생추'!H13="","",IF('반입 초생추'!H13="불량","부적합",IF('반입 초생추'!H13="주의","주의","적합")))</f>
        <v/>
      </c>
      <c r="H13" s="114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9" t="str">
        <f>IF('반입 초생추'!D14="","",IF('반입 초생추'!D14="불량","부적합",IF('반입 초생추'!D14="주의","주의","적합")))</f>
        <v/>
      </c>
      <c r="D14" s="115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9" t="str">
        <f>IF('반입 초생추'!H14="","",IF('반입 초생추'!H14="불량","부적합",IF('반입 초생추'!H14="주의","주의","적합")))</f>
        <v/>
      </c>
      <c r="H14" s="114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9" t="str">
        <f>IF('반입 초생추'!D15="","",IF('반입 초생추'!D15="불량","부적합",IF('반입 초생추'!D15="주의","주의","적합")))</f>
        <v/>
      </c>
      <c r="D15" s="115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9" t="str">
        <f>IF('반입 초생추'!H15="","",IF('반입 초생추'!H15="불량","부적합",IF('반입 초생추'!H15="주의","주의","적합")))</f>
        <v/>
      </c>
      <c r="H15" s="114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1" t="str">
        <f>IF('반입 초생추'!D16="","",IF('반입 초생추'!D16="불량","부적합",IF('반입 초생추'!D16="주의","주의","적합")))</f>
        <v/>
      </c>
      <c r="D16" s="122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1" t="str">
        <f>IF('반입 초생추'!H16="","",IF('반입 초생추'!H16="불량","부적합",IF('반입 초생추'!H16="주의","주의","적합")))</f>
        <v/>
      </c>
      <c r="H16" s="123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6" t="s">
        <v>20</v>
      </c>
      <c r="D20" s="126"/>
      <c r="E20" s="126" t="s">
        <v>39</v>
      </c>
      <c r="F20" s="126"/>
      <c r="G20" s="126" t="s">
        <v>21</v>
      </c>
      <c r="H20" s="126"/>
    </row>
    <row r="21" spans="1:8" x14ac:dyDescent="0.3">
      <c r="A21" s="17" t="s">
        <v>5</v>
      </c>
      <c r="B21" s="8"/>
      <c r="C21" s="126"/>
      <c r="D21" s="126"/>
      <c r="E21" s="126"/>
      <c r="F21" s="126"/>
      <c r="G21" s="126"/>
      <c r="H21" s="126"/>
    </row>
    <row r="22" spans="1:8" ht="17.25" customHeight="1" x14ac:dyDescent="0.3">
      <c r="A22" s="125" t="s">
        <v>15</v>
      </c>
      <c r="B22" s="98"/>
      <c r="C22" s="125" t="s">
        <v>23</v>
      </c>
      <c r="D22" s="125"/>
      <c r="E22" s="125" t="s">
        <v>41</v>
      </c>
      <c r="F22" s="125"/>
      <c r="G22" s="98" t="s">
        <v>43</v>
      </c>
      <c r="H22" s="98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4" t="s">
        <v>9</v>
      </c>
      <c r="B37" s="94"/>
      <c r="C37" s="94"/>
      <c r="D37" s="94"/>
      <c r="E37" s="94"/>
      <c r="F37" s="94"/>
      <c r="G37" s="94"/>
      <c r="H37" s="94"/>
    </row>
    <row r="38" spans="1:8" ht="17.25" x14ac:dyDescent="0.3">
      <c r="A38" s="95" t="s">
        <v>10</v>
      </c>
      <c r="B38" s="95"/>
      <c r="C38" s="95"/>
      <c r="D38" s="95"/>
      <c r="E38" s="95"/>
      <c r="F38" s="95"/>
      <c r="G38" s="95"/>
      <c r="H38" s="95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34" priority="3" operator="containsText" text="부적합">
      <formula>NOT(ISERROR(SEARCH("부적합",C7)))</formula>
    </cfRule>
  </conditionalFormatting>
  <conditionalFormatting sqref="G7:G16">
    <cfRule type="containsText" dxfId="33" priority="2" operator="containsText" text="주의">
      <formula>NOT(ISERROR(SEARCH("주의",G7)))</formula>
    </cfRule>
  </conditionalFormatting>
  <conditionalFormatting sqref="C7:C16 D7">
    <cfRule type="containsText" dxfId="3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workbookViewId="0">
      <selection activeCell="I23" sqref="I2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23" t="s">
        <v>26</v>
      </c>
      <c r="G3" s="99" t="s">
        <v>105</v>
      </c>
      <c r="H3" s="100"/>
    </row>
    <row r="4" spans="1:8" x14ac:dyDescent="0.3">
      <c r="A4" s="4" t="s">
        <v>32</v>
      </c>
      <c r="B4" s="71" t="s">
        <v>101</v>
      </c>
      <c r="C4" s="4" t="s">
        <v>12</v>
      </c>
      <c r="D4" s="85">
        <v>43844</v>
      </c>
      <c r="E4" s="85"/>
      <c r="F4" s="69" t="s">
        <v>99</v>
      </c>
      <c r="G4" s="85">
        <v>43847</v>
      </c>
      <c r="H4" s="85"/>
    </row>
    <row r="5" spans="1:8" x14ac:dyDescent="0.3">
      <c r="A5" s="4" t="s">
        <v>36</v>
      </c>
      <c r="B5" s="42">
        <v>9512</v>
      </c>
      <c r="C5" s="4" t="s">
        <v>37</v>
      </c>
      <c r="D5" s="127" t="s">
        <v>103</v>
      </c>
      <c r="E5" s="128"/>
      <c r="F5" s="4" t="s">
        <v>13</v>
      </c>
      <c r="G5" s="86" t="s">
        <v>102</v>
      </c>
      <c r="H5" s="86"/>
    </row>
    <row r="6" spans="1:8" ht="15.75" thickBot="1" x14ac:dyDescent="0.35"/>
    <row r="7" spans="1:8" ht="16.5" customHeight="1" x14ac:dyDescent="0.3">
      <c r="A7" s="129" t="s">
        <v>33</v>
      </c>
      <c r="B7" s="130"/>
      <c r="C7" s="60" t="s">
        <v>15</v>
      </c>
      <c r="D7" s="53" t="s">
        <v>3</v>
      </c>
      <c r="E7" s="131" t="s">
        <v>28</v>
      </c>
      <c r="F7" s="130"/>
      <c r="G7" s="60" t="s">
        <v>15</v>
      </c>
      <c r="H7" s="7" t="s">
        <v>3</v>
      </c>
    </row>
    <row r="8" spans="1:8" ht="18.75" customHeight="1" x14ac:dyDescent="0.3">
      <c r="A8" s="132">
        <v>111</v>
      </c>
      <c r="B8" s="133"/>
      <c r="C8" s="138" t="s">
        <v>104</v>
      </c>
      <c r="D8" s="140" t="str">
        <f>IF(C8="","",IF(C8="음성","양호",IF(ISERROR(FIND(".",C8)),"불량","주의")))</f>
        <v>양호</v>
      </c>
      <c r="E8" s="136">
        <v>112</v>
      </c>
      <c r="F8" s="133"/>
      <c r="G8" s="138" t="s">
        <v>104</v>
      </c>
      <c r="H8" s="153" t="str">
        <f>IF(G8="","",IF(G8="음성","양호",IF(ISERROR(FIND(".",G8)),"불량","주의")))</f>
        <v>양호</v>
      </c>
    </row>
    <row r="9" spans="1:8" ht="18.75" customHeight="1" x14ac:dyDescent="0.3">
      <c r="A9" s="134"/>
      <c r="B9" s="135"/>
      <c r="C9" s="139"/>
      <c r="D9" s="141"/>
      <c r="E9" s="137"/>
      <c r="F9" s="135"/>
      <c r="G9" s="139"/>
      <c r="H9" s="154"/>
    </row>
    <row r="10" spans="1:8" ht="18.75" customHeight="1" x14ac:dyDescent="0.3">
      <c r="A10" s="132">
        <v>121</v>
      </c>
      <c r="B10" s="133"/>
      <c r="C10" s="138" t="s">
        <v>104</v>
      </c>
      <c r="D10" s="140" t="str">
        <f t="shared" ref="D10" si="0">IF(C10="","",IF(C10="음성","양호",IF(ISERROR(FIND(".",C10)),"불량","주의")))</f>
        <v>양호</v>
      </c>
      <c r="E10" s="136">
        <v>122</v>
      </c>
      <c r="F10" s="133"/>
      <c r="G10" s="138" t="s">
        <v>104</v>
      </c>
      <c r="H10" s="15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 x14ac:dyDescent="0.3">
      <c r="A12" s="132">
        <v>131</v>
      </c>
      <c r="B12" s="133" t="s">
        <v>34</v>
      </c>
      <c r="C12" s="138" t="s">
        <v>104</v>
      </c>
      <c r="D12" s="140" t="str">
        <f t="shared" ref="D12" si="2">IF(C12="","",IF(C12="음성","양호",IF(ISERROR(FIND(".",C12)),"불량","주의")))</f>
        <v>양호</v>
      </c>
      <c r="E12" s="136">
        <v>132</v>
      </c>
      <c r="F12" s="133" t="s">
        <v>34</v>
      </c>
      <c r="G12" s="138" t="s">
        <v>104</v>
      </c>
      <c r="H12" s="15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 x14ac:dyDescent="0.3">
      <c r="A14" s="132"/>
      <c r="B14" s="133" t="s">
        <v>34</v>
      </c>
      <c r="C14" s="138"/>
      <c r="D14" s="140" t="str">
        <f t="shared" ref="D14" si="4">IF(C14="","",IF(C14="음성","양호",IF(ISERROR(FIND(".",C14)),"불량","주의")))</f>
        <v/>
      </c>
      <c r="E14" s="136"/>
      <c r="F14" s="133" t="s">
        <v>34</v>
      </c>
      <c r="G14" s="151"/>
      <c r="H14" s="153" t="str">
        <f t="shared" ref="H14" si="5">IF(G14="","",IF(G14="음성","양호",IF(ISERROR(FIND(".",G14)),"불량","주의")))</f>
        <v/>
      </c>
    </row>
    <row r="15" spans="1:8" ht="18.75" customHeight="1" x14ac:dyDescent="0.3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 x14ac:dyDescent="0.3">
      <c r="A16" s="132"/>
      <c r="B16" s="133" t="s">
        <v>34</v>
      </c>
      <c r="C16" s="138"/>
      <c r="D16" s="140" t="str">
        <f t="shared" ref="D16" si="6">IF(C16="","",IF(C16="음성","양호",IF(ISERROR(FIND(".",C16)),"불량","주의")))</f>
        <v/>
      </c>
      <c r="E16" s="136"/>
      <c r="F16" s="133" t="s">
        <v>34</v>
      </c>
      <c r="G16" s="151"/>
      <c r="H16" s="153" t="str">
        <f t="shared" ref="H16" si="7">IF(G16="","",IF(G16="음성","양호",IF(ISERROR(FIND(".",G16)),"불량","주의")))</f>
        <v/>
      </c>
    </row>
    <row r="17" spans="1:8" ht="18.75" customHeight="1" x14ac:dyDescent="0.3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 x14ac:dyDescent="0.3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 x14ac:dyDescent="0.3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 x14ac:dyDescent="0.3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 x14ac:dyDescent="0.3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 x14ac:dyDescent="0.3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 x14ac:dyDescent="0.3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 x14ac:dyDescent="0.3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 x14ac:dyDescent="0.3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 x14ac:dyDescent="0.35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40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C10:C27 G10:G27 G8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workbookViewId="0">
      <selection activeCell="I23" sqref="I2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23" t="s">
        <v>11</v>
      </c>
      <c r="G3" s="99" t="str">
        <f>'환경 4주'!G3:H3</f>
        <v>20-0143</v>
      </c>
      <c r="H3" s="100"/>
    </row>
    <row r="4" spans="1:8" x14ac:dyDescent="0.3">
      <c r="A4" s="4" t="s">
        <v>4</v>
      </c>
      <c r="B4" s="23" t="str">
        <f>'환경 4주'!B4</f>
        <v>상항농장</v>
      </c>
      <c r="C4" s="4" t="s">
        <v>12</v>
      </c>
      <c r="D4" s="101">
        <f>'환경 4주'!D4:E4</f>
        <v>43844</v>
      </c>
      <c r="E4" s="101"/>
      <c r="F4" s="69" t="s">
        <v>99</v>
      </c>
      <c r="G4" s="101">
        <f>'환경 4주'!G4:H4</f>
        <v>43847</v>
      </c>
      <c r="H4" s="101"/>
    </row>
    <row r="5" spans="1:8" x14ac:dyDescent="0.3">
      <c r="A5" s="4" t="s">
        <v>38</v>
      </c>
      <c r="B5" s="23">
        <f>'환경 4주'!B5</f>
        <v>9512</v>
      </c>
      <c r="C5" s="4" t="s">
        <v>37</v>
      </c>
      <c r="D5" s="161" t="str">
        <f>'환경 4주'!D5:E5</f>
        <v>4주령</v>
      </c>
      <c r="E5" s="162"/>
      <c r="F5" s="4" t="s">
        <v>13</v>
      </c>
      <c r="G5" s="160" t="str">
        <f>'환경 4주'!G5:H5</f>
        <v>우용복</v>
      </c>
      <c r="H5" s="160"/>
    </row>
    <row r="6" spans="1:8" ht="15.75" thickBot="1" x14ac:dyDescent="0.35"/>
    <row r="7" spans="1:8" ht="16.5" customHeight="1" x14ac:dyDescent="0.3">
      <c r="A7" s="129" t="s">
        <v>28</v>
      </c>
      <c r="B7" s="130"/>
      <c r="C7" s="158" t="s">
        <v>19</v>
      </c>
      <c r="D7" s="104"/>
      <c r="E7" s="131" t="s">
        <v>28</v>
      </c>
      <c r="F7" s="130"/>
      <c r="G7" s="158" t="s">
        <v>19</v>
      </c>
      <c r="H7" s="159"/>
    </row>
    <row r="8" spans="1:8" ht="18.75" customHeight="1" x14ac:dyDescent="0.3">
      <c r="A8" s="163">
        <f>IF('환경 4주'!A8:A9="","",'환경 4주'!A8:A9)</f>
        <v>111</v>
      </c>
      <c r="B8" s="164"/>
      <c r="C8" s="169" t="str">
        <f>IF('환경 4주'!D8="","",IF('환경 4주'!D8="불량","부적합",IF('환경 4주'!D8="주의","주의","적합")))</f>
        <v>적합</v>
      </c>
      <c r="D8" s="176"/>
      <c r="E8" s="167">
        <f>IF('환경 4주'!E8:E9="","",'환경 4주'!E8:E9)</f>
        <v>112</v>
      </c>
      <c r="F8" s="164"/>
      <c r="G8" s="169" t="str">
        <f>IF('환경 4주'!H8="","",IF('환경 4주'!H8="불량","부적합",IF('환경 4주'!H8="주의","주의","적합")))</f>
        <v>적합</v>
      </c>
      <c r="H8" s="170"/>
    </row>
    <row r="9" spans="1:8" ht="18.75" customHeight="1" x14ac:dyDescent="0.3">
      <c r="A9" s="165"/>
      <c r="B9" s="166"/>
      <c r="C9" s="171" t="str">
        <f>IF('환경 4주'!D9="불량","부적합",IF('환경 4주'!D9="주의","주의","적합"))</f>
        <v>적합</v>
      </c>
      <c r="D9" s="177"/>
      <c r="E9" s="168"/>
      <c r="F9" s="166"/>
      <c r="G9" s="171" t="str">
        <f>IF('환경 4주'!H9="불량","부적합",IF('환경 4주'!H9="주의","주의","적합"))</f>
        <v>적합</v>
      </c>
      <c r="H9" s="172"/>
    </row>
    <row r="10" spans="1:8" ht="18.75" customHeight="1" x14ac:dyDescent="0.3">
      <c r="A10" s="163">
        <f>IF('환경 4주'!A10:A11="","",'환경 4주'!A10:A11)</f>
        <v>121</v>
      </c>
      <c r="B10" s="164"/>
      <c r="C10" s="169" t="str">
        <f>IF('환경 4주'!D10="","",IF('환경 4주'!D10="불량","부적합",IF('환경 4주'!D10="주의","주의","적합")))</f>
        <v>적합</v>
      </c>
      <c r="D10" s="176"/>
      <c r="E10" s="167">
        <f>IF('환경 4주'!E10:E11="","",'환경 4주'!E10:E11)</f>
        <v>122</v>
      </c>
      <c r="F10" s="164"/>
      <c r="G10" s="169" t="str">
        <f>IF('환경 4주'!H10="","",IF('환경 4주'!H10="불량","부적합",IF('환경 4주'!H10="주의","주의","적합")))</f>
        <v>적합</v>
      </c>
      <c r="H10" s="170"/>
    </row>
    <row r="11" spans="1:8" ht="18.75" customHeight="1" x14ac:dyDescent="0.3">
      <c r="A11" s="165"/>
      <c r="B11" s="166"/>
      <c r="C11" s="171" t="str">
        <f>IF('환경 4주'!D11="불량","부적합",IF('환경 4주'!D11="주의","주의","적합"))</f>
        <v>적합</v>
      </c>
      <c r="D11" s="177"/>
      <c r="E11" s="168"/>
      <c r="F11" s="166"/>
      <c r="G11" s="171" t="str">
        <f>IF('환경 4주'!H11="불량","부적합",IF('환경 4주'!H11="주의","주의","적합"))</f>
        <v>적합</v>
      </c>
      <c r="H11" s="172"/>
    </row>
    <row r="12" spans="1:8" ht="18.75" customHeight="1" x14ac:dyDescent="0.3">
      <c r="A12" s="163">
        <f>IF('환경 4주'!A12:A13="","",'환경 4주'!A12:A13)</f>
        <v>131</v>
      </c>
      <c r="B12" s="164"/>
      <c r="C12" s="169" t="str">
        <f>IF('환경 4주'!D12="","",IF('환경 4주'!D12="불량","부적합",IF('환경 4주'!D12="주의","주의","적합")))</f>
        <v>적합</v>
      </c>
      <c r="D12" s="176"/>
      <c r="E12" s="167">
        <f>IF('환경 4주'!E12:E13="","",'환경 4주'!E12:E13)</f>
        <v>132</v>
      </c>
      <c r="F12" s="164"/>
      <c r="G12" s="169" t="str">
        <f>IF('환경 4주'!H12="","",IF('환경 4주'!H12="불량","부적합",IF('환경 4주'!H12="주의","주의","적합")))</f>
        <v>적합</v>
      </c>
      <c r="H12" s="170"/>
    </row>
    <row r="13" spans="1:8" ht="18.75" customHeight="1" x14ac:dyDescent="0.3">
      <c r="A13" s="165"/>
      <c r="B13" s="166"/>
      <c r="C13" s="171" t="str">
        <f>IF('환경 4주'!D13="불량","부적합",IF('환경 4주'!D13="주의","주의","적합"))</f>
        <v>적합</v>
      </c>
      <c r="D13" s="177"/>
      <c r="E13" s="168"/>
      <c r="F13" s="166"/>
      <c r="G13" s="171" t="str">
        <f>IF('환경 4주'!H13="불량","부적합",IF('환경 4주'!H13="주의","주의","적합"))</f>
        <v>적합</v>
      </c>
      <c r="H13" s="172"/>
    </row>
    <row r="14" spans="1:8" ht="18.75" customHeight="1" x14ac:dyDescent="0.3">
      <c r="A14" s="163" t="str">
        <f>IF('환경 4주'!A14:A15="","",'환경 4주'!A14:A15)</f>
        <v/>
      </c>
      <c r="B14" s="164"/>
      <c r="C14" s="169" t="str">
        <f>IF('환경 4주'!D14="","",IF('환경 4주'!D14="불량","부적합",IF('환경 4주'!D14="주의","주의","적합")))</f>
        <v/>
      </c>
      <c r="D14" s="176"/>
      <c r="E14" s="167" t="str">
        <f>IF('환경 4주'!E14:E15="","",'환경 4주'!E14:E15)</f>
        <v/>
      </c>
      <c r="F14" s="164"/>
      <c r="G14" s="169" t="str">
        <f>IF('환경 4주'!H14="","",IF('환경 4주'!H14="불량","부적합",IF('환경 4주'!H14="주의","주의","적합")))</f>
        <v/>
      </c>
      <c r="H14" s="170"/>
    </row>
    <row r="15" spans="1:8" ht="18.75" customHeight="1" x14ac:dyDescent="0.3">
      <c r="A15" s="165"/>
      <c r="B15" s="166"/>
      <c r="C15" s="171" t="str">
        <f>IF('환경 4주'!D15="불량","부적합",IF('환경 4주'!D15="주의","주의","적합"))</f>
        <v>적합</v>
      </c>
      <c r="D15" s="177"/>
      <c r="E15" s="168"/>
      <c r="F15" s="166"/>
      <c r="G15" s="171" t="str">
        <f>IF('환경 4주'!H15="불량","부적합",IF('환경 4주'!H15="주의","주의","적합"))</f>
        <v>적합</v>
      </c>
      <c r="H15" s="172"/>
    </row>
    <row r="16" spans="1:8" ht="18.75" customHeight="1" x14ac:dyDescent="0.3">
      <c r="A16" s="163" t="str">
        <f>IF('환경 4주'!A16:A17="","",'환경 4주'!A16:A17)</f>
        <v/>
      </c>
      <c r="B16" s="164"/>
      <c r="C16" s="169" t="str">
        <f>IF('환경 4주'!D16="","",IF('환경 4주'!D16="불량","부적합",IF('환경 4주'!D16="주의","주의","적합")))</f>
        <v/>
      </c>
      <c r="D16" s="176"/>
      <c r="E16" s="167" t="str">
        <f>IF('환경 4주'!E16:E17="","",'환경 4주'!E16:E17)</f>
        <v/>
      </c>
      <c r="F16" s="164"/>
      <c r="G16" s="169" t="str">
        <f>IF('환경 4주'!H16="","",IF('환경 4주'!H16="불량","부적합",IF('환경 4주'!H16="주의","주의","적합")))</f>
        <v/>
      </c>
      <c r="H16" s="170"/>
    </row>
    <row r="17" spans="1:8" ht="18.75" customHeight="1" x14ac:dyDescent="0.3">
      <c r="A17" s="165"/>
      <c r="B17" s="166"/>
      <c r="C17" s="171" t="str">
        <f>IF('환경 4주'!D17="불량","부적합",IF('환경 4주'!D17="주의","주의","적합"))</f>
        <v>적합</v>
      </c>
      <c r="D17" s="177"/>
      <c r="E17" s="168"/>
      <c r="F17" s="166"/>
      <c r="G17" s="171" t="str">
        <f>IF('환경 4주'!H17="불량","부적합",IF('환경 4주'!H17="주의","주의","적합"))</f>
        <v>적합</v>
      </c>
      <c r="H17" s="172"/>
    </row>
    <row r="18" spans="1:8" ht="18.75" customHeight="1" x14ac:dyDescent="0.3">
      <c r="A18" s="163" t="str">
        <f>IF('환경 4주'!A18:A19="","",'환경 4주'!A18:A19)</f>
        <v/>
      </c>
      <c r="B18" s="164"/>
      <c r="C18" s="169" t="str">
        <f>IF('환경 4주'!D18="","",IF('환경 4주'!D18="불량","부적합",IF('환경 4주'!D18="주의","주의","적합")))</f>
        <v/>
      </c>
      <c r="D18" s="176"/>
      <c r="E18" s="167" t="str">
        <f>IF('환경 4주'!E18:E19="","",'환경 4주'!E18:E19)</f>
        <v/>
      </c>
      <c r="F18" s="164"/>
      <c r="G18" s="169" t="str">
        <f>IF('환경 4주'!H18="","",IF('환경 4주'!H18="불량","부적합",IF('환경 4주'!H18="주의","주의","적합")))</f>
        <v/>
      </c>
      <c r="H18" s="170"/>
    </row>
    <row r="19" spans="1:8" ht="18.75" customHeight="1" x14ac:dyDescent="0.3">
      <c r="A19" s="165"/>
      <c r="B19" s="166"/>
      <c r="C19" s="171" t="str">
        <f>IF('환경 4주'!D19="불량","부적합",IF('환경 4주'!D19="주의","주의","적합"))</f>
        <v>적합</v>
      </c>
      <c r="D19" s="177"/>
      <c r="E19" s="168"/>
      <c r="F19" s="166"/>
      <c r="G19" s="171" t="str">
        <f>IF('환경 4주'!H19="불량","부적합",IF('환경 4주'!H19="주의","주의","적합"))</f>
        <v>적합</v>
      </c>
      <c r="H19" s="172"/>
    </row>
    <row r="20" spans="1:8" ht="18.75" customHeight="1" x14ac:dyDescent="0.3">
      <c r="A20" s="163" t="str">
        <f>IF('환경 4주'!A20:A21="","",'환경 4주'!A20:A21)</f>
        <v/>
      </c>
      <c r="B20" s="164"/>
      <c r="C20" s="169" t="str">
        <f>IF('환경 4주'!D20="","",IF('환경 4주'!D20="불량","부적합",IF('환경 4주'!D20="주의","주의","적합")))</f>
        <v/>
      </c>
      <c r="D20" s="176"/>
      <c r="E20" s="167" t="str">
        <f>IF('환경 4주'!E20:E21="","",'환경 4주'!E20:E21)</f>
        <v/>
      </c>
      <c r="F20" s="164"/>
      <c r="G20" s="169" t="str">
        <f>IF('환경 4주'!H20="","",IF('환경 4주'!H20="불량","부적합",IF('환경 4주'!H20="주의","주의","적합")))</f>
        <v/>
      </c>
      <c r="H20" s="170"/>
    </row>
    <row r="21" spans="1:8" ht="18.75" customHeight="1" x14ac:dyDescent="0.3">
      <c r="A21" s="165"/>
      <c r="B21" s="166"/>
      <c r="C21" s="171" t="str">
        <f>IF('환경 4주'!D21="불량","부적합",IF('환경 4주'!D21="주의","주의","적합"))</f>
        <v>적합</v>
      </c>
      <c r="D21" s="177"/>
      <c r="E21" s="168"/>
      <c r="F21" s="166"/>
      <c r="G21" s="171" t="str">
        <f>IF('환경 4주'!H21="불량","부적합",IF('환경 4주'!H21="주의","주의","적합"))</f>
        <v>적합</v>
      </c>
      <c r="H21" s="172"/>
    </row>
    <row r="22" spans="1:8" ht="18.75" customHeight="1" x14ac:dyDescent="0.3">
      <c r="A22" s="163" t="str">
        <f>IF('환경 4주'!A22:A23="","",'환경 4주'!A22:A23)</f>
        <v/>
      </c>
      <c r="B22" s="164"/>
      <c r="C22" s="169" t="str">
        <f>IF('환경 4주'!D22="","",IF('환경 4주'!D22="불량","부적합",IF('환경 4주'!D22="주의","주의","적합")))</f>
        <v/>
      </c>
      <c r="D22" s="176"/>
      <c r="E22" s="167" t="str">
        <f>IF('환경 4주'!E22:E23="","",'환경 4주'!E22:E23)</f>
        <v/>
      </c>
      <c r="F22" s="164"/>
      <c r="G22" s="169" t="str">
        <f>IF('환경 4주'!H22="","",IF('환경 4주'!H22="불량","부적합",IF('환경 4주'!H22="주의","주의","적합")))</f>
        <v/>
      </c>
      <c r="H22" s="170"/>
    </row>
    <row r="23" spans="1:8" ht="18.75" customHeight="1" x14ac:dyDescent="0.3">
      <c r="A23" s="165"/>
      <c r="B23" s="166"/>
      <c r="C23" s="171" t="str">
        <f>IF('환경 4주'!D23="불량","부적합",IF('환경 4주'!D23="주의","주의","적합"))</f>
        <v>적합</v>
      </c>
      <c r="D23" s="177"/>
      <c r="E23" s="168"/>
      <c r="F23" s="166"/>
      <c r="G23" s="171" t="str">
        <f>IF('환경 4주'!H23="불량","부적합",IF('환경 4주'!H23="주의","주의","적합"))</f>
        <v>적합</v>
      </c>
      <c r="H23" s="172"/>
    </row>
    <row r="24" spans="1:8" ht="18.75" customHeight="1" x14ac:dyDescent="0.3">
      <c r="A24" s="163" t="str">
        <f>IF('환경 4주'!A24:A25="","",'환경 4주'!A24:A25)</f>
        <v/>
      </c>
      <c r="B24" s="164"/>
      <c r="C24" s="169" t="str">
        <f>IF('환경 4주'!D24="","",IF('환경 4주'!D24="불량","부적합",IF('환경 4주'!D24="주의","주의","적합")))</f>
        <v/>
      </c>
      <c r="D24" s="176"/>
      <c r="E24" s="167" t="str">
        <f>IF('환경 4주'!E24:E25="","",'환경 4주'!E24:E25)</f>
        <v/>
      </c>
      <c r="F24" s="164"/>
      <c r="G24" s="169" t="str">
        <f>IF('환경 4주'!H24="","",IF('환경 4주'!H24="불량","부적합",IF('환경 4주'!H24="주의","주의","적합")))</f>
        <v/>
      </c>
      <c r="H24" s="170"/>
    </row>
    <row r="25" spans="1:8" ht="18.75" customHeight="1" x14ac:dyDescent="0.3">
      <c r="A25" s="165"/>
      <c r="B25" s="166"/>
      <c r="C25" s="171" t="str">
        <f>IF('환경 4주'!D25="불량","부적합",IF('환경 4주'!D25="주의","주의","적합"))</f>
        <v>적합</v>
      </c>
      <c r="D25" s="177"/>
      <c r="E25" s="168"/>
      <c r="F25" s="166"/>
      <c r="G25" s="171" t="str">
        <f>IF('환경 4주'!H25="불량","부적합",IF('환경 4주'!H25="주의","주의","적합"))</f>
        <v>적합</v>
      </c>
      <c r="H25" s="172"/>
    </row>
    <row r="26" spans="1:8" ht="18.75" customHeight="1" x14ac:dyDescent="0.3">
      <c r="A26" s="163" t="str">
        <f>IF('환경 4주'!A26:A27="","",'환경 4주'!A26:A27)</f>
        <v/>
      </c>
      <c r="B26" s="164"/>
      <c r="C26" s="169" t="str">
        <f>IF('환경 4주'!D26="","",IF('환경 4주'!D26="불량","부적합",IF('환경 4주'!D26="주의","주의","적합")))</f>
        <v/>
      </c>
      <c r="D26" s="176"/>
      <c r="E26" s="167" t="str">
        <f>IF('환경 4주'!E26:E27="","",'환경 4주'!E26:E27)</f>
        <v/>
      </c>
      <c r="F26" s="164"/>
      <c r="G26" s="169" t="str">
        <f>IF('환경 4주'!H26="","",IF('환경 4주'!H26="불량","부적합",IF('환경 4주'!H26="주의","주의","적합")))</f>
        <v/>
      </c>
      <c r="H26" s="170"/>
    </row>
    <row r="27" spans="1:8" ht="18.75" customHeight="1" thickBot="1" x14ac:dyDescent="0.35">
      <c r="A27" s="173"/>
      <c r="B27" s="174"/>
      <c r="C27" s="178" t="str">
        <f>IF('환경 4주'!D27="불량","부적합",IF('환경 4주'!D27="주의","주의","적합"))</f>
        <v>적합</v>
      </c>
      <c r="D27" s="179"/>
      <c r="E27" s="175"/>
      <c r="F27" s="174"/>
      <c r="G27" s="178" t="str">
        <f>IF('환경 4주'!H27="불량","부적합",IF('환경 4주'!H27="주의","주의","적합"))</f>
        <v>적합</v>
      </c>
      <c r="H27" s="18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42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G4:H4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workbookViewId="0">
      <selection activeCell="J16" sqref="J1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74" t="s">
        <v>11</v>
      </c>
      <c r="G3" s="99" t="s">
        <v>106</v>
      </c>
      <c r="H3" s="100"/>
    </row>
    <row r="4" spans="1:8" x14ac:dyDescent="0.3">
      <c r="A4" s="73" t="s">
        <v>4</v>
      </c>
      <c r="B4" s="72" t="s">
        <v>101</v>
      </c>
      <c r="C4" s="73" t="s">
        <v>12</v>
      </c>
      <c r="D4" s="85">
        <v>43872</v>
      </c>
      <c r="E4" s="85"/>
      <c r="F4" s="76" t="s">
        <v>99</v>
      </c>
      <c r="G4" s="85">
        <v>43875</v>
      </c>
      <c r="H4" s="85"/>
    </row>
    <row r="5" spans="1:8" x14ac:dyDescent="0.3">
      <c r="A5" s="73" t="s">
        <v>36</v>
      </c>
      <c r="B5" s="72">
        <v>9512</v>
      </c>
      <c r="C5" s="73" t="s">
        <v>37</v>
      </c>
      <c r="D5" s="127" t="s">
        <v>107</v>
      </c>
      <c r="E5" s="128"/>
      <c r="F5" s="73" t="s">
        <v>13</v>
      </c>
      <c r="G5" s="86" t="s">
        <v>102</v>
      </c>
      <c r="H5" s="86"/>
    </row>
    <row r="6" spans="1:8" ht="15.75" thickBot="1" x14ac:dyDescent="0.35"/>
    <row r="7" spans="1:8" ht="16.5" customHeight="1" x14ac:dyDescent="0.3">
      <c r="A7" s="129" t="s">
        <v>28</v>
      </c>
      <c r="B7" s="130"/>
      <c r="C7" s="75" t="s">
        <v>15</v>
      </c>
      <c r="D7" s="53" t="s">
        <v>3</v>
      </c>
      <c r="E7" s="131" t="s">
        <v>28</v>
      </c>
      <c r="F7" s="130"/>
      <c r="G7" s="75" t="s">
        <v>15</v>
      </c>
      <c r="H7" s="7" t="s">
        <v>3</v>
      </c>
    </row>
    <row r="8" spans="1:8" ht="18.75" customHeight="1" x14ac:dyDescent="0.3">
      <c r="A8" s="132">
        <v>111</v>
      </c>
      <c r="B8" s="133"/>
      <c r="C8" s="138" t="s">
        <v>104</v>
      </c>
      <c r="D8" s="140" t="str">
        <f>IF(C8="","",IF(C8="음성","양호",IF(ISERROR(FIND(".",C8)),"불량","주의")))</f>
        <v>양호</v>
      </c>
      <c r="E8" s="136">
        <v>112</v>
      </c>
      <c r="F8" s="133"/>
      <c r="G8" s="138" t="s">
        <v>111</v>
      </c>
      <c r="H8" s="153" t="str">
        <f>IF(G8="","",IF(G8="음성","양호",IF(ISERROR(FIND(".",G8)),"불량","주의")))</f>
        <v>주의</v>
      </c>
    </row>
    <row r="9" spans="1:8" ht="18.75" customHeight="1" x14ac:dyDescent="0.3">
      <c r="A9" s="134"/>
      <c r="B9" s="135"/>
      <c r="C9" s="139"/>
      <c r="D9" s="141"/>
      <c r="E9" s="137"/>
      <c r="F9" s="135"/>
      <c r="G9" s="139"/>
      <c r="H9" s="154"/>
    </row>
    <row r="10" spans="1:8" ht="18.75" customHeight="1" x14ac:dyDescent="0.3">
      <c r="A10" s="132">
        <v>121</v>
      </c>
      <c r="B10" s="133"/>
      <c r="C10" s="138" t="s">
        <v>104</v>
      </c>
      <c r="D10" s="140" t="str">
        <f t="shared" ref="D10" si="0">IF(C10="","",IF(C10="음성","양호",IF(ISERROR(FIND(".",C10)),"불량","주의")))</f>
        <v>양호</v>
      </c>
      <c r="E10" s="136">
        <v>122</v>
      </c>
      <c r="F10" s="133"/>
      <c r="G10" s="138" t="s">
        <v>104</v>
      </c>
      <c r="H10" s="15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 x14ac:dyDescent="0.3">
      <c r="A12" s="132">
        <v>131</v>
      </c>
      <c r="B12" s="133" t="s">
        <v>34</v>
      </c>
      <c r="C12" s="138" t="s">
        <v>112</v>
      </c>
      <c r="D12" s="140" t="str">
        <f t="shared" ref="D12" si="2">IF(C12="","",IF(C12="음성","양호",IF(ISERROR(FIND(".",C12)),"불량","주의")))</f>
        <v>주의</v>
      </c>
      <c r="E12" s="136">
        <v>132</v>
      </c>
      <c r="F12" s="133" t="s">
        <v>34</v>
      </c>
      <c r="G12" s="138" t="s">
        <v>104</v>
      </c>
      <c r="H12" s="15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 x14ac:dyDescent="0.3">
      <c r="A14" s="132">
        <v>141</v>
      </c>
      <c r="B14" s="133" t="s">
        <v>34</v>
      </c>
      <c r="C14" s="138" t="s">
        <v>108</v>
      </c>
      <c r="D14" s="140" t="str">
        <f t="shared" ref="D14" si="4">IF(C14="","",IF(C14="음성","양호",IF(ISERROR(FIND(".",C14)),"불량","주의")))</f>
        <v>양호</v>
      </c>
      <c r="E14" s="136">
        <v>142</v>
      </c>
      <c r="F14" s="133" t="s">
        <v>34</v>
      </c>
      <c r="G14" s="151" t="s">
        <v>112</v>
      </c>
      <c r="H14" s="153" t="str">
        <f t="shared" ref="H14" si="5">IF(G14="","",IF(G14="음성","양호",IF(ISERROR(FIND(".",G14)),"불량","주의")))</f>
        <v>주의</v>
      </c>
    </row>
    <row r="15" spans="1:8" ht="18.75" customHeight="1" x14ac:dyDescent="0.3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 x14ac:dyDescent="0.3">
      <c r="A16" s="132">
        <v>151</v>
      </c>
      <c r="B16" s="133" t="s">
        <v>34</v>
      </c>
      <c r="C16" s="138" t="s">
        <v>109</v>
      </c>
      <c r="D16" s="140" t="str">
        <f t="shared" ref="D16" si="6">IF(C16="","",IF(C16="음성","양호",IF(ISERROR(FIND(".",C16)),"불량","주의")))</f>
        <v>양호</v>
      </c>
      <c r="E16" s="136">
        <v>152</v>
      </c>
      <c r="F16" s="133" t="s">
        <v>34</v>
      </c>
      <c r="G16" s="151" t="s">
        <v>108</v>
      </c>
      <c r="H16" s="153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 x14ac:dyDescent="0.3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 x14ac:dyDescent="0.3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 x14ac:dyDescent="0.3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 x14ac:dyDescent="0.3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 x14ac:dyDescent="0.3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 x14ac:dyDescent="0.3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 x14ac:dyDescent="0.3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 x14ac:dyDescent="0.3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 x14ac:dyDescent="0.35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8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10:G27 G8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4" workbookViewId="0">
      <selection activeCell="J16" sqref="J1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74" t="s">
        <v>11</v>
      </c>
      <c r="G3" s="99" t="str">
        <f>'환경 8주'!G3:H3</f>
        <v>20-0413</v>
      </c>
      <c r="H3" s="100"/>
    </row>
    <row r="4" spans="1:8" x14ac:dyDescent="0.3">
      <c r="A4" s="73" t="s">
        <v>4</v>
      </c>
      <c r="B4" s="74" t="str">
        <f>'환경 8주'!B4</f>
        <v>상항농장</v>
      </c>
      <c r="C4" s="73" t="s">
        <v>12</v>
      </c>
      <c r="D4" s="101">
        <f>'환경 8주'!D4:E4</f>
        <v>43872</v>
      </c>
      <c r="E4" s="101"/>
      <c r="F4" s="76" t="s">
        <v>99</v>
      </c>
      <c r="G4" s="101">
        <f>'환경 8주'!G4:H4</f>
        <v>43875</v>
      </c>
      <c r="H4" s="101"/>
    </row>
    <row r="5" spans="1:8" x14ac:dyDescent="0.3">
      <c r="A5" s="73" t="s">
        <v>36</v>
      </c>
      <c r="B5" s="74">
        <f>'환경 8주'!B5</f>
        <v>9512</v>
      </c>
      <c r="C5" s="73" t="s">
        <v>37</v>
      </c>
      <c r="D5" s="161" t="str">
        <f>'환경 8주'!D5:E5</f>
        <v>8주령</v>
      </c>
      <c r="E5" s="162"/>
      <c r="F5" s="73" t="s">
        <v>13</v>
      </c>
      <c r="G5" s="160" t="str">
        <f>'환경 8주'!G5:H5</f>
        <v>우용복</v>
      </c>
      <c r="H5" s="160"/>
    </row>
    <row r="6" spans="1:8" ht="15.75" thickBot="1" x14ac:dyDescent="0.35"/>
    <row r="7" spans="1:8" ht="16.5" customHeight="1" x14ac:dyDescent="0.3">
      <c r="A7" s="129" t="s">
        <v>28</v>
      </c>
      <c r="B7" s="130"/>
      <c r="C7" s="158" t="s">
        <v>6</v>
      </c>
      <c r="D7" s="104"/>
      <c r="E7" s="131" t="s">
        <v>28</v>
      </c>
      <c r="F7" s="130"/>
      <c r="G7" s="158" t="s">
        <v>6</v>
      </c>
      <c r="H7" s="159"/>
    </row>
    <row r="8" spans="1:8" ht="18.75" customHeight="1" x14ac:dyDescent="0.3">
      <c r="A8" s="163">
        <f>IF('환경 8주'!A8:A9="","",'환경 8주'!A8:A9)</f>
        <v>111</v>
      </c>
      <c r="B8" s="164"/>
      <c r="C8" s="169" t="str">
        <f>IF('환경 8주'!D8="","",IF('환경 8주'!D8="불량","부적합",IF('환경 8주'!D8="주의","주의","적합")))</f>
        <v>적합</v>
      </c>
      <c r="D8" s="176"/>
      <c r="E8" s="167">
        <f>IF('환경 8주'!E8:E9="","",'환경 8주'!E8:E9)</f>
        <v>112</v>
      </c>
      <c r="F8" s="164"/>
      <c r="G8" s="169" t="str">
        <f>IF('환경 8주'!H8="","",IF('환경 8주'!H8="불량","부적합",IF('환경 8주'!H8="주의","주의","적합")))</f>
        <v>주의</v>
      </c>
      <c r="H8" s="170"/>
    </row>
    <row r="9" spans="1:8" ht="18.75" customHeight="1" x14ac:dyDescent="0.3">
      <c r="A9" s="165"/>
      <c r="B9" s="166"/>
      <c r="C9" s="171" t="str">
        <f>IF('환경 8주'!D9="불량","부적합",IF('환경 8주'!D9="주의","주의","적합"))</f>
        <v>적합</v>
      </c>
      <c r="D9" s="177"/>
      <c r="E9" s="168"/>
      <c r="F9" s="166"/>
      <c r="G9" s="171" t="str">
        <f>IF('환경 8주'!H9="불량","부적합",IF('환경 8주'!H9="주의","주의","적합"))</f>
        <v>적합</v>
      </c>
      <c r="H9" s="172"/>
    </row>
    <row r="10" spans="1:8" ht="18.75" customHeight="1" x14ac:dyDescent="0.3">
      <c r="A10" s="163">
        <f>IF('환경 8주'!A10:A11="","",'환경 8주'!A10:A11)</f>
        <v>121</v>
      </c>
      <c r="B10" s="164"/>
      <c r="C10" s="169" t="str">
        <f>IF('환경 8주'!D10="","",IF('환경 8주'!D10="불량","부적합",IF('환경 8주'!D10="주의","주의","적합")))</f>
        <v>적합</v>
      </c>
      <c r="D10" s="176"/>
      <c r="E10" s="167">
        <f>IF('환경 8주'!E10:E11="","",'환경 8주'!E10:E11)</f>
        <v>122</v>
      </c>
      <c r="F10" s="164"/>
      <c r="G10" s="169" t="str">
        <f>IF('환경 8주'!H10="","",IF('환경 8주'!H10="불량","부적합",IF('환경 8주'!H10="주의","주의","적합")))</f>
        <v>적합</v>
      </c>
      <c r="H10" s="170"/>
    </row>
    <row r="11" spans="1:8" ht="18.75" customHeight="1" x14ac:dyDescent="0.3">
      <c r="A11" s="165"/>
      <c r="B11" s="166"/>
      <c r="C11" s="171" t="str">
        <f>IF('환경 8주'!D11="불량","부적합",IF('환경 8주'!D11="주의","주의","적합"))</f>
        <v>적합</v>
      </c>
      <c r="D11" s="177"/>
      <c r="E11" s="168"/>
      <c r="F11" s="166"/>
      <c r="G11" s="171" t="str">
        <f>IF('환경 8주'!H11="불량","부적합",IF('환경 8주'!H11="주의","주의","적합"))</f>
        <v>적합</v>
      </c>
      <c r="H11" s="172"/>
    </row>
    <row r="12" spans="1:8" ht="18.75" customHeight="1" x14ac:dyDescent="0.3">
      <c r="A12" s="163">
        <f>IF('환경 8주'!A12:A13="","",'환경 8주'!A12:A13)</f>
        <v>131</v>
      </c>
      <c r="B12" s="164"/>
      <c r="C12" s="169" t="str">
        <f>IF('환경 8주'!D12="","",IF('환경 8주'!D12="불량","부적합",IF('환경 8주'!D12="주의","주의","적합")))</f>
        <v>주의</v>
      </c>
      <c r="D12" s="176"/>
      <c r="E12" s="167">
        <f>IF('환경 8주'!E12:E13="","",'환경 8주'!E12:E13)</f>
        <v>132</v>
      </c>
      <c r="F12" s="164"/>
      <c r="G12" s="169" t="str">
        <f>IF('환경 8주'!H12="","",IF('환경 8주'!H12="불량","부적합",IF('환경 8주'!H12="주의","주의","적합")))</f>
        <v>적합</v>
      </c>
      <c r="H12" s="170"/>
    </row>
    <row r="13" spans="1:8" ht="18.75" customHeight="1" x14ac:dyDescent="0.3">
      <c r="A13" s="165"/>
      <c r="B13" s="166"/>
      <c r="C13" s="171" t="str">
        <f>IF('환경 8주'!D13="불량","부적합",IF('환경 8주'!D13="주의","주의","적합"))</f>
        <v>적합</v>
      </c>
      <c r="D13" s="177"/>
      <c r="E13" s="168"/>
      <c r="F13" s="166"/>
      <c r="G13" s="171" t="str">
        <f>IF('환경 8주'!H13="불량","부적합",IF('환경 8주'!H13="주의","주의","적합"))</f>
        <v>적합</v>
      </c>
      <c r="H13" s="172"/>
    </row>
    <row r="14" spans="1:8" ht="18.75" customHeight="1" x14ac:dyDescent="0.3">
      <c r="A14" s="163">
        <f>IF('환경 8주'!A14:A15="","",'환경 8주'!A14:A15)</f>
        <v>141</v>
      </c>
      <c r="B14" s="164"/>
      <c r="C14" s="169" t="str">
        <f>IF('환경 8주'!D14="","",IF('환경 8주'!D14="불량","부적합",IF('환경 8주'!D14="주의","주의","적합")))</f>
        <v>적합</v>
      </c>
      <c r="D14" s="176"/>
      <c r="E14" s="167">
        <f>IF('환경 8주'!E14:E15="","",'환경 8주'!E14:E15)</f>
        <v>142</v>
      </c>
      <c r="F14" s="164"/>
      <c r="G14" s="169" t="str">
        <f>IF('환경 8주'!H14="","",IF('환경 8주'!H14="불량","부적합",IF('환경 8주'!H14="주의","주의","적합")))</f>
        <v>주의</v>
      </c>
      <c r="H14" s="170"/>
    </row>
    <row r="15" spans="1:8" ht="18.75" customHeight="1" x14ac:dyDescent="0.3">
      <c r="A15" s="165"/>
      <c r="B15" s="166"/>
      <c r="C15" s="171" t="str">
        <f>IF('환경 8주'!D15="불량","부적합",IF('환경 8주'!D15="주의","주의","적합"))</f>
        <v>적합</v>
      </c>
      <c r="D15" s="177"/>
      <c r="E15" s="168"/>
      <c r="F15" s="166"/>
      <c r="G15" s="171" t="str">
        <f>IF('환경 8주'!H15="불량","부적합",IF('환경 8주'!H15="주의","주의","적합"))</f>
        <v>적합</v>
      </c>
      <c r="H15" s="172"/>
    </row>
    <row r="16" spans="1:8" ht="18.75" customHeight="1" x14ac:dyDescent="0.3">
      <c r="A16" s="163">
        <f>IF('환경 8주'!A16:A17="","",'환경 8주'!A16:A17)</f>
        <v>151</v>
      </c>
      <c r="B16" s="164"/>
      <c r="C16" s="169" t="str">
        <f>IF('환경 8주'!D16="","",IF('환경 8주'!D16="불량","부적합",IF('환경 8주'!D16="주의","주의","적합")))</f>
        <v>적합</v>
      </c>
      <c r="D16" s="176"/>
      <c r="E16" s="167">
        <f>IF('환경 8주'!E16:E17="","",'환경 8주'!E16:E17)</f>
        <v>152</v>
      </c>
      <c r="F16" s="164"/>
      <c r="G16" s="169" t="str">
        <f>IF('환경 8주'!H16="","",IF('환경 8주'!H16="불량","부적합",IF('환경 8주'!H16="주의","주의","적합")))</f>
        <v>적합</v>
      </c>
      <c r="H16" s="170"/>
    </row>
    <row r="17" spans="1:8" ht="18.75" customHeight="1" x14ac:dyDescent="0.3">
      <c r="A17" s="165"/>
      <c r="B17" s="166"/>
      <c r="C17" s="171" t="str">
        <f>IF('환경 8주'!D17="불량","부적합",IF('환경 8주'!D17="주의","주의","적합"))</f>
        <v>적합</v>
      </c>
      <c r="D17" s="177"/>
      <c r="E17" s="168"/>
      <c r="F17" s="166"/>
      <c r="G17" s="171" t="str">
        <f>IF('환경 8주'!H17="불량","부적합",IF('환경 8주'!H17="주의","주의","적합"))</f>
        <v>적합</v>
      </c>
      <c r="H17" s="172"/>
    </row>
    <row r="18" spans="1:8" ht="18.75" customHeight="1" x14ac:dyDescent="0.3">
      <c r="A18" s="163" t="str">
        <f>IF('환경 8주'!A18:A19="","",'환경 8주'!A18:A19)</f>
        <v/>
      </c>
      <c r="B18" s="164"/>
      <c r="C18" s="169" t="str">
        <f>IF('환경 8주'!D18="","",IF('환경 8주'!D18="불량","부적합",IF('환경 8주'!D18="주의","주의","적합")))</f>
        <v/>
      </c>
      <c r="D18" s="176"/>
      <c r="E18" s="167" t="str">
        <f>IF('환경 8주'!E18:E19="","",'환경 8주'!E18:E19)</f>
        <v/>
      </c>
      <c r="F18" s="164"/>
      <c r="G18" s="169" t="str">
        <f>IF('환경 8주'!H18="","",IF('환경 8주'!H18="불량","부적합",IF('환경 8주'!H18="주의","주의","적합")))</f>
        <v/>
      </c>
      <c r="H18" s="170"/>
    </row>
    <row r="19" spans="1:8" ht="18.75" customHeight="1" x14ac:dyDescent="0.3">
      <c r="A19" s="165"/>
      <c r="B19" s="166"/>
      <c r="C19" s="171" t="str">
        <f>IF('환경 8주'!D19="불량","부적합",IF('환경 8주'!D19="주의","주의","적합"))</f>
        <v>적합</v>
      </c>
      <c r="D19" s="177"/>
      <c r="E19" s="168"/>
      <c r="F19" s="166"/>
      <c r="G19" s="171" t="str">
        <f>IF('환경 8주'!H19="불량","부적합",IF('환경 8주'!H19="주의","주의","적합"))</f>
        <v>적합</v>
      </c>
      <c r="H19" s="172"/>
    </row>
    <row r="20" spans="1:8" ht="18.75" customHeight="1" x14ac:dyDescent="0.3">
      <c r="A20" s="163" t="str">
        <f>IF('환경 8주'!A20:A21="","",'환경 8주'!A20:A21)</f>
        <v/>
      </c>
      <c r="B20" s="164"/>
      <c r="C20" s="169" t="str">
        <f>IF('환경 8주'!D20="","",IF('환경 8주'!D20="불량","부적합",IF('환경 8주'!D20="주의","주의","적합")))</f>
        <v/>
      </c>
      <c r="D20" s="176"/>
      <c r="E20" s="167" t="str">
        <f>IF('환경 8주'!E20:E21="","",'환경 8주'!E20:E21)</f>
        <v/>
      </c>
      <c r="F20" s="164"/>
      <c r="G20" s="169" t="str">
        <f>IF('환경 8주'!H20="","",IF('환경 8주'!H20="불량","부적합",IF('환경 8주'!H20="주의","주의","적합")))</f>
        <v/>
      </c>
      <c r="H20" s="170"/>
    </row>
    <row r="21" spans="1:8" ht="18.75" customHeight="1" x14ac:dyDescent="0.3">
      <c r="A21" s="165"/>
      <c r="B21" s="166"/>
      <c r="C21" s="171" t="str">
        <f>IF('환경 8주'!D21="불량","부적합",IF('환경 8주'!D21="주의","주의","적합"))</f>
        <v>적합</v>
      </c>
      <c r="D21" s="177"/>
      <c r="E21" s="168"/>
      <c r="F21" s="166"/>
      <c r="G21" s="171" t="str">
        <f>IF('환경 8주'!H21="불량","부적합",IF('환경 8주'!H21="주의","주의","적합"))</f>
        <v>적합</v>
      </c>
      <c r="H21" s="172"/>
    </row>
    <row r="22" spans="1:8" ht="18.75" customHeight="1" x14ac:dyDescent="0.3">
      <c r="A22" s="163" t="str">
        <f>IF('환경 8주'!A22:A23="","",'환경 8주'!A22:A23)</f>
        <v/>
      </c>
      <c r="B22" s="164"/>
      <c r="C22" s="169" t="str">
        <f>IF('환경 8주'!D22="","",IF('환경 8주'!D22="불량","부적합",IF('환경 8주'!D22="주의","주의","적합")))</f>
        <v/>
      </c>
      <c r="D22" s="176"/>
      <c r="E22" s="167" t="str">
        <f>IF('환경 8주'!E22:E23="","",'환경 8주'!E22:E23)</f>
        <v/>
      </c>
      <c r="F22" s="164"/>
      <c r="G22" s="169" t="str">
        <f>IF('환경 8주'!H22="","",IF('환경 8주'!H22="불량","부적합",IF('환경 8주'!H22="주의","주의","적합")))</f>
        <v/>
      </c>
      <c r="H22" s="170"/>
    </row>
    <row r="23" spans="1:8" ht="18.75" customHeight="1" x14ac:dyDescent="0.3">
      <c r="A23" s="165"/>
      <c r="B23" s="166"/>
      <c r="C23" s="171" t="str">
        <f>IF('환경 8주'!D23="불량","부적합",IF('환경 8주'!D23="주의","주의","적합"))</f>
        <v>적합</v>
      </c>
      <c r="D23" s="177"/>
      <c r="E23" s="168"/>
      <c r="F23" s="166"/>
      <c r="G23" s="171" t="str">
        <f>IF('환경 8주'!H23="불량","부적합",IF('환경 8주'!H23="주의","주의","적합"))</f>
        <v>적합</v>
      </c>
      <c r="H23" s="172"/>
    </row>
    <row r="24" spans="1:8" ht="18.75" customHeight="1" x14ac:dyDescent="0.3">
      <c r="A24" s="163" t="str">
        <f>IF('환경 8주'!A24:A25="","",'환경 8주'!A24:A25)</f>
        <v/>
      </c>
      <c r="B24" s="164"/>
      <c r="C24" s="169" t="str">
        <f>IF('환경 8주'!D24="","",IF('환경 8주'!D24="불량","부적합",IF('환경 8주'!D24="주의","주의","적합")))</f>
        <v/>
      </c>
      <c r="D24" s="176"/>
      <c r="E24" s="167" t="str">
        <f>IF('환경 8주'!E24:E25="","",'환경 8주'!E24:E25)</f>
        <v/>
      </c>
      <c r="F24" s="164"/>
      <c r="G24" s="169" t="str">
        <f>IF('환경 8주'!H24="","",IF('환경 8주'!H24="불량","부적합",IF('환경 8주'!H24="주의","주의","적합")))</f>
        <v/>
      </c>
      <c r="H24" s="170"/>
    </row>
    <row r="25" spans="1:8" ht="18.75" customHeight="1" x14ac:dyDescent="0.3">
      <c r="A25" s="165"/>
      <c r="B25" s="166"/>
      <c r="C25" s="171" t="str">
        <f>IF('환경 8주'!D25="불량","부적합",IF('환경 8주'!D25="주의","주의","적합"))</f>
        <v>적합</v>
      </c>
      <c r="D25" s="177"/>
      <c r="E25" s="168"/>
      <c r="F25" s="166"/>
      <c r="G25" s="171" t="str">
        <f>IF('환경 8주'!H25="불량","부적합",IF('환경 8주'!H25="주의","주의","적합"))</f>
        <v>적합</v>
      </c>
      <c r="H25" s="172"/>
    </row>
    <row r="26" spans="1:8" ht="18.75" customHeight="1" x14ac:dyDescent="0.3">
      <c r="A26" s="163" t="str">
        <f>IF('환경 8주'!A26:A27="","",'환경 8주'!A26:A27)</f>
        <v/>
      </c>
      <c r="B26" s="164"/>
      <c r="C26" s="169" t="str">
        <f>IF('환경 8주'!D26="","",IF('환경 8주'!D26="불량","부적합",IF('환경 8주'!D26="주의","주의","적합")))</f>
        <v/>
      </c>
      <c r="D26" s="176"/>
      <c r="E26" s="167" t="str">
        <f>IF('환경 8주'!E26:E27="","",'환경 8주'!E26:E27)</f>
        <v/>
      </c>
      <c r="F26" s="164"/>
      <c r="G26" s="169" t="str">
        <f>IF('환경 8주'!H26="","",IF('환경 8주'!H26="불량","부적합",IF('환경 8주'!H26="주의","주의","적합")))</f>
        <v/>
      </c>
      <c r="H26" s="170"/>
    </row>
    <row r="27" spans="1:8" ht="18.75" customHeight="1" thickBot="1" x14ac:dyDescent="0.35">
      <c r="A27" s="173"/>
      <c r="B27" s="174"/>
      <c r="C27" s="178" t="str">
        <f>IF('환경 8주'!D27="불량","부적합",IF('환경 8주'!D27="주의","주의","적합"))</f>
        <v>적합</v>
      </c>
      <c r="D27" s="179"/>
      <c r="E27" s="175"/>
      <c r="F27" s="174"/>
      <c r="G27" s="178" t="str">
        <f>IF('환경 8주'!H27="불량","부적합",IF('환경 8주'!H27="주의","주의","적합"))</f>
        <v>적합</v>
      </c>
      <c r="H27" s="18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 x14ac:dyDescent="0.3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9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workbookViewId="0">
      <selection activeCell="G10" sqref="G10:G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4" t="s">
        <v>31</v>
      </c>
      <c r="B1" s="82"/>
      <c r="C1" s="82"/>
      <c r="D1" s="82"/>
      <c r="E1" s="82"/>
      <c r="F1" s="82"/>
      <c r="G1" s="82"/>
      <c r="H1" s="82"/>
    </row>
    <row r="3" spans="1:8" x14ac:dyDescent="0.3">
      <c r="F3" s="79" t="s">
        <v>11</v>
      </c>
      <c r="G3" s="99" t="s">
        <v>114</v>
      </c>
      <c r="H3" s="100"/>
    </row>
    <row r="4" spans="1:8" x14ac:dyDescent="0.3">
      <c r="A4" s="78" t="s">
        <v>4</v>
      </c>
      <c r="B4" s="77" t="s">
        <v>101</v>
      </c>
      <c r="C4" s="78" t="s">
        <v>12</v>
      </c>
      <c r="D4" s="85">
        <v>43893</v>
      </c>
      <c r="E4" s="85"/>
      <c r="F4" s="81" t="s">
        <v>99</v>
      </c>
      <c r="G4" s="85">
        <v>43896</v>
      </c>
      <c r="H4" s="85"/>
    </row>
    <row r="5" spans="1:8" x14ac:dyDescent="0.3">
      <c r="A5" s="78" t="s">
        <v>36</v>
      </c>
      <c r="B5" s="77">
        <v>9512</v>
      </c>
      <c r="C5" s="78" t="s">
        <v>37</v>
      </c>
      <c r="D5" s="127" t="s">
        <v>115</v>
      </c>
      <c r="E5" s="128"/>
      <c r="F5" s="78" t="s">
        <v>13</v>
      </c>
      <c r="G5" s="86" t="s">
        <v>102</v>
      </c>
      <c r="H5" s="86"/>
    </row>
    <row r="6" spans="1:8" ht="15.75" thickBot="1" x14ac:dyDescent="0.35"/>
    <row r="7" spans="1:8" ht="16.5" customHeight="1" x14ac:dyDescent="0.3">
      <c r="A7" s="129" t="s">
        <v>28</v>
      </c>
      <c r="B7" s="130"/>
      <c r="C7" s="80" t="s">
        <v>15</v>
      </c>
      <c r="D7" s="53" t="s">
        <v>3</v>
      </c>
      <c r="E7" s="131" t="s">
        <v>28</v>
      </c>
      <c r="F7" s="130"/>
      <c r="G7" s="80" t="s">
        <v>15</v>
      </c>
      <c r="H7" s="7" t="s">
        <v>3</v>
      </c>
    </row>
    <row r="8" spans="1:8" ht="18.75" customHeight="1" x14ac:dyDescent="0.3">
      <c r="A8" s="132">
        <v>111</v>
      </c>
      <c r="B8" s="133"/>
      <c r="C8" s="138" t="s">
        <v>104</v>
      </c>
      <c r="D8" s="140" t="str">
        <f>IF(C8="","",IF(C8="음성","양호",IF(ISERROR(FIND(".",C8)),"불량","주의")))</f>
        <v>양호</v>
      </c>
      <c r="E8" s="136">
        <v>112</v>
      </c>
      <c r="F8" s="133"/>
      <c r="G8" s="138" t="s">
        <v>117</v>
      </c>
      <c r="H8" s="153" t="str">
        <f>IF(G8="","",IF(G8="음성","양호",IF(ISERROR(FIND(".",G8)),"불량","주의")))</f>
        <v>주의</v>
      </c>
    </row>
    <row r="9" spans="1:8" ht="18.75" customHeight="1" x14ac:dyDescent="0.3">
      <c r="A9" s="134"/>
      <c r="B9" s="135"/>
      <c r="C9" s="139"/>
      <c r="D9" s="141"/>
      <c r="E9" s="137"/>
      <c r="F9" s="135"/>
      <c r="G9" s="139"/>
      <c r="H9" s="154"/>
    </row>
    <row r="10" spans="1:8" ht="18.75" customHeight="1" x14ac:dyDescent="0.3">
      <c r="A10" s="132">
        <v>121</v>
      </c>
      <c r="B10" s="133"/>
      <c r="C10" s="138" t="s">
        <v>104</v>
      </c>
      <c r="D10" s="140" t="str">
        <f t="shared" ref="D10" si="0">IF(C10="","",IF(C10="음성","양호",IF(ISERROR(FIND(".",C10)),"불량","주의")))</f>
        <v>양호</v>
      </c>
      <c r="E10" s="136">
        <v>122</v>
      </c>
      <c r="F10" s="133"/>
      <c r="G10" s="138" t="s">
        <v>104</v>
      </c>
      <c r="H10" s="153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 x14ac:dyDescent="0.3">
      <c r="A12" s="132">
        <v>131</v>
      </c>
      <c r="B12" s="133" t="s">
        <v>34</v>
      </c>
      <c r="C12" s="138" t="s">
        <v>116</v>
      </c>
      <c r="D12" s="140" t="str">
        <f t="shared" ref="D12" si="2">IF(C12="","",IF(C12="음성","양호",IF(ISERROR(FIND(".",C12)),"불량","주의")))</f>
        <v>양호</v>
      </c>
      <c r="E12" s="136">
        <v>132</v>
      </c>
      <c r="F12" s="133" t="s">
        <v>34</v>
      </c>
      <c r="G12" s="138" t="s">
        <v>104</v>
      </c>
      <c r="H12" s="153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 x14ac:dyDescent="0.3">
      <c r="A14" s="132">
        <v>141</v>
      </c>
      <c r="B14" s="133" t="s">
        <v>34</v>
      </c>
      <c r="C14" s="138" t="s">
        <v>108</v>
      </c>
      <c r="D14" s="140" t="str">
        <f t="shared" ref="D14" si="4">IF(C14="","",IF(C14="음성","양호",IF(ISERROR(FIND(".",C14)),"불량","주의")))</f>
        <v>양호</v>
      </c>
      <c r="E14" s="136">
        <v>142</v>
      </c>
      <c r="F14" s="133" t="s">
        <v>34</v>
      </c>
      <c r="G14" s="151" t="s">
        <v>117</v>
      </c>
      <c r="H14" s="153" t="str">
        <f t="shared" ref="H14" si="5">IF(G14="","",IF(G14="음성","양호",IF(ISERROR(FIND(".",G14)),"불량","주의")))</f>
        <v>주의</v>
      </c>
    </row>
    <row r="15" spans="1:8" ht="18.75" customHeight="1" x14ac:dyDescent="0.3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 x14ac:dyDescent="0.3">
      <c r="A16" s="132">
        <v>151</v>
      </c>
      <c r="B16" s="133" t="s">
        <v>34</v>
      </c>
      <c r="C16" s="138" t="s">
        <v>104</v>
      </c>
      <c r="D16" s="140" t="str">
        <f t="shared" ref="D16" si="6">IF(C16="","",IF(C16="음성","양호",IF(ISERROR(FIND(".",C16)),"불량","주의")))</f>
        <v>양호</v>
      </c>
      <c r="E16" s="136">
        <v>152</v>
      </c>
      <c r="F16" s="133" t="s">
        <v>34</v>
      </c>
      <c r="G16" s="151" t="s">
        <v>108</v>
      </c>
      <c r="H16" s="153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 x14ac:dyDescent="0.3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 x14ac:dyDescent="0.3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 x14ac:dyDescent="0.3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 x14ac:dyDescent="0.3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 x14ac:dyDescent="0.3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 x14ac:dyDescent="0.3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 x14ac:dyDescent="0.3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 x14ac:dyDescent="0.3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 x14ac:dyDescent="0.35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 x14ac:dyDescent="0.3">
      <c r="A28" s="3"/>
    </row>
    <row r="30" spans="1:8" x14ac:dyDescent="0.3">
      <c r="A30" s="1" t="s">
        <v>113</v>
      </c>
    </row>
    <row r="31" spans="1:8" x14ac:dyDescent="0.3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8</v>
      </c>
      <c r="H31" s="126"/>
    </row>
    <row r="32" spans="1:8" x14ac:dyDescent="0.3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 x14ac:dyDescent="0.3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 x14ac:dyDescent="0.3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10:G27 G8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2020-03-03T06:57:04Z</cp:lastPrinted>
  <dcterms:created xsi:type="dcterms:W3CDTF">2017-08-30T04:14:19Z</dcterms:created>
  <dcterms:modified xsi:type="dcterms:W3CDTF">2020-03-09T04:51:51Z</dcterms:modified>
</cp:coreProperties>
</file>