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천북\"/>
    </mc:Choice>
  </mc:AlternateContent>
  <bookViews>
    <workbookView xWindow="0" yWindow="0" windowWidth="28800" windowHeight="12285" firstSheet="10" activeTab="17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21주" sheetId="5" r:id="rId5"/>
    <sheet name="환경 21주_농장" sheetId="6" r:id="rId6"/>
    <sheet name="환경 25주" sheetId="12" r:id="rId7"/>
    <sheet name="환경 25주_농장" sheetId="13" r:id="rId8"/>
    <sheet name="환경 28주" sheetId="14" r:id="rId9"/>
    <sheet name="환경 28주_농장" sheetId="15" r:id="rId10"/>
    <sheet name="환경 34주" sheetId="16" r:id="rId11"/>
    <sheet name="환경 34주_농장" sheetId="17" r:id="rId12"/>
    <sheet name="환경 42주" sheetId="18" r:id="rId13"/>
    <sheet name="환경 42주_농장" sheetId="19" r:id="rId14"/>
    <sheet name="환경 48주" sheetId="20" r:id="rId15"/>
    <sheet name="환경 48주_농장" sheetId="21" r:id="rId16"/>
    <sheet name="환경 54주" sheetId="22" r:id="rId17"/>
    <sheet name="환경 54주_농장" sheetId="23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B5" i="13"/>
  <c r="G4" i="13"/>
  <c r="D5" i="13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5" i="6"/>
  <c r="D5" i="6"/>
  <c r="D5" i="11"/>
  <c r="G27" i="6" l="1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5" i="11"/>
  <c r="A35" i="11"/>
  <c r="E32" i="11"/>
  <c r="A32" i="11"/>
  <c r="E29" i="11"/>
  <c r="A29" i="11"/>
  <c r="E26" i="11"/>
  <c r="A26" i="11"/>
  <c r="E23" i="11"/>
  <c r="A23" i="11"/>
  <c r="E20" i="11"/>
  <c r="A20" i="11"/>
  <c r="E17" i="11"/>
  <c r="A17" i="11"/>
  <c r="E14" i="11"/>
  <c r="A14" i="11"/>
  <c r="E11" i="11"/>
  <c r="A11" i="11"/>
  <c r="E8" i="11"/>
  <c r="A8" i="11"/>
  <c r="D4" i="11"/>
  <c r="B4" i="11"/>
  <c r="G3" i="11"/>
  <c r="H37" i="10"/>
  <c r="F37" i="11" s="1"/>
  <c r="D37" i="10"/>
  <c r="B37" i="11" s="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C32" i="11" s="1"/>
  <c r="H31" i="10"/>
  <c r="F31" i="11" s="1"/>
  <c r="D31" i="10"/>
  <c r="B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C26" i="11" s="1"/>
  <c r="H25" i="10"/>
  <c r="F25" i="11" s="1"/>
  <c r="D25" i="10"/>
  <c r="B25" i="11" s="1"/>
  <c r="H24" i="10"/>
  <c r="F24" i="11" s="1"/>
  <c r="D24" i="10"/>
  <c r="B24" i="11" s="1"/>
  <c r="H23" i="10"/>
  <c r="F23" i="11" s="1"/>
  <c r="D23" i="10"/>
  <c r="B23" i="11" s="1"/>
  <c r="H22" i="10"/>
  <c r="D22" i="10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B11" i="11" l="1"/>
  <c r="C11" i="11"/>
  <c r="C15" i="11"/>
  <c r="B15" i="11"/>
  <c r="B17" i="11"/>
  <c r="C17" i="11"/>
  <c r="B19" i="11"/>
  <c r="C19" i="11"/>
  <c r="F8" i="11"/>
  <c r="G8" i="11"/>
  <c r="F10" i="11"/>
  <c r="G10" i="11"/>
  <c r="G12" i="11"/>
  <c r="F12" i="11"/>
  <c r="F14" i="11"/>
  <c r="G14" i="11"/>
  <c r="F16" i="11"/>
  <c r="G16" i="11"/>
  <c r="G18" i="11"/>
  <c r="F18" i="11"/>
  <c r="F20" i="11"/>
  <c r="G20" i="11"/>
  <c r="F22" i="11"/>
  <c r="G22" i="11"/>
  <c r="C8" i="11"/>
  <c r="B8" i="11"/>
  <c r="B12" i="11"/>
  <c r="C12" i="11"/>
  <c r="C16" i="11"/>
  <c r="B16" i="11"/>
  <c r="B20" i="11"/>
  <c r="C20" i="11"/>
  <c r="B10" i="11"/>
  <c r="C10" i="11"/>
  <c r="B14" i="11"/>
  <c r="C14" i="11"/>
  <c r="B18" i="11"/>
  <c r="C18" i="11"/>
  <c r="C22" i="11"/>
  <c r="B22" i="11"/>
  <c r="F9" i="11"/>
  <c r="G9" i="11"/>
  <c r="F11" i="11"/>
  <c r="G11" i="11"/>
  <c r="G13" i="11"/>
  <c r="F13" i="11"/>
  <c r="F15" i="11"/>
  <c r="G15" i="11"/>
  <c r="G17" i="11"/>
  <c r="F17" i="11"/>
  <c r="G19" i="11"/>
  <c r="F19" i="11"/>
  <c r="F21" i="11"/>
  <c r="G21" i="11"/>
  <c r="C9" i="11"/>
  <c r="B9" i="11"/>
  <c r="B13" i="11"/>
  <c r="C13" i="11"/>
  <c r="C21" i="11"/>
  <c r="B21" i="11"/>
  <c r="C24" i="11"/>
  <c r="C25" i="11"/>
  <c r="B26" i="11"/>
  <c r="G26" i="11"/>
  <c r="G27" i="11"/>
  <c r="G28" i="11"/>
  <c r="C30" i="11"/>
  <c r="C31" i="11"/>
  <c r="B32" i="11"/>
  <c r="G32" i="11"/>
  <c r="G33" i="11"/>
  <c r="G34" i="11"/>
  <c r="C36" i="11"/>
  <c r="C37" i="11"/>
  <c r="C23" i="11"/>
  <c r="C29" i="11"/>
  <c r="C35" i="11"/>
  <c r="G23" i="11"/>
  <c r="G24" i="11"/>
  <c r="G25" i="11"/>
  <c r="C27" i="11"/>
  <c r="C28" i="11"/>
  <c r="G29" i="11"/>
  <c r="G30" i="11"/>
  <c r="G31" i="11"/>
  <c r="C33" i="11"/>
  <c r="C34" i="11"/>
  <c r="G35" i="11"/>
  <c r="G36" i="11"/>
  <c r="G37" i="11"/>
  <c r="G4" i="6" l="1"/>
  <c r="B5" i="6"/>
  <c r="A36" i="6"/>
  <c r="D4" i="6"/>
  <c r="B4" i="6"/>
  <c r="G3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<sst xmlns="http://schemas.openxmlformats.org/spreadsheetml/2006/main" count="919" uniqueCount="109">
  <si>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</si>
  <si>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</si>
  <si>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</si>
  <si>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</si>
  <si>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</si>
  <si>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</si>
  <si>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</si>
  <si>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</si>
  <si>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</si>
  <si>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</si>
  <si>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</si>
  <si>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</si>
  <si>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</si>
  <si>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</si>
  <si>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</si>
  <si>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</si>
  <si>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</si>
  <si>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</si>
  <si>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</si>
  <si>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</si>
  <si>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</si>
  <si>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</si>
  <si>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</si>
  <si>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</si>
  <si>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</si>
  <si>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</si>
  <si>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</si>
  <si>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</si>
  <si>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</si>
  <si>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</si>
  <si>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</si>
  <si>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</si>
  <si>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</si>
  <si>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</si>
  <si>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</si>
  <si>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</si>
  <si>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</si>
  <si>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</si>
  <si>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</si>
  <si>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</si>
  <si>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</si>
  <si>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</si>
  <si>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</si>
  <si>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</si>
  <si>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</si>
  <si>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</si>
  <si>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</si>
  <si>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</si>
  <si>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</si>
  <si>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</si>
  <si>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</si>
  <si>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</si>
  <si>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</si>
  <si>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</si>
  <si>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</si>
  <si>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</si>
  <si>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</si>
  <si>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</si>
  <si>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</si>
  <si>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</si>
  <si>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</si>
  <si>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</si>
  <si>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</si>
  <si>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</si>
  <si>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</si>
  <si>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</si>
  <si>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</si>
  <si>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</si>
  <si>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</si>
  <si>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</si>
  <si>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</si>
  <si>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</si>
  <si>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</si>
  <si>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천북농장</t>
    <phoneticPr fontId="3" type="noConversion"/>
  </si>
  <si>
    <t>18/12/20</t>
    <phoneticPr fontId="3" type="noConversion"/>
  </si>
  <si>
    <t>검사완료일</t>
    <phoneticPr fontId="3" type="noConversion"/>
  </si>
  <si>
    <t>18/12/26</t>
    <phoneticPr fontId="3" type="noConversion"/>
  </si>
  <si>
    <t>18-2972</t>
    <phoneticPr fontId="3" type="noConversion"/>
  </si>
  <si>
    <t>TNTC</t>
    <phoneticPr fontId="3" type="noConversion"/>
  </si>
  <si>
    <t>입추전</t>
    <phoneticPr fontId="3" type="noConversion"/>
  </si>
  <si>
    <t>입추전</t>
    <phoneticPr fontId="3" type="noConversion"/>
  </si>
  <si>
    <t>임태현</t>
    <phoneticPr fontId="3" type="noConversion"/>
  </si>
  <si>
    <t>임태현</t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</si>
  <si>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일반세균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다수의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</si>
  <si>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계군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입식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훈증소독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등의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조치가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요구됨</t>
    </r>
    <phoneticPr fontId="3" type="noConversion"/>
  </si>
  <si>
    <t>천북농장</t>
    <phoneticPr fontId="3" type="noConversion"/>
  </si>
  <si>
    <t>샘플채취자</t>
    <phoneticPr fontId="3" type="noConversion"/>
  </si>
  <si>
    <t>검사완료일</t>
    <phoneticPr fontId="3" type="noConversion"/>
  </si>
  <si>
    <t>19-0435</t>
    <phoneticPr fontId="3" type="noConversion"/>
  </si>
  <si>
    <t>강승규</t>
    <phoneticPr fontId="3" type="noConversion"/>
  </si>
  <si>
    <t>음성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</si>
  <si>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</si>
  <si>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</t>
    </r>
    <phoneticPr fontId="3" type="noConversion"/>
  </si>
  <si>
    <t>19-0635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</si>
  <si>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</si>
  <si>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20주령</t>
    <phoneticPr fontId="3" type="noConversion"/>
  </si>
  <si>
    <t>24주령</t>
    <phoneticPr fontId="3" type="noConversion"/>
  </si>
  <si>
    <t>28주령</t>
    <phoneticPr fontId="3" type="noConversion"/>
  </si>
  <si>
    <t>19-0883</t>
    <phoneticPr fontId="3" type="noConversion"/>
  </si>
  <si>
    <t>음성</t>
    <phoneticPr fontId="3" type="noConversion"/>
  </si>
  <si>
    <t>19-1201</t>
    <phoneticPr fontId="3" type="noConversion"/>
  </si>
  <si>
    <t>34주령</t>
    <phoneticPr fontId="3" type="noConversion"/>
  </si>
  <si>
    <t>42주령</t>
    <phoneticPr fontId="3" type="noConversion"/>
  </si>
  <si>
    <t>19-1857</t>
    <phoneticPr fontId="3" type="noConversion"/>
  </si>
  <si>
    <t>차기신</t>
    <phoneticPr fontId="3" type="noConversion"/>
  </si>
  <si>
    <t>19-2302</t>
    <phoneticPr fontId="3" type="noConversion"/>
  </si>
  <si>
    <t>48주령</t>
    <phoneticPr fontId="3" type="noConversion"/>
  </si>
  <si>
    <t>19-2656</t>
    <phoneticPr fontId="3" type="noConversion"/>
  </si>
  <si>
    <t>54주령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</si>
</sst>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2" fillId="3" borderId="69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2" xfId="0" quotePrefix="1" applyFont="1" applyFill="1" applyBorder="1">
      <alignment vertical="center"/>
    </xf>
    <xf numFmtId="0" fontId="2" fillId="2" borderId="17" xfId="0" quotePrefix="1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49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9"/>
  <sheetViews>
    <sheetView zoomScaleNormal="100" workbookViewId="0">
      <selection activeCell="D4" sqref="D4:E4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13" ht="25.5" x14ac:dyDescent="0.3">
      <c r="A1" s="101" t="s">
        <v>47</v>
      </c>
      <c r="B1" s="101"/>
      <c r="C1" s="101"/>
      <c r="D1" s="101"/>
      <c r="E1" s="101"/>
      <c r="F1" s="101"/>
      <c r="G1" s="101"/>
      <c r="H1" s="101"/>
    </row>
    <row r="3" spans="1:13" x14ac:dyDescent="0.3">
      <c r="F3" s="52" t="s">
        <v>48</v>
      </c>
      <c r="G3" s="102" t="s">
        <v>77</v>
      </c>
      <c r="H3" s="103"/>
    </row>
    <row r="4" spans="1:13" x14ac:dyDescent="0.3">
      <c r="A4" s="109" t="s">
        <v>50</v>
      </c>
      <c r="B4" s="105" t="s">
        <v>73</v>
      </c>
      <c r="C4" s="62" t="s">
        <v>51</v>
      </c>
      <c r="D4" s="104" t="s">
        <v>74</v>
      </c>
      <c r="E4" s="104"/>
      <c r="F4" s="62" t="s">
        <v>39</v>
      </c>
      <c r="G4" s="105" t="s">
        <v>79</v>
      </c>
      <c r="H4" s="106"/>
    </row>
    <row r="5" spans="1:13" x14ac:dyDescent="0.3">
      <c r="A5" s="109"/>
      <c r="B5" s="105"/>
      <c r="C5" s="62" t="s">
        <v>75</v>
      </c>
      <c r="D5" s="104" t="s">
        <v>76</v>
      </c>
      <c r="E5" s="104"/>
      <c r="F5" s="62" t="s">
        <v>52</v>
      </c>
      <c r="G5" s="105" t="s">
        <v>81</v>
      </c>
      <c r="H5" s="106"/>
    </row>
    <row r="6" spans="1:13" ht="15.75" thickBot="1" x14ac:dyDescent="0.35">
      <c r="A6" s="69"/>
      <c r="B6" s="69"/>
      <c r="C6" s="69"/>
      <c r="D6" s="70"/>
      <c r="E6" s="70"/>
      <c r="F6" s="69"/>
      <c r="G6" s="69"/>
      <c r="H6" s="71"/>
    </row>
    <row r="7" spans="1:13" x14ac:dyDescent="0.3">
      <c r="A7" s="72" t="s">
        <v>0</v>
      </c>
      <c r="B7" s="5" t="s">
        <v>1</v>
      </c>
      <c r="C7" s="5" t="s">
        <v>2</v>
      </c>
      <c r="D7" s="50" t="s">
        <v>3</v>
      </c>
      <c r="E7" s="73" t="s">
        <v>0</v>
      </c>
      <c r="F7" s="5" t="s">
        <v>1</v>
      </c>
      <c r="G7" s="5" t="s">
        <v>2</v>
      </c>
      <c r="H7" s="6" t="s">
        <v>3</v>
      </c>
    </row>
    <row r="8" spans="1:13" x14ac:dyDescent="0.3">
      <c r="A8" s="107">
        <v>110</v>
      </c>
      <c r="B8" s="48" t="s">
        <v>53</v>
      </c>
      <c r="C8" s="56">
        <v>115.5</v>
      </c>
      <c r="D8" s="60" t="str">
        <f>IF(C8="","",IF(C8&gt;1000,"불량",IF(C8&gt;400,"양호","우수")))</f>
        <v>우수</v>
      </c>
      <c r="E8" s="108">
        <v>121</v>
      </c>
      <c r="F8" s="47" t="s">
        <v>54</v>
      </c>
      <c r="G8" s="57">
        <v>74</v>
      </c>
      <c r="H8" s="53" t="str">
        <f>IF(G8="","",IF(G8&gt;1000,"불량",IF(G8&gt;400,"양호","우수")))</f>
        <v>우수</v>
      </c>
    </row>
    <row r="9" spans="1:13" x14ac:dyDescent="0.3">
      <c r="A9" s="107"/>
      <c r="B9" s="48" t="s">
        <v>55</v>
      </c>
      <c r="C9" s="56" t="s">
        <v>78</v>
      </c>
      <c r="D9" s="60" t="str">
        <f t="shared" ref="D9:D37" si="0">IF(C9="","",IF(C9&gt;1000,"불량",IF(C9&gt;400,"양호","우수")))</f>
        <v>불량</v>
      </c>
      <c r="E9" s="108"/>
      <c r="F9" s="47" t="s">
        <v>56</v>
      </c>
      <c r="G9" s="56" t="s">
        <v>78</v>
      </c>
      <c r="H9" s="53" t="str">
        <f t="shared" ref="H9:H37" si="1">IF(G9="","",IF(G9&gt;1000,"불량",IF(G9&gt;400,"양호","우수")))</f>
        <v>불량</v>
      </c>
    </row>
    <row r="10" spans="1:13" x14ac:dyDescent="0.3">
      <c r="A10" s="107"/>
      <c r="B10" s="48" t="s">
        <v>57</v>
      </c>
      <c r="C10" s="56" t="s">
        <v>78</v>
      </c>
      <c r="D10" s="60" t="str">
        <f t="shared" si="0"/>
        <v>불량</v>
      </c>
      <c r="E10" s="108"/>
      <c r="F10" s="47" t="s">
        <v>58</v>
      </c>
      <c r="G10" s="56" t="s">
        <v>78</v>
      </c>
      <c r="H10" s="53" t="str">
        <f t="shared" si="1"/>
        <v>불량</v>
      </c>
    </row>
    <row r="11" spans="1:13" x14ac:dyDescent="0.3">
      <c r="A11" s="107">
        <v>122</v>
      </c>
      <c r="B11" s="47" t="s">
        <v>54</v>
      </c>
      <c r="C11" s="56">
        <v>44</v>
      </c>
      <c r="D11" s="60" t="str">
        <f t="shared" si="0"/>
        <v>우수</v>
      </c>
      <c r="E11" s="108">
        <v>130</v>
      </c>
      <c r="F11" s="47" t="s">
        <v>54</v>
      </c>
      <c r="G11" s="57">
        <v>159.5</v>
      </c>
      <c r="H11" s="53" t="str">
        <f t="shared" si="1"/>
        <v>우수</v>
      </c>
    </row>
    <row r="12" spans="1:13" x14ac:dyDescent="0.3">
      <c r="A12" s="107"/>
      <c r="B12" s="47" t="s">
        <v>56</v>
      </c>
      <c r="C12" s="56" t="s">
        <v>78</v>
      </c>
      <c r="D12" s="60" t="str">
        <f t="shared" si="0"/>
        <v>불량</v>
      </c>
      <c r="E12" s="108"/>
      <c r="F12" s="47" t="s">
        <v>56</v>
      </c>
      <c r="G12" s="56" t="s">
        <v>78</v>
      </c>
      <c r="H12" s="53" t="str">
        <f t="shared" si="1"/>
        <v>불량</v>
      </c>
      <c r="M12" s="65"/>
    </row>
    <row r="13" spans="1:13" x14ac:dyDescent="0.3">
      <c r="A13" s="107"/>
      <c r="B13" s="47" t="s">
        <v>58</v>
      </c>
      <c r="C13" s="56" t="s">
        <v>78</v>
      </c>
      <c r="D13" s="60" t="str">
        <f t="shared" si="0"/>
        <v>불량</v>
      </c>
      <c r="E13" s="108"/>
      <c r="F13" s="47" t="s">
        <v>58</v>
      </c>
      <c r="G13" s="56" t="s">
        <v>78</v>
      </c>
      <c r="H13" s="53" t="str">
        <f t="shared" si="1"/>
        <v>불량</v>
      </c>
    </row>
    <row r="14" spans="1:13" x14ac:dyDescent="0.3">
      <c r="A14" s="107">
        <v>140</v>
      </c>
      <c r="B14" s="47" t="s">
        <v>54</v>
      </c>
      <c r="C14" s="56" t="s">
        <v>78</v>
      </c>
      <c r="D14" s="60" t="str">
        <f t="shared" si="0"/>
        <v>불량</v>
      </c>
      <c r="E14" s="108">
        <v>210</v>
      </c>
      <c r="F14" s="47" t="s">
        <v>54</v>
      </c>
      <c r="G14" s="56" t="s">
        <v>78</v>
      </c>
      <c r="H14" s="53" t="str">
        <f t="shared" si="1"/>
        <v>불량</v>
      </c>
    </row>
    <row r="15" spans="1:13" x14ac:dyDescent="0.3">
      <c r="A15" s="107"/>
      <c r="B15" s="47" t="s">
        <v>56</v>
      </c>
      <c r="C15" s="56" t="s">
        <v>78</v>
      </c>
      <c r="D15" s="60" t="str">
        <f t="shared" si="0"/>
        <v>불량</v>
      </c>
      <c r="E15" s="108"/>
      <c r="F15" s="47" t="s">
        <v>56</v>
      </c>
      <c r="G15" s="56" t="s">
        <v>78</v>
      </c>
      <c r="H15" s="53" t="str">
        <f t="shared" si="1"/>
        <v>불량</v>
      </c>
    </row>
    <row r="16" spans="1:13" x14ac:dyDescent="0.3">
      <c r="A16" s="107"/>
      <c r="B16" s="47" t="s">
        <v>58</v>
      </c>
      <c r="C16" s="56" t="s">
        <v>78</v>
      </c>
      <c r="D16" s="60" t="str">
        <f t="shared" si="0"/>
        <v>불량</v>
      </c>
      <c r="E16" s="108"/>
      <c r="F16" s="47" t="s">
        <v>58</v>
      </c>
      <c r="G16" s="56" t="s">
        <v>78</v>
      </c>
      <c r="H16" s="53" t="str">
        <f t="shared" si="1"/>
        <v>불량</v>
      </c>
    </row>
    <row r="17" spans="1:8" x14ac:dyDescent="0.3">
      <c r="A17" s="107">
        <v>220</v>
      </c>
      <c r="B17" s="47" t="s">
        <v>54</v>
      </c>
      <c r="C17" s="56" t="s">
        <v>78</v>
      </c>
      <c r="D17" s="60" t="str">
        <f t="shared" si="0"/>
        <v>불량</v>
      </c>
      <c r="E17" s="108">
        <v>230</v>
      </c>
      <c r="F17" s="47" t="s">
        <v>54</v>
      </c>
      <c r="G17" s="56" t="s">
        <v>78</v>
      </c>
      <c r="H17" s="53" t="str">
        <f t="shared" si="1"/>
        <v>불량</v>
      </c>
    </row>
    <row r="18" spans="1:8" x14ac:dyDescent="0.3">
      <c r="A18" s="107"/>
      <c r="B18" s="47" t="s">
        <v>56</v>
      </c>
      <c r="C18" s="56" t="s">
        <v>78</v>
      </c>
      <c r="D18" s="60" t="str">
        <f t="shared" si="0"/>
        <v>불량</v>
      </c>
      <c r="E18" s="108"/>
      <c r="F18" s="47" t="s">
        <v>56</v>
      </c>
      <c r="G18" s="56" t="s">
        <v>78</v>
      </c>
      <c r="H18" s="53" t="str">
        <f t="shared" si="1"/>
        <v>불량</v>
      </c>
    </row>
    <row r="19" spans="1:8" x14ac:dyDescent="0.3">
      <c r="A19" s="107"/>
      <c r="B19" s="47" t="s">
        <v>58</v>
      </c>
      <c r="C19" s="56" t="s">
        <v>78</v>
      </c>
      <c r="D19" s="60" t="str">
        <f t="shared" si="0"/>
        <v>불량</v>
      </c>
      <c r="E19" s="108"/>
      <c r="F19" s="47" t="s">
        <v>58</v>
      </c>
      <c r="G19" s="63"/>
      <c r="H19" s="53" t="str">
        <f t="shared" si="1"/>
        <v/>
      </c>
    </row>
    <row r="20" spans="1:8" x14ac:dyDescent="0.3">
      <c r="A20" s="107">
        <v>241</v>
      </c>
      <c r="B20" s="47" t="s">
        <v>54</v>
      </c>
      <c r="C20" s="56" t="s">
        <v>78</v>
      </c>
      <c r="D20" s="60" t="str">
        <f t="shared" si="0"/>
        <v>불량</v>
      </c>
      <c r="E20" s="108">
        <v>242</v>
      </c>
      <c r="F20" s="47" t="s">
        <v>54</v>
      </c>
      <c r="G20" s="57">
        <v>43</v>
      </c>
      <c r="H20" s="53" t="str">
        <f t="shared" si="1"/>
        <v>우수</v>
      </c>
    </row>
    <row r="21" spans="1:8" x14ac:dyDescent="0.3">
      <c r="A21" s="107"/>
      <c r="B21" s="47" t="s">
        <v>56</v>
      </c>
      <c r="C21" s="56" t="s">
        <v>78</v>
      </c>
      <c r="D21" s="60" t="str">
        <f t="shared" si="0"/>
        <v>불량</v>
      </c>
      <c r="E21" s="108"/>
      <c r="F21" s="47" t="s">
        <v>56</v>
      </c>
      <c r="G21" s="56" t="s">
        <v>78</v>
      </c>
      <c r="H21" s="53" t="str">
        <f t="shared" si="1"/>
        <v>불량</v>
      </c>
    </row>
    <row r="22" spans="1:8" x14ac:dyDescent="0.3">
      <c r="A22" s="107"/>
      <c r="B22" s="47" t="s">
        <v>58</v>
      </c>
      <c r="C22" s="63"/>
      <c r="D22" s="60" t="str">
        <f t="shared" si="0"/>
        <v/>
      </c>
      <c r="E22" s="108"/>
      <c r="F22" s="47" t="s">
        <v>58</v>
      </c>
      <c r="G22" s="63"/>
      <c r="H22" s="53" t="str">
        <f t="shared" si="1"/>
        <v/>
      </c>
    </row>
    <row r="23" spans="1:8" x14ac:dyDescent="0.3">
      <c r="A23" s="107">
        <v>251</v>
      </c>
      <c r="B23" s="47" t="s">
        <v>54</v>
      </c>
      <c r="C23" s="56">
        <v>119</v>
      </c>
      <c r="D23" s="60" t="str">
        <f t="shared" si="0"/>
        <v>우수</v>
      </c>
      <c r="E23" s="108">
        <v>252</v>
      </c>
      <c r="F23" s="47" t="s">
        <v>54</v>
      </c>
      <c r="G23" s="56" t="s">
        <v>78</v>
      </c>
      <c r="H23" s="53" t="str">
        <f t="shared" si="1"/>
        <v>불량</v>
      </c>
    </row>
    <row r="24" spans="1:8" x14ac:dyDescent="0.3">
      <c r="A24" s="107"/>
      <c r="B24" s="47" t="s">
        <v>56</v>
      </c>
      <c r="C24" s="56" t="s">
        <v>78</v>
      </c>
      <c r="D24" s="60" t="str">
        <f t="shared" si="0"/>
        <v>불량</v>
      </c>
      <c r="E24" s="108"/>
      <c r="F24" s="47" t="s">
        <v>56</v>
      </c>
      <c r="G24" s="56" t="s">
        <v>78</v>
      </c>
      <c r="H24" s="53" t="str">
        <f t="shared" si="1"/>
        <v>불량</v>
      </c>
    </row>
    <row r="25" spans="1:8" x14ac:dyDescent="0.3">
      <c r="A25" s="107"/>
      <c r="B25" s="47" t="s">
        <v>58</v>
      </c>
      <c r="C25" s="63"/>
      <c r="D25" s="60" t="str">
        <f t="shared" si="0"/>
        <v/>
      </c>
      <c r="E25" s="108"/>
      <c r="F25" s="47" t="s">
        <v>58</v>
      </c>
      <c r="G25" s="63"/>
      <c r="H25" s="53" t="str">
        <f t="shared" si="1"/>
        <v/>
      </c>
    </row>
    <row r="26" spans="1:8" x14ac:dyDescent="0.3">
      <c r="A26" s="107">
        <v>310</v>
      </c>
      <c r="B26" s="47" t="s">
        <v>54</v>
      </c>
      <c r="C26" s="56">
        <v>92</v>
      </c>
      <c r="D26" s="60" t="str">
        <f t="shared" si="0"/>
        <v>우수</v>
      </c>
      <c r="E26" s="108">
        <v>320</v>
      </c>
      <c r="F26" s="47" t="s">
        <v>54</v>
      </c>
      <c r="G26" s="57">
        <v>77.5</v>
      </c>
      <c r="H26" s="53" t="str">
        <f t="shared" si="1"/>
        <v>우수</v>
      </c>
    </row>
    <row r="27" spans="1:8" x14ac:dyDescent="0.3">
      <c r="A27" s="107"/>
      <c r="B27" s="47" t="s">
        <v>56</v>
      </c>
      <c r="C27" s="56" t="s">
        <v>78</v>
      </c>
      <c r="D27" s="60" t="str">
        <f t="shared" si="0"/>
        <v>불량</v>
      </c>
      <c r="E27" s="108"/>
      <c r="F27" s="47" t="s">
        <v>56</v>
      </c>
      <c r="G27" s="56" t="s">
        <v>78</v>
      </c>
      <c r="H27" s="53" t="str">
        <f t="shared" si="1"/>
        <v>불량</v>
      </c>
    </row>
    <row r="28" spans="1:8" x14ac:dyDescent="0.3">
      <c r="A28" s="107"/>
      <c r="B28" s="47" t="s">
        <v>58</v>
      </c>
      <c r="C28" s="56" t="s">
        <v>78</v>
      </c>
      <c r="D28" s="60" t="str">
        <f t="shared" si="0"/>
        <v>불량</v>
      </c>
      <c r="E28" s="108"/>
      <c r="F28" s="47" t="s">
        <v>58</v>
      </c>
      <c r="G28" s="63"/>
      <c r="H28" s="53" t="str">
        <f t="shared" si="1"/>
        <v/>
      </c>
    </row>
    <row r="29" spans="1:8" x14ac:dyDescent="0.3">
      <c r="A29" s="107"/>
      <c r="B29" s="47" t="s">
        <v>54</v>
      </c>
      <c r="C29" s="56"/>
      <c r="D29" s="60" t="str">
        <f t="shared" si="0"/>
        <v/>
      </c>
      <c r="E29" s="108"/>
      <c r="F29" s="47" t="s">
        <v>54</v>
      </c>
      <c r="G29" s="57"/>
      <c r="H29" s="53" t="str">
        <f t="shared" si="1"/>
        <v/>
      </c>
    </row>
    <row r="30" spans="1:8" x14ac:dyDescent="0.3">
      <c r="A30" s="107"/>
      <c r="B30" s="47" t="s">
        <v>56</v>
      </c>
      <c r="C30" s="56"/>
      <c r="D30" s="60" t="str">
        <f t="shared" si="0"/>
        <v/>
      </c>
      <c r="E30" s="108"/>
      <c r="F30" s="47" t="s">
        <v>56</v>
      </c>
      <c r="G30" s="57"/>
      <c r="H30" s="53" t="str">
        <f t="shared" si="1"/>
        <v/>
      </c>
    </row>
    <row r="31" spans="1:8" x14ac:dyDescent="0.3">
      <c r="A31" s="107"/>
      <c r="B31" s="47" t="s">
        <v>58</v>
      </c>
      <c r="C31" s="56"/>
      <c r="D31" s="60" t="str">
        <f t="shared" si="0"/>
        <v/>
      </c>
      <c r="E31" s="108"/>
      <c r="F31" s="47" t="s">
        <v>58</v>
      </c>
      <c r="G31" s="57"/>
      <c r="H31" s="53" t="str">
        <f t="shared" si="1"/>
        <v/>
      </c>
    </row>
    <row r="32" spans="1:8" x14ac:dyDescent="0.3">
      <c r="A32" s="107"/>
      <c r="B32" s="47" t="s">
        <v>54</v>
      </c>
      <c r="C32" s="56"/>
      <c r="D32" s="60" t="str">
        <f t="shared" si="0"/>
        <v/>
      </c>
      <c r="E32" s="108"/>
      <c r="F32" s="47" t="s">
        <v>54</v>
      </c>
      <c r="G32" s="57"/>
      <c r="H32" s="53" t="str">
        <f t="shared" si="1"/>
        <v/>
      </c>
    </row>
    <row r="33" spans="1:8" x14ac:dyDescent="0.3">
      <c r="A33" s="107"/>
      <c r="B33" s="47" t="s">
        <v>56</v>
      </c>
      <c r="C33" s="56"/>
      <c r="D33" s="60" t="str">
        <f t="shared" si="0"/>
        <v/>
      </c>
      <c r="E33" s="108"/>
      <c r="F33" s="47" t="s">
        <v>56</v>
      </c>
      <c r="G33" s="57"/>
      <c r="H33" s="53" t="str">
        <f t="shared" si="1"/>
        <v/>
      </c>
    </row>
    <row r="34" spans="1:8" x14ac:dyDescent="0.3">
      <c r="A34" s="107"/>
      <c r="B34" s="47" t="s">
        <v>58</v>
      </c>
      <c r="C34" s="56"/>
      <c r="D34" s="60" t="str">
        <f t="shared" si="0"/>
        <v/>
      </c>
      <c r="E34" s="108"/>
      <c r="F34" s="47" t="s">
        <v>58</v>
      </c>
      <c r="G34" s="57"/>
      <c r="H34" s="53" t="str">
        <f t="shared" si="1"/>
        <v/>
      </c>
    </row>
    <row r="35" spans="1:8" x14ac:dyDescent="0.3">
      <c r="A35" s="107"/>
      <c r="B35" s="47" t="s">
        <v>54</v>
      </c>
      <c r="C35" s="56"/>
      <c r="D35" s="60" t="str">
        <f t="shared" si="0"/>
        <v/>
      </c>
      <c r="E35" s="108"/>
      <c r="F35" s="47" t="s">
        <v>54</v>
      </c>
      <c r="G35" s="57"/>
      <c r="H35" s="53" t="str">
        <f t="shared" si="1"/>
        <v/>
      </c>
    </row>
    <row r="36" spans="1:8" x14ac:dyDescent="0.3">
      <c r="A36" s="107"/>
      <c r="B36" s="64" t="s">
        <v>56</v>
      </c>
      <c r="C36" s="56"/>
      <c r="D36" s="60" t="str">
        <f t="shared" si="0"/>
        <v/>
      </c>
      <c r="E36" s="108"/>
      <c r="F36" s="47" t="s">
        <v>56</v>
      </c>
      <c r="G36" s="57"/>
      <c r="H36" s="53" t="str">
        <f t="shared" si="1"/>
        <v/>
      </c>
    </row>
    <row r="37" spans="1:8" ht="15.75" thickBot="1" x14ac:dyDescent="0.35">
      <c r="A37" s="110"/>
      <c r="B37" s="49" t="s">
        <v>58</v>
      </c>
      <c r="C37" s="58"/>
      <c r="D37" s="61" t="str">
        <f t="shared" si="0"/>
        <v/>
      </c>
      <c r="E37" s="111"/>
      <c r="F37" s="49" t="s">
        <v>58</v>
      </c>
      <c r="G37" s="59"/>
      <c r="H37" s="54" t="str">
        <f t="shared" si="1"/>
        <v/>
      </c>
    </row>
    <row r="38" spans="1:8" x14ac:dyDescent="0.3">
      <c r="A38" s="3" t="s">
        <v>59</v>
      </c>
    </row>
    <row r="40" spans="1:8" x14ac:dyDescent="0.3">
      <c r="A40" s="1" t="s">
        <v>60</v>
      </c>
    </row>
    <row r="41" spans="1:8" x14ac:dyDescent="0.3">
      <c r="A41" s="74" t="s">
        <v>83</v>
      </c>
      <c r="B41" s="15" t="s">
        <v>61</v>
      </c>
      <c r="C41" s="114" t="s">
        <v>62</v>
      </c>
      <c r="D41" s="114"/>
      <c r="E41" s="114" t="s">
        <v>63</v>
      </c>
      <c r="F41" s="114"/>
      <c r="G41" s="114" t="s">
        <v>64</v>
      </c>
      <c r="H41" s="114"/>
    </row>
    <row r="42" spans="1:8" x14ac:dyDescent="0.3">
      <c r="A42" s="75" t="s">
        <v>84</v>
      </c>
      <c r="B42" s="7"/>
      <c r="C42" s="115"/>
      <c r="D42" s="115"/>
      <c r="E42" s="115"/>
      <c r="F42" s="115"/>
      <c r="G42" s="115"/>
      <c r="H42" s="115"/>
    </row>
    <row r="43" spans="1:8" ht="17.25" customHeight="1" x14ac:dyDescent="0.3">
      <c r="A43" s="116" t="s">
        <v>65</v>
      </c>
      <c r="B43" s="116"/>
      <c r="C43" s="116" t="s">
        <v>66</v>
      </c>
      <c r="D43" s="116"/>
      <c r="E43" s="116" t="s">
        <v>67</v>
      </c>
      <c r="F43" s="116"/>
      <c r="G43" s="116" t="s">
        <v>68</v>
      </c>
      <c r="H43" s="116"/>
    </row>
    <row r="45" spans="1:8" x14ac:dyDescent="0.3">
      <c r="A45" s="17" t="s">
        <v>69</v>
      </c>
      <c r="B45" s="8"/>
      <c r="C45" s="8"/>
      <c r="D45" s="8"/>
      <c r="E45" s="8"/>
      <c r="F45" s="8"/>
      <c r="G45" s="8"/>
      <c r="H45" s="9"/>
    </row>
    <row r="46" spans="1:8" x14ac:dyDescent="0.3">
      <c r="A46" s="18"/>
      <c r="B46" s="10"/>
      <c r="C46" s="10"/>
      <c r="D46" s="10"/>
      <c r="E46" s="10"/>
      <c r="F46" s="10"/>
      <c r="G46" s="10"/>
      <c r="H46" s="11"/>
    </row>
    <row r="47" spans="1:8" x14ac:dyDescent="0.3">
      <c r="A47" s="20"/>
      <c r="B47" s="12"/>
      <c r="C47" s="12"/>
      <c r="D47" s="12"/>
      <c r="E47" s="12"/>
      <c r="F47" s="12"/>
      <c r="G47" s="12"/>
      <c r="H47" s="13"/>
    </row>
    <row r="48" spans="1:8" x14ac:dyDescent="0.3">
      <c r="A48" s="112" t="s">
        <v>9</v>
      </c>
      <c r="B48" s="112"/>
      <c r="C48" s="112"/>
      <c r="D48" s="112"/>
      <c r="E48" s="112"/>
      <c r="F48" s="112"/>
      <c r="G48" s="112"/>
      <c r="H48" s="112"/>
    </row>
    <row r="49" spans="1:8" ht="17.25" x14ac:dyDescent="0.3">
      <c r="A49" s="113" t="s">
        <v>10</v>
      </c>
      <c r="B49" s="113"/>
      <c r="C49" s="113"/>
      <c r="D49" s="113"/>
      <c r="E49" s="113"/>
      <c r="F49" s="113"/>
      <c r="G49" s="113"/>
      <c r="H49" s="113"/>
    </row>
  </sheetData>
  <mergeCells count="37">
    <mergeCell ref="A48:H48"/>
    <mergeCell ref="A49:H49"/>
    <mergeCell ref="C41:D42"/>
    <mergeCell ref="E41:F42"/>
    <mergeCell ref="G41:H42"/>
    <mergeCell ref="A43:B43"/>
    <mergeCell ref="C43:D43"/>
    <mergeCell ref="E43:F43"/>
    <mergeCell ref="G43:H43"/>
    <mergeCell ref="A29:A31"/>
    <mergeCell ref="E29:E31"/>
    <mergeCell ref="A32:A34"/>
    <mergeCell ref="E32:E34"/>
    <mergeCell ref="A35:A37"/>
    <mergeCell ref="E35:E37"/>
    <mergeCell ref="A20:A22"/>
    <mergeCell ref="E20:E22"/>
    <mergeCell ref="A23:A25"/>
    <mergeCell ref="E23:E25"/>
    <mergeCell ref="A26:A28"/>
    <mergeCell ref="E26:E28"/>
    <mergeCell ref="A11:A13"/>
    <mergeCell ref="E11:E13"/>
    <mergeCell ref="A14:A16"/>
    <mergeCell ref="E14:E16"/>
    <mergeCell ref="A17:A19"/>
    <mergeCell ref="E17:E19"/>
    <mergeCell ref="A1:H1"/>
    <mergeCell ref="G3:H3"/>
    <mergeCell ref="D4:E4"/>
    <mergeCell ref="G4:H4"/>
    <mergeCell ref="A8:A10"/>
    <mergeCell ref="E8:E10"/>
    <mergeCell ref="A4:A5"/>
    <mergeCell ref="B4:B5"/>
    <mergeCell ref="D5:E5"/>
    <mergeCell ref="G5:H5"/>
  </mergeCells>
  <phoneticPr fontId="3" type="noConversion"/>
  <conditionalFormatting sqref="D8:D37">
    <cfRule type="containsText" dxfId="48" priority="2" operator="containsText" text="불량">
      <formula>NOT(ISERROR(SEARCH("불량",D8)))</formula>
    </cfRule>
  </conditionalFormatting>
  <conditionalFormatting sqref="H8:H37">
    <cfRule type="containsText" dxfId="47" priority="1" operator="containsText" text="불량">
      <formula>NOT(ISERROR(SEARCH("불량",H8)))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J26" sqref="J2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83" t="s">
        <v>11</v>
      </c>
      <c r="G3" s="117" t="str">
        <f>'환경 28주'!G3:H3</f>
        <v>19-0883</v>
      </c>
      <c r="H3" s="118"/>
    </row>
    <row r="4" spans="1:8" x14ac:dyDescent="0.3">
      <c r="A4" s="82" t="s">
        <v>4</v>
      </c>
      <c r="B4" s="83" t="str">
        <f>'환경 28주'!B4</f>
        <v>천북농장</v>
      </c>
      <c r="C4" s="82" t="s">
        <v>12</v>
      </c>
      <c r="D4" s="119">
        <f>'환경 28주'!D4:E4</f>
        <v>43564</v>
      </c>
      <c r="E4" s="119"/>
      <c r="F4" s="82" t="s">
        <v>75</v>
      </c>
      <c r="G4" s="119">
        <f>'환경 28주'!G4:H4</f>
        <v>43567</v>
      </c>
      <c r="H4" s="119"/>
    </row>
    <row r="5" spans="1:8" x14ac:dyDescent="0.3">
      <c r="A5" s="82" t="s">
        <v>38</v>
      </c>
      <c r="B5" s="83">
        <f>'환경 28주'!B5</f>
        <v>8377</v>
      </c>
      <c r="C5" s="82" t="s">
        <v>39</v>
      </c>
      <c r="D5" s="119" t="str">
        <f>'환경 28주'!D5:E5</f>
        <v>28주령</v>
      </c>
      <c r="E5" s="119"/>
      <c r="F5" s="68" t="s">
        <v>14</v>
      </c>
      <c r="G5" s="181" t="str">
        <f>'환경 28주'!G5:H5</f>
        <v>강승규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28주'!A8:A9="","",'환경 28주'!A8:A9)</f>
        <v>110</v>
      </c>
      <c r="B8" s="184"/>
      <c r="C8" s="189" t="str">
        <f>IF('환경 28주'!D8="","",IF('환경 28주'!D8="불량","부적합",IF('환경 28주'!D8="주의","주의","적합")))</f>
        <v>적합</v>
      </c>
      <c r="D8" s="196"/>
      <c r="E8" s="187">
        <f>IF('환경 28주'!E8:E9="","",'환경 28주'!E8:E9)</f>
        <v>121</v>
      </c>
      <c r="F8" s="184"/>
      <c r="G8" s="189" t="str">
        <f>IF('환경 28주'!H8="","",IF('환경 28주'!H8="불량","부적합",IF('환경 28주'!H8="주의","주의","적합")))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28주'!D9="불량","부적합",IF('환경 28주'!D9="주의","주의","적합"))</f>
        <v>적합</v>
      </c>
      <c r="D9" s="197"/>
      <c r="E9" s="188"/>
      <c r="F9" s="186"/>
      <c r="G9" s="191" t="str">
        <f>IF('환경 28주'!H9="불량","부적합",IF('환경 28주'!H9="주의","주의","적합"))</f>
        <v>적합</v>
      </c>
      <c r="H9" s="192"/>
    </row>
    <row r="10" spans="1:8" ht="18.75" customHeight="1" x14ac:dyDescent="0.3">
      <c r="A10" s="183">
        <f>IF('환경 28주'!A10:A11="","",'환경 28주'!A10:A11)</f>
        <v>122</v>
      </c>
      <c r="B10" s="184"/>
      <c r="C10" s="189" t="str">
        <f>IF('환경 28주'!D10="","",IF('환경 28주'!D10="불량","부적합",IF('환경 28주'!D10="주의","주의","적합")))</f>
        <v>적합</v>
      </c>
      <c r="D10" s="196"/>
      <c r="E10" s="187">
        <f>IF('환경 28주'!E10:E11="","",'환경 28주'!E10:E11)</f>
        <v>130</v>
      </c>
      <c r="F10" s="184"/>
      <c r="G10" s="189" t="str">
        <f>IF('환경 28주'!H10="","",IF('환경 28주'!H10="불량","부적합",IF('환경 28주'!H10="주의","주의","적합")))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28주'!D11="불량","부적합",IF('환경 28주'!D11="주의","주의","적합"))</f>
        <v>적합</v>
      </c>
      <c r="D11" s="197"/>
      <c r="E11" s="188"/>
      <c r="F11" s="186"/>
      <c r="G11" s="191" t="str">
        <f>IF('환경 28주'!H11="불량","부적합",IF('환경 28주'!H11="주의","주의","적합"))</f>
        <v>적합</v>
      </c>
      <c r="H11" s="192"/>
    </row>
    <row r="12" spans="1:8" ht="18.75" customHeight="1" x14ac:dyDescent="0.3">
      <c r="A12" s="183">
        <f>IF('환경 28주'!A12:A13="","",'환경 28주'!A12:A13)</f>
        <v>140</v>
      </c>
      <c r="B12" s="184"/>
      <c r="C12" s="189" t="str">
        <f>IF('환경 28주'!D12="","",IF('환경 28주'!D12="불량","부적합",IF('환경 28주'!D12="주의","주의","적합")))</f>
        <v>적합</v>
      </c>
      <c r="D12" s="196"/>
      <c r="E12" s="187">
        <f>IF('환경 28주'!E12:E13="","",'환경 28주'!E12:E13)</f>
        <v>210</v>
      </c>
      <c r="F12" s="184"/>
      <c r="G12" s="189" t="str">
        <f>IF('환경 28주'!H12="","",IF('환경 28주'!H12="불량","부적합",IF('환경 28주'!H12="주의","주의","적합")))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28주'!D13="불량","부적합",IF('환경 28주'!D13="주의","주의","적합"))</f>
        <v>적합</v>
      </c>
      <c r="D13" s="197"/>
      <c r="E13" s="188"/>
      <c r="F13" s="186"/>
      <c r="G13" s="191" t="str">
        <f>IF('환경 28주'!H13="불량","부적합",IF('환경 28주'!H13="주의","주의","적합"))</f>
        <v>적합</v>
      </c>
      <c r="H13" s="192"/>
    </row>
    <row r="14" spans="1:8" ht="18.75" customHeight="1" x14ac:dyDescent="0.3">
      <c r="A14" s="183">
        <f>IF('환경 28주'!A14:A15="","",'환경 28주'!A14:A15)</f>
        <v>220</v>
      </c>
      <c r="B14" s="184"/>
      <c r="C14" s="189" t="str">
        <f>IF('환경 28주'!D14="","",IF('환경 28주'!D14="불량","부적합",IF('환경 28주'!D14="주의","주의","적합")))</f>
        <v>적합</v>
      </c>
      <c r="D14" s="196"/>
      <c r="E14" s="187">
        <f>IF('환경 28주'!E14:E15="","",'환경 28주'!E14:E15)</f>
        <v>230</v>
      </c>
      <c r="F14" s="184"/>
      <c r="G14" s="189" t="str">
        <f>IF('환경 28주'!H14="","",IF('환경 28주'!H14="불량","부적합",IF('환경 28주'!H14="주의","주의","적합")))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28주'!D15="불량","부적합",IF('환경 28주'!D15="주의","주의","적합"))</f>
        <v>적합</v>
      </c>
      <c r="D15" s="197"/>
      <c r="E15" s="188"/>
      <c r="F15" s="186"/>
      <c r="G15" s="191" t="str">
        <f>IF('환경 28주'!H15="불량","부적합",IF('환경 28주'!H15="주의","주의","적합"))</f>
        <v>적합</v>
      </c>
      <c r="H15" s="192"/>
    </row>
    <row r="16" spans="1:8" ht="18.75" customHeight="1" x14ac:dyDescent="0.3">
      <c r="A16" s="183">
        <f>IF('환경 28주'!A16:A17="","",'환경 28주'!A16:A17)</f>
        <v>241</v>
      </c>
      <c r="B16" s="184"/>
      <c r="C16" s="189" t="str">
        <f>IF('환경 28주'!D16="","",IF('환경 28주'!D16="불량","부적합",IF('환경 28주'!D16="주의","주의","적합")))</f>
        <v>적합</v>
      </c>
      <c r="D16" s="196"/>
      <c r="E16" s="187">
        <f>IF('환경 28주'!E16:E17="","",'환경 28주'!E16:E17)</f>
        <v>242</v>
      </c>
      <c r="F16" s="184"/>
      <c r="G16" s="189" t="str">
        <f>IF('환경 28주'!H16="","",IF('환경 28주'!H16="불량","부적합",IF('환경 28주'!H16="주의","주의","적합")))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28주'!D17="불량","부적합",IF('환경 28주'!D17="주의","주의","적합"))</f>
        <v>적합</v>
      </c>
      <c r="D17" s="197"/>
      <c r="E17" s="188"/>
      <c r="F17" s="186"/>
      <c r="G17" s="191" t="str">
        <f>IF('환경 28주'!H17="불량","부적합",IF('환경 28주'!H17="주의","주의","적합"))</f>
        <v>적합</v>
      </c>
      <c r="H17" s="192"/>
    </row>
    <row r="18" spans="1:8" ht="18.75" customHeight="1" x14ac:dyDescent="0.3">
      <c r="A18" s="183">
        <f>IF('환경 28주'!A18:A19="","",'환경 28주'!A18:A19)</f>
        <v>251</v>
      </c>
      <c r="B18" s="184"/>
      <c r="C18" s="189" t="str">
        <f>IF('환경 28주'!D18="","",IF('환경 28주'!D18="불량","부적합",IF('환경 28주'!D18="주의","주의","적합")))</f>
        <v>적합</v>
      </c>
      <c r="D18" s="196"/>
      <c r="E18" s="187">
        <f>IF('환경 28주'!E18:E19="","",'환경 28주'!E18:E19)</f>
        <v>252</v>
      </c>
      <c r="F18" s="184"/>
      <c r="G18" s="189" t="str">
        <f>IF('환경 28주'!H18="","",IF('환경 28주'!H18="불량","부적합",IF('환경 28주'!H18="주의","주의","적합")))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28주'!D19="불량","부적합",IF('환경 28주'!D19="주의","주의","적합"))</f>
        <v>적합</v>
      </c>
      <c r="D19" s="197"/>
      <c r="E19" s="188"/>
      <c r="F19" s="186"/>
      <c r="G19" s="191" t="str">
        <f>IF('환경 28주'!H19="불량","부적합",IF('환경 28주'!H19="주의","주의","적합"))</f>
        <v>적합</v>
      </c>
      <c r="H19" s="192"/>
    </row>
    <row r="20" spans="1:8" ht="18.75" customHeight="1" x14ac:dyDescent="0.3">
      <c r="A20" s="183">
        <f>IF('환경 28주'!A20:A21="","",'환경 28주'!A20:A21)</f>
        <v>310</v>
      </c>
      <c r="B20" s="184"/>
      <c r="C20" s="189" t="str">
        <f>IF('환경 28주'!D20="","",IF('환경 28주'!D20="불량","부적합",IF('환경 28주'!D20="주의","주의","적합")))</f>
        <v>적합</v>
      </c>
      <c r="D20" s="196"/>
      <c r="E20" s="187">
        <f>IF('환경 28주'!E20:E21="","",'환경 28주'!E20:E21)</f>
        <v>320</v>
      </c>
      <c r="F20" s="184"/>
      <c r="G20" s="189" t="str">
        <f>IF('환경 28주'!H20="","",IF('환경 28주'!H20="불량","부적합",IF('환경 28주'!H20="주의","주의","적합")))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28주'!D21="불량","부적합",IF('환경 28주'!D21="주의","주의","적합"))</f>
        <v>적합</v>
      </c>
      <c r="D21" s="197"/>
      <c r="E21" s="188"/>
      <c r="F21" s="186"/>
      <c r="G21" s="191" t="str">
        <f>IF('환경 28주'!H21="불량","부적합",IF('환경 28주'!H21="주의","주의","적합"))</f>
        <v>적합</v>
      </c>
      <c r="H21" s="192"/>
    </row>
    <row r="22" spans="1:8" ht="18.75" customHeight="1" x14ac:dyDescent="0.3">
      <c r="A22" s="183" t="str">
        <f>IF('환경 28주'!A22:A23="","",'환경 28주'!A22:A23)</f>
        <v/>
      </c>
      <c r="B22" s="184"/>
      <c r="C22" s="189" t="str">
        <f>IF('환경 28주'!D22="","",IF('환경 28주'!D22="불량","부적합",IF('환경 28주'!D22="주의","주의","적합")))</f>
        <v/>
      </c>
      <c r="D22" s="196"/>
      <c r="E22" s="187" t="str">
        <f>IF('환경 28주'!E22:E23="","",'환경 28주'!E22:E23)</f>
        <v/>
      </c>
      <c r="F22" s="184"/>
      <c r="G22" s="189" t="str">
        <f>IF('환경 28주'!H22="","",IF('환경 28주'!H22="불량","부적합",IF('환경 28주'!H22="주의","주의","적합")))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28주'!D23="불량","부적합",IF('환경 28주'!D23="주의","주의","적합"))</f>
        <v>적합</v>
      </c>
      <c r="D23" s="197"/>
      <c r="E23" s="188"/>
      <c r="F23" s="186"/>
      <c r="G23" s="191" t="str">
        <f>IF('환경 28주'!H23="불량","부적합",IF('환경 28주'!H23="주의","주의","적합"))</f>
        <v>적합</v>
      </c>
      <c r="H23" s="192"/>
    </row>
    <row r="24" spans="1:8" ht="18.75" customHeight="1" x14ac:dyDescent="0.3">
      <c r="A24" s="183" t="str">
        <f>IF('환경 28주'!A24:A25="","",'환경 28주'!A24:A25)</f>
        <v/>
      </c>
      <c r="B24" s="184"/>
      <c r="C24" s="189" t="str">
        <f>IF('환경 28주'!D24="","",IF('환경 28주'!D24="불량","부적합",IF('환경 28주'!D24="주의","주의","적합")))</f>
        <v/>
      </c>
      <c r="D24" s="196"/>
      <c r="E24" s="187" t="str">
        <f>IF('환경 28주'!E24:E25="","",'환경 28주'!E24:E25)</f>
        <v/>
      </c>
      <c r="F24" s="184"/>
      <c r="G24" s="189" t="str">
        <f>IF('환경 28주'!H24="","",IF('환경 28주'!H24="불량","부적합",IF('환경 28주'!H24="주의","주의","적합")))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28주'!D25="불량","부적합",IF('환경 28주'!D25="주의","주의","적합"))</f>
        <v>적합</v>
      </c>
      <c r="D25" s="197"/>
      <c r="E25" s="188"/>
      <c r="F25" s="186"/>
      <c r="G25" s="191" t="str">
        <f>IF('환경 28주'!H25="불량","부적합",IF('환경 28주'!H25="주의","주의","적합"))</f>
        <v>적합</v>
      </c>
      <c r="H25" s="192"/>
    </row>
    <row r="26" spans="1:8" ht="18.75" customHeight="1" x14ac:dyDescent="0.3">
      <c r="A26" s="183" t="str">
        <f>IF('환경 28주'!A26:A27="","",'환경 28주'!A26:A27)</f>
        <v/>
      </c>
      <c r="B26" s="184"/>
      <c r="C26" s="189" t="str">
        <f>IF('환경 28주'!D26="","",IF('환경 28주'!D26="불량","부적합",IF('환경 28주'!D26="주의","주의","적합")))</f>
        <v/>
      </c>
      <c r="D26" s="196"/>
      <c r="E26" s="187" t="str">
        <f>IF('환경 28주'!E26:E27="","",'환경 28주'!E26:E27)</f>
        <v/>
      </c>
      <c r="F26" s="184"/>
      <c r="G26" s="189" t="str">
        <f>IF('환경 28주'!H26="","",IF('환경 28주'!H26="불량","부적합",IF('환경 28주'!H26="주의","주의","적합")))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28주'!D27="불량","부적합",IF('환경 28주'!D27="주의","주의","적합"))</f>
        <v>적합</v>
      </c>
      <c r="D27" s="199"/>
      <c r="E27" s="195"/>
      <c r="F27" s="194"/>
      <c r="G27" s="198" t="str">
        <f>IF('환경 28주'!H27="불량","부적합",IF('환경 28주'!H27="주의","주의","적합"))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28주'!A36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1" priority="2" operator="containsText" text="부적합">
      <formula>NOT(ISERROR(SEARCH("부적합",C8)))</formula>
    </cfRule>
  </conditionalFormatting>
  <conditionalFormatting sqref="C8 E8 C10:E27 G8 G10:H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87" t="s">
        <v>11</v>
      </c>
      <c r="G3" s="117" t="s">
        <v>100</v>
      </c>
      <c r="H3" s="118"/>
    </row>
    <row r="4" spans="1:8" x14ac:dyDescent="0.3">
      <c r="A4" s="86" t="s">
        <v>4</v>
      </c>
      <c r="B4" s="85" t="s">
        <v>73</v>
      </c>
      <c r="C4" s="86" t="s">
        <v>12</v>
      </c>
      <c r="D4" s="104">
        <v>43599</v>
      </c>
      <c r="E4" s="104"/>
      <c r="F4" s="86" t="s">
        <v>75</v>
      </c>
      <c r="G4" s="146">
        <v>43602</v>
      </c>
      <c r="H4" s="147"/>
    </row>
    <row r="5" spans="1:8" x14ac:dyDescent="0.3">
      <c r="A5" s="86" t="s">
        <v>38</v>
      </c>
      <c r="B5" s="85">
        <v>8377</v>
      </c>
      <c r="C5" s="86" t="s">
        <v>39</v>
      </c>
      <c r="D5" s="146" t="s">
        <v>101</v>
      </c>
      <c r="E5" s="147"/>
      <c r="F5" s="68" t="s">
        <v>14</v>
      </c>
      <c r="G5" s="174" t="s">
        <v>89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88" t="s">
        <v>16</v>
      </c>
      <c r="D7" s="50" t="s">
        <v>3</v>
      </c>
      <c r="E7" s="150" t="s">
        <v>29</v>
      </c>
      <c r="F7" s="149"/>
      <c r="G7" s="88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99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99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99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9" priority="3" operator="containsText" text="불량">
      <formula>NOT(ISERROR(SEARCH("불량",D8)))</formula>
    </cfRule>
  </conditionalFormatting>
  <conditionalFormatting sqref="C8 C10:C27 G8 G10:G27">
    <cfRule type="containsText" dxfId="18" priority="2" operator="containsText" text="양성">
      <formula>NOT(ISERROR(SEARCH("양성",C8)))</formula>
    </cfRule>
  </conditionalFormatting>
  <conditionalFormatting sqref="D8 D22 D10 D14 D18 D12 D16 D20 D24 D26 H8 H10:H27">
    <cfRule type="containsText" dxfId="1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87" t="s">
        <v>11</v>
      </c>
      <c r="G3" s="117" t="str">
        <f>'환경 34주'!G3:H3</f>
        <v>19-1201</v>
      </c>
      <c r="H3" s="118"/>
    </row>
    <row r="4" spans="1:8" x14ac:dyDescent="0.3">
      <c r="A4" s="86" t="s">
        <v>4</v>
      </c>
      <c r="B4" s="87" t="str">
        <f>'환경 34주'!B4</f>
        <v>천북농장</v>
      </c>
      <c r="C4" s="86" t="s">
        <v>12</v>
      </c>
      <c r="D4" s="119">
        <f>'환경 34주'!D4:E4</f>
        <v>43599</v>
      </c>
      <c r="E4" s="119"/>
      <c r="F4" s="86" t="s">
        <v>75</v>
      </c>
      <c r="G4" s="119">
        <f>'환경 34주'!G4:H4</f>
        <v>43602</v>
      </c>
      <c r="H4" s="119"/>
    </row>
    <row r="5" spans="1:8" x14ac:dyDescent="0.3">
      <c r="A5" s="86" t="s">
        <v>38</v>
      </c>
      <c r="B5" s="87">
        <f>'환경 34주'!B5</f>
        <v>8377</v>
      </c>
      <c r="C5" s="86" t="s">
        <v>39</v>
      </c>
      <c r="D5" s="119" t="str">
        <f>'환경 34주'!D5:E5</f>
        <v>34주령</v>
      </c>
      <c r="E5" s="119"/>
      <c r="F5" s="68" t="s">
        <v>14</v>
      </c>
      <c r="G5" s="181" t="str">
        <f>'환경 34주'!G5:H5</f>
        <v>강승규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34주'!A8:A9="","",'환경 34주'!A8:A9)</f>
        <v>110</v>
      </c>
      <c r="B8" s="184"/>
      <c r="C8" s="189" t="str">
        <f>IF('환경 34주'!D8="","",IF('환경 34주'!D8="불량","부적합",IF('환경 34주'!D8="주의","주의","적합")))</f>
        <v>적합</v>
      </c>
      <c r="D8" s="196"/>
      <c r="E8" s="187">
        <f>IF('환경 34주'!E8:E9="","",'환경 34주'!E8:E9)</f>
        <v>121</v>
      </c>
      <c r="F8" s="184"/>
      <c r="G8" s="189" t="str">
        <f>IF('환경 34주'!H8="","",IF('환경 34주'!H8="불량","부적합",IF('환경 34주'!H8="주의","주의","적합")))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34주'!D9="불량","부적합",IF('환경 34주'!D9="주의","주의","적합"))</f>
        <v>적합</v>
      </c>
      <c r="D9" s="197"/>
      <c r="E9" s="188"/>
      <c r="F9" s="186"/>
      <c r="G9" s="191" t="str">
        <f>IF('환경 34주'!H9="불량","부적합",IF('환경 34주'!H9="주의","주의","적합"))</f>
        <v>적합</v>
      </c>
      <c r="H9" s="192"/>
    </row>
    <row r="10" spans="1:8" ht="18.75" customHeight="1" x14ac:dyDescent="0.3">
      <c r="A10" s="183">
        <f>IF('환경 34주'!A10:A11="","",'환경 34주'!A10:A11)</f>
        <v>122</v>
      </c>
      <c r="B10" s="184"/>
      <c r="C10" s="189" t="str">
        <f>IF('환경 34주'!D10="","",IF('환경 34주'!D10="불량","부적합",IF('환경 34주'!D10="주의","주의","적합")))</f>
        <v>적합</v>
      </c>
      <c r="D10" s="196"/>
      <c r="E10" s="187">
        <f>IF('환경 34주'!E10:E11="","",'환경 34주'!E10:E11)</f>
        <v>130</v>
      </c>
      <c r="F10" s="184"/>
      <c r="G10" s="189" t="str">
        <f>IF('환경 34주'!H10="","",IF('환경 34주'!H10="불량","부적합",IF('환경 34주'!H10="주의","주의","적합")))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34주'!D11="불량","부적합",IF('환경 34주'!D11="주의","주의","적합"))</f>
        <v>적합</v>
      </c>
      <c r="D11" s="197"/>
      <c r="E11" s="188"/>
      <c r="F11" s="186"/>
      <c r="G11" s="191" t="str">
        <f>IF('환경 34주'!H11="불량","부적합",IF('환경 34주'!H11="주의","주의","적합"))</f>
        <v>적합</v>
      </c>
      <c r="H11" s="192"/>
    </row>
    <row r="12" spans="1:8" ht="18.75" customHeight="1" x14ac:dyDescent="0.3">
      <c r="A12" s="183">
        <f>IF('환경 34주'!A12:A13="","",'환경 34주'!A12:A13)</f>
        <v>140</v>
      </c>
      <c r="B12" s="184"/>
      <c r="C12" s="189" t="str">
        <f>IF('환경 34주'!D12="","",IF('환경 34주'!D12="불량","부적합",IF('환경 34주'!D12="주의","주의","적합")))</f>
        <v>적합</v>
      </c>
      <c r="D12" s="196"/>
      <c r="E12" s="187">
        <f>IF('환경 34주'!E12:E13="","",'환경 34주'!E12:E13)</f>
        <v>210</v>
      </c>
      <c r="F12" s="184"/>
      <c r="G12" s="189" t="str">
        <f>IF('환경 34주'!H12="","",IF('환경 34주'!H12="불량","부적합",IF('환경 34주'!H12="주의","주의","적합")))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34주'!D13="불량","부적합",IF('환경 34주'!D13="주의","주의","적합"))</f>
        <v>적합</v>
      </c>
      <c r="D13" s="197"/>
      <c r="E13" s="188"/>
      <c r="F13" s="186"/>
      <c r="G13" s="191" t="str">
        <f>IF('환경 34주'!H13="불량","부적합",IF('환경 34주'!H13="주의","주의","적합"))</f>
        <v>적합</v>
      </c>
      <c r="H13" s="192"/>
    </row>
    <row r="14" spans="1:8" ht="18.75" customHeight="1" x14ac:dyDescent="0.3">
      <c r="A14" s="183">
        <f>IF('환경 34주'!A14:A15="","",'환경 34주'!A14:A15)</f>
        <v>220</v>
      </c>
      <c r="B14" s="184"/>
      <c r="C14" s="189" t="str">
        <f>IF('환경 34주'!D14="","",IF('환경 34주'!D14="불량","부적합",IF('환경 34주'!D14="주의","주의","적합")))</f>
        <v>적합</v>
      </c>
      <c r="D14" s="196"/>
      <c r="E14" s="187">
        <f>IF('환경 34주'!E14:E15="","",'환경 34주'!E14:E15)</f>
        <v>230</v>
      </c>
      <c r="F14" s="184"/>
      <c r="G14" s="189" t="str">
        <f>IF('환경 34주'!H14="","",IF('환경 34주'!H14="불량","부적합",IF('환경 34주'!H14="주의","주의","적합")))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34주'!D15="불량","부적합",IF('환경 34주'!D15="주의","주의","적합"))</f>
        <v>적합</v>
      </c>
      <c r="D15" s="197"/>
      <c r="E15" s="188"/>
      <c r="F15" s="186"/>
      <c r="G15" s="191" t="str">
        <f>IF('환경 34주'!H15="불량","부적합",IF('환경 34주'!H15="주의","주의","적합"))</f>
        <v>적합</v>
      </c>
      <c r="H15" s="192"/>
    </row>
    <row r="16" spans="1:8" ht="18.75" customHeight="1" x14ac:dyDescent="0.3">
      <c r="A16" s="183">
        <f>IF('환경 34주'!A16:A17="","",'환경 34주'!A16:A17)</f>
        <v>241</v>
      </c>
      <c r="B16" s="184"/>
      <c r="C16" s="189" t="str">
        <f>IF('환경 34주'!D16="","",IF('환경 34주'!D16="불량","부적합",IF('환경 34주'!D16="주의","주의","적합")))</f>
        <v>적합</v>
      </c>
      <c r="D16" s="196"/>
      <c r="E16" s="187">
        <f>IF('환경 34주'!E16:E17="","",'환경 34주'!E16:E17)</f>
        <v>242</v>
      </c>
      <c r="F16" s="184"/>
      <c r="G16" s="189" t="str">
        <f>IF('환경 34주'!H16="","",IF('환경 34주'!H16="불량","부적합",IF('환경 34주'!H16="주의","주의","적합")))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34주'!D17="불량","부적합",IF('환경 34주'!D17="주의","주의","적합"))</f>
        <v>적합</v>
      </c>
      <c r="D17" s="197"/>
      <c r="E17" s="188"/>
      <c r="F17" s="186"/>
      <c r="G17" s="191" t="str">
        <f>IF('환경 34주'!H17="불량","부적합",IF('환경 34주'!H17="주의","주의","적합"))</f>
        <v>적합</v>
      </c>
      <c r="H17" s="192"/>
    </row>
    <row r="18" spans="1:8" ht="18.75" customHeight="1" x14ac:dyDescent="0.3">
      <c r="A18" s="183">
        <f>IF('환경 34주'!A18:A19="","",'환경 34주'!A18:A19)</f>
        <v>251</v>
      </c>
      <c r="B18" s="184"/>
      <c r="C18" s="189" t="str">
        <f>IF('환경 34주'!D18="","",IF('환경 34주'!D18="불량","부적합",IF('환경 34주'!D18="주의","주의","적합")))</f>
        <v>적합</v>
      </c>
      <c r="D18" s="196"/>
      <c r="E18" s="187">
        <f>IF('환경 34주'!E18:E19="","",'환경 34주'!E18:E19)</f>
        <v>252</v>
      </c>
      <c r="F18" s="184"/>
      <c r="G18" s="189" t="str">
        <f>IF('환경 34주'!H18="","",IF('환경 34주'!H18="불량","부적합",IF('환경 34주'!H18="주의","주의","적합")))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34주'!D19="불량","부적합",IF('환경 34주'!D19="주의","주의","적합"))</f>
        <v>적합</v>
      </c>
      <c r="D19" s="197"/>
      <c r="E19" s="188"/>
      <c r="F19" s="186"/>
      <c r="G19" s="191" t="str">
        <f>IF('환경 34주'!H19="불량","부적합",IF('환경 34주'!H19="주의","주의","적합"))</f>
        <v>적합</v>
      </c>
      <c r="H19" s="192"/>
    </row>
    <row r="20" spans="1:8" ht="18.75" customHeight="1" x14ac:dyDescent="0.3">
      <c r="A20" s="183">
        <f>IF('환경 34주'!A20:A21="","",'환경 34주'!A20:A21)</f>
        <v>310</v>
      </c>
      <c r="B20" s="184"/>
      <c r="C20" s="189" t="str">
        <f>IF('환경 34주'!D20="","",IF('환경 34주'!D20="불량","부적합",IF('환경 34주'!D20="주의","주의","적합")))</f>
        <v>적합</v>
      </c>
      <c r="D20" s="196"/>
      <c r="E20" s="187">
        <f>IF('환경 34주'!E20:E21="","",'환경 34주'!E20:E21)</f>
        <v>320</v>
      </c>
      <c r="F20" s="184"/>
      <c r="G20" s="189" t="str">
        <f>IF('환경 34주'!H20="","",IF('환경 34주'!H20="불량","부적합",IF('환경 34주'!H20="주의","주의","적합")))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34주'!D21="불량","부적합",IF('환경 34주'!D21="주의","주의","적합"))</f>
        <v>적합</v>
      </c>
      <c r="D21" s="197"/>
      <c r="E21" s="188"/>
      <c r="F21" s="186"/>
      <c r="G21" s="191" t="str">
        <f>IF('환경 34주'!H21="불량","부적합",IF('환경 34주'!H21="주의","주의","적합"))</f>
        <v>적합</v>
      </c>
      <c r="H21" s="192"/>
    </row>
    <row r="22" spans="1:8" ht="18.75" customHeight="1" x14ac:dyDescent="0.3">
      <c r="A22" s="183" t="str">
        <f>IF('환경 34주'!A22:A23="","",'환경 34주'!A22:A23)</f>
        <v/>
      </c>
      <c r="B22" s="184"/>
      <c r="C22" s="189" t="str">
        <f>IF('환경 34주'!D22="","",IF('환경 34주'!D22="불량","부적합",IF('환경 34주'!D22="주의","주의","적합")))</f>
        <v/>
      </c>
      <c r="D22" s="196"/>
      <c r="E22" s="187" t="str">
        <f>IF('환경 34주'!E22:E23="","",'환경 34주'!E22:E23)</f>
        <v/>
      </c>
      <c r="F22" s="184"/>
      <c r="G22" s="189" t="str">
        <f>IF('환경 34주'!H22="","",IF('환경 34주'!H22="불량","부적합",IF('환경 34주'!H22="주의","주의","적합")))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34주'!D23="불량","부적합",IF('환경 34주'!D23="주의","주의","적합"))</f>
        <v>적합</v>
      </c>
      <c r="D23" s="197"/>
      <c r="E23" s="188"/>
      <c r="F23" s="186"/>
      <c r="G23" s="191" t="str">
        <f>IF('환경 34주'!H23="불량","부적합",IF('환경 34주'!H23="주의","주의","적합"))</f>
        <v>적합</v>
      </c>
      <c r="H23" s="192"/>
    </row>
    <row r="24" spans="1:8" ht="18.75" customHeight="1" x14ac:dyDescent="0.3">
      <c r="A24" s="183" t="str">
        <f>IF('환경 34주'!A24:A25="","",'환경 34주'!A24:A25)</f>
        <v/>
      </c>
      <c r="B24" s="184"/>
      <c r="C24" s="189" t="str">
        <f>IF('환경 34주'!D24="","",IF('환경 34주'!D24="불량","부적합",IF('환경 34주'!D24="주의","주의","적합")))</f>
        <v/>
      </c>
      <c r="D24" s="196"/>
      <c r="E24" s="187" t="str">
        <f>IF('환경 34주'!E24:E25="","",'환경 34주'!E24:E25)</f>
        <v/>
      </c>
      <c r="F24" s="184"/>
      <c r="G24" s="189" t="str">
        <f>IF('환경 34주'!H24="","",IF('환경 34주'!H24="불량","부적합",IF('환경 34주'!H24="주의","주의","적합")))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34주'!D25="불량","부적합",IF('환경 34주'!D25="주의","주의","적합"))</f>
        <v>적합</v>
      </c>
      <c r="D25" s="197"/>
      <c r="E25" s="188"/>
      <c r="F25" s="186"/>
      <c r="G25" s="191" t="str">
        <f>IF('환경 34주'!H25="불량","부적합",IF('환경 34주'!H25="주의","주의","적합"))</f>
        <v>적합</v>
      </c>
      <c r="H25" s="192"/>
    </row>
    <row r="26" spans="1:8" ht="18.75" customHeight="1" x14ac:dyDescent="0.3">
      <c r="A26" s="183" t="str">
        <f>IF('환경 34주'!A26:A27="","",'환경 34주'!A26:A27)</f>
        <v/>
      </c>
      <c r="B26" s="184"/>
      <c r="C26" s="189" t="str">
        <f>IF('환경 34주'!D26="","",IF('환경 34주'!D26="불량","부적합",IF('환경 34주'!D26="주의","주의","적합")))</f>
        <v/>
      </c>
      <c r="D26" s="196"/>
      <c r="E26" s="187" t="str">
        <f>IF('환경 34주'!E26:E27="","",'환경 34주'!E26:E27)</f>
        <v/>
      </c>
      <c r="F26" s="184"/>
      <c r="G26" s="189" t="str">
        <f>IF('환경 34주'!H26="","",IF('환경 34주'!H26="불량","부적합",IF('환경 34주'!H26="주의","주의","적합")))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34주'!D27="불량","부적합",IF('환경 34주'!D27="주의","주의","적합"))</f>
        <v>적합</v>
      </c>
      <c r="D27" s="199"/>
      <c r="E27" s="195"/>
      <c r="F27" s="194"/>
      <c r="G27" s="198" t="str">
        <f>IF('환경 34주'!H27="불량","부적합",IF('환경 34주'!H27="주의","주의","적합"))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34주'!A36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1"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1" t="s">
        <v>11</v>
      </c>
      <c r="G3" s="117" t="s">
        <v>103</v>
      </c>
      <c r="H3" s="118"/>
    </row>
    <row r="4" spans="1:8" x14ac:dyDescent="0.3">
      <c r="A4" s="90" t="s">
        <v>4</v>
      </c>
      <c r="B4" s="89" t="s">
        <v>73</v>
      </c>
      <c r="C4" s="90" t="s">
        <v>12</v>
      </c>
      <c r="D4" s="104">
        <v>43655</v>
      </c>
      <c r="E4" s="104"/>
      <c r="F4" s="90" t="s">
        <v>75</v>
      </c>
      <c r="G4" s="146">
        <v>43662</v>
      </c>
      <c r="H4" s="147"/>
    </row>
    <row r="5" spans="1:8" x14ac:dyDescent="0.3">
      <c r="A5" s="90" t="s">
        <v>38</v>
      </c>
      <c r="B5" s="89">
        <v>8377</v>
      </c>
      <c r="C5" s="90" t="s">
        <v>39</v>
      </c>
      <c r="D5" s="146" t="s">
        <v>102</v>
      </c>
      <c r="E5" s="147"/>
      <c r="F5" s="68" t="s">
        <v>14</v>
      </c>
      <c r="G5" s="174" t="s">
        <v>104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92" t="s">
        <v>16</v>
      </c>
      <c r="D7" s="50" t="s">
        <v>3</v>
      </c>
      <c r="E7" s="150" t="s">
        <v>29</v>
      </c>
      <c r="F7" s="149"/>
      <c r="G7" s="92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99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99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99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4" priority="3" operator="containsText" text="불량">
      <formula>NOT(ISERROR(SEARCH("불량",D8)))</formula>
    </cfRule>
  </conditionalFormatting>
  <conditionalFormatting sqref="C8 C10:C27 G8 G10:G27">
    <cfRule type="containsText" dxfId="13" priority="2" operator="containsText" text="양성">
      <formula>NOT(ISERROR(SEARCH("양성",C8)))</formula>
    </cfRule>
  </conditionalFormatting>
  <conditionalFormatting sqref="D8 D22 D10 D14 D18 D12 D16 D20 D24 D26 H8 H10:H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A36" sqref="A3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1" t="s">
        <v>11</v>
      </c>
      <c r="G3" s="117" t="str">
        <f>'환경 42주'!G3:H3</f>
        <v>19-1857</v>
      </c>
      <c r="H3" s="118"/>
    </row>
    <row r="4" spans="1:8" x14ac:dyDescent="0.3">
      <c r="A4" s="90" t="s">
        <v>4</v>
      </c>
      <c r="B4" s="91" t="str">
        <f>'환경 42주'!B4</f>
        <v>천북농장</v>
      </c>
      <c r="C4" s="90" t="s">
        <v>12</v>
      </c>
      <c r="D4" s="119">
        <f>'환경 42주'!D4:E4</f>
        <v>43655</v>
      </c>
      <c r="E4" s="119"/>
      <c r="F4" s="90" t="s">
        <v>75</v>
      </c>
      <c r="G4" s="119">
        <f>'환경 42주'!G4:H4</f>
        <v>43662</v>
      </c>
      <c r="H4" s="119"/>
    </row>
    <row r="5" spans="1:8" x14ac:dyDescent="0.3">
      <c r="A5" s="90" t="s">
        <v>38</v>
      </c>
      <c r="B5" s="91">
        <f>'환경 42주'!B5</f>
        <v>8377</v>
      </c>
      <c r="C5" s="90" t="s">
        <v>39</v>
      </c>
      <c r="D5" s="119" t="str">
        <f>'환경 42주'!D5:E5</f>
        <v>42주령</v>
      </c>
      <c r="E5" s="119"/>
      <c r="F5" s="68" t="s">
        <v>14</v>
      </c>
      <c r="G5" s="181" t="str">
        <f>'환경 42주'!G5:H5</f>
        <v>차기신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42주'!A8:A9="","",'환경 42주'!A8:A9)</f>
        <v>110</v>
      </c>
      <c r="B8" s="184"/>
      <c r="C8" s="189" t="str">
        <f>IF('환경 42주'!D8="","",IF('환경 42주'!D8="불량","부적합",IF('환경 42주'!D8="주의","주의","적합")))</f>
        <v>적합</v>
      </c>
      <c r="D8" s="196"/>
      <c r="E8" s="187">
        <f>IF('환경 42주'!E8:E9="","",'환경 42주'!E8:E9)</f>
        <v>121</v>
      </c>
      <c r="F8" s="184"/>
      <c r="G8" s="189" t="str">
        <f>IF('환경 42주'!H8="","",IF('환경 42주'!H8="불량","부적합",IF('환경 42주'!H8="주의","주의","적합")))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42주'!D9="불량","부적합",IF('환경 42주'!D9="주의","주의","적합"))</f>
        <v>적합</v>
      </c>
      <c r="D9" s="197"/>
      <c r="E9" s="188"/>
      <c r="F9" s="186"/>
      <c r="G9" s="191" t="str">
        <f>IF('환경 42주'!H9="불량","부적합",IF('환경 42주'!H9="주의","주의","적합"))</f>
        <v>적합</v>
      </c>
      <c r="H9" s="192"/>
    </row>
    <row r="10" spans="1:8" ht="18.75" customHeight="1" x14ac:dyDescent="0.3">
      <c r="A10" s="183">
        <f>IF('환경 42주'!A10:A11="","",'환경 42주'!A10:A11)</f>
        <v>122</v>
      </c>
      <c r="B10" s="184"/>
      <c r="C10" s="189" t="str">
        <f>IF('환경 42주'!D10="","",IF('환경 42주'!D10="불량","부적합",IF('환경 42주'!D10="주의","주의","적합")))</f>
        <v>적합</v>
      </c>
      <c r="D10" s="196"/>
      <c r="E10" s="187">
        <f>IF('환경 42주'!E10:E11="","",'환경 42주'!E10:E11)</f>
        <v>130</v>
      </c>
      <c r="F10" s="184"/>
      <c r="G10" s="189" t="str">
        <f>IF('환경 42주'!H10="","",IF('환경 42주'!H10="불량","부적합",IF('환경 42주'!H10="주의","주의","적합")))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42주'!D11="불량","부적합",IF('환경 42주'!D11="주의","주의","적합"))</f>
        <v>적합</v>
      </c>
      <c r="D11" s="197"/>
      <c r="E11" s="188"/>
      <c r="F11" s="186"/>
      <c r="G11" s="191" t="str">
        <f>IF('환경 42주'!H11="불량","부적합",IF('환경 42주'!H11="주의","주의","적합"))</f>
        <v>적합</v>
      </c>
      <c r="H11" s="192"/>
    </row>
    <row r="12" spans="1:8" ht="18.75" customHeight="1" x14ac:dyDescent="0.3">
      <c r="A12" s="183">
        <f>IF('환경 42주'!A12:A13="","",'환경 42주'!A12:A13)</f>
        <v>140</v>
      </c>
      <c r="B12" s="184"/>
      <c r="C12" s="189" t="str">
        <f>IF('환경 42주'!D12="","",IF('환경 42주'!D12="불량","부적합",IF('환경 42주'!D12="주의","주의","적합")))</f>
        <v>적합</v>
      </c>
      <c r="D12" s="196"/>
      <c r="E12" s="187">
        <f>IF('환경 42주'!E12:E13="","",'환경 42주'!E12:E13)</f>
        <v>210</v>
      </c>
      <c r="F12" s="184"/>
      <c r="G12" s="189" t="str">
        <f>IF('환경 42주'!H12="","",IF('환경 42주'!H12="불량","부적합",IF('환경 42주'!H12="주의","주의","적합")))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42주'!D13="불량","부적합",IF('환경 42주'!D13="주의","주의","적합"))</f>
        <v>적합</v>
      </c>
      <c r="D13" s="197"/>
      <c r="E13" s="188"/>
      <c r="F13" s="186"/>
      <c r="G13" s="191" t="str">
        <f>IF('환경 42주'!H13="불량","부적합",IF('환경 42주'!H13="주의","주의","적합"))</f>
        <v>적합</v>
      </c>
      <c r="H13" s="192"/>
    </row>
    <row r="14" spans="1:8" ht="18.75" customHeight="1" x14ac:dyDescent="0.3">
      <c r="A14" s="183">
        <f>IF('환경 42주'!A14:A15="","",'환경 42주'!A14:A15)</f>
        <v>220</v>
      </c>
      <c r="B14" s="184"/>
      <c r="C14" s="189" t="str">
        <f>IF('환경 42주'!D14="","",IF('환경 42주'!D14="불량","부적합",IF('환경 42주'!D14="주의","주의","적합")))</f>
        <v>적합</v>
      </c>
      <c r="D14" s="196"/>
      <c r="E14" s="187">
        <f>IF('환경 42주'!E14:E15="","",'환경 42주'!E14:E15)</f>
        <v>230</v>
      </c>
      <c r="F14" s="184"/>
      <c r="G14" s="189" t="str">
        <f>IF('환경 42주'!H14="","",IF('환경 42주'!H14="불량","부적합",IF('환경 42주'!H14="주의","주의","적합")))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42주'!D15="불량","부적합",IF('환경 42주'!D15="주의","주의","적합"))</f>
        <v>적합</v>
      </c>
      <c r="D15" s="197"/>
      <c r="E15" s="188"/>
      <c r="F15" s="186"/>
      <c r="G15" s="191" t="str">
        <f>IF('환경 42주'!H15="불량","부적합",IF('환경 42주'!H15="주의","주의","적합"))</f>
        <v>적합</v>
      </c>
      <c r="H15" s="192"/>
    </row>
    <row r="16" spans="1:8" ht="18.75" customHeight="1" x14ac:dyDescent="0.3">
      <c r="A16" s="183">
        <f>IF('환경 42주'!A16:A17="","",'환경 42주'!A16:A17)</f>
        <v>241</v>
      </c>
      <c r="B16" s="184"/>
      <c r="C16" s="189" t="str">
        <f>IF('환경 42주'!D16="","",IF('환경 42주'!D16="불량","부적합",IF('환경 42주'!D16="주의","주의","적합")))</f>
        <v>적합</v>
      </c>
      <c r="D16" s="196"/>
      <c r="E16" s="187">
        <f>IF('환경 42주'!E16:E17="","",'환경 42주'!E16:E17)</f>
        <v>242</v>
      </c>
      <c r="F16" s="184"/>
      <c r="G16" s="189" t="str">
        <f>IF('환경 42주'!H16="","",IF('환경 42주'!H16="불량","부적합",IF('환경 42주'!H16="주의","주의","적합")))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42주'!D17="불량","부적합",IF('환경 42주'!D17="주의","주의","적합"))</f>
        <v>적합</v>
      </c>
      <c r="D17" s="197"/>
      <c r="E17" s="188"/>
      <c r="F17" s="186"/>
      <c r="G17" s="191" t="str">
        <f>IF('환경 42주'!H17="불량","부적합",IF('환경 42주'!H17="주의","주의","적합"))</f>
        <v>적합</v>
      </c>
      <c r="H17" s="192"/>
    </row>
    <row r="18" spans="1:8" ht="18.75" customHeight="1" x14ac:dyDescent="0.3">
      <c r="A18" s="183">
        <f>IF('환경 42주'!A18:A19="","",'환경 42주'!A18:A19)</f>
        <v>251</v>
      </c>
      <c r="B18" s="184"/>
      <c r="C18" s="189" t="str">
        <f>IF('환경 42주'!D18="","",IF('환경 42주'!D18="불량","부적합",IF('환경 42주'!D18="주의","주의","적합")))</f>
        <v>적합</v>
      </c>
      <c r="D18" s="196"/>
      <c r="E18" s="187">
        <f>IF('환경 42주'!E18:E19="","",'환경 42주'!E18:E19)</f>
        <v>252</v>
      </c>
      <c r="F18" s="184"/>
      <c r="G18" s="189" t="str">
        <f>IF('환경 42주'!H18="","",IF('환경 42주'!H18="불량","부적합",IF('환경 42주'!H18="주의","주의","적합")))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42주'!D19="불량","부적합",IF('환경 42주'!D19="주의","주의","적합"))</f>
        <v>적합</v>
      </c>
      <c r="D19" s="197"/>
      <c r="E19" s="188"/>
      <c r="F19" s="186"/>
      <c r="G19" s="191" t="str">
        <f>IF('환경 42주'!H19="불량","부적합",IF('환경 42주'!H19="주의","주의","적합"))</f>
        <v>적합</v>
      </c>
      <c r="H19" s="192"/>
    </row>
    <row r="20" spans="1:8" ht="18.75" customHeight="1" x14ac:dyDescent="0.3">
      <c r="A20" s="183">
        <f>IF('환경 42주'!A20:A21="","",'환경 42주'!A20:A21)</f>
        <v>310</v>
      </c>
      <c r="B20" s="184"/>
      <c r="C20" s="189" t="str">
        <f>IF('환경 42주'!D20="","",IF('환경 42주'!D20="불량","부적합",IF('환경 42주'!D20="주의","주의","적합")))</f>
        <v>적합</v>
      </c>
      <c r="D20" s="196"/>
      <c r="E20" s="187">
        <f>IF('환경 42주'!E20:E21="","",'환경 42주'!E20:E21)</f>
        <v>320</v>
      </c>
      <c r="F20" s="184"/>
      <c r="G20" s="189" t="str">
        <f>IF('환경 42주'!H20="","",IF('환경 42주'!H20="불량","부적합",IF('환경 42주'!H20="주의","주의","적합")))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42주'!D21="불량","부적합",IF('환경 42주'!D21="주의","주의","적합"))</f>
        <v>적합</v>
      </c>
      <c r="D21" s="197"/>
      <c r="E21" s="188"/>
      <c r="F21" s="186"/>
      <c r="G21" s="191" t="str">
        <f>IF('환경 42주'!H21="불량","부적합",IF('환경 42주'!H21="주의","주의","적합"))</f>
        <v>적합</v>
      </c>
      <c r="H21" s="192"/>
    </row>
    <row r="22" spans="1:8" ht="18.75" customHeight="1" x14ac:dyDescent="0.3">
      <c r="A22" s="183" t="str">
        <f>IF('환경 42주'!A22:A23="","",'환경 42주'!A22:A23)</f>
        <v/>
      </c>
      <c r="B22" s="184"/>
      <c r="C22" s="189" t="str">
        <f>IF('환경 42주'!D22="","",IF('환경 42주'!D22="불량","부적합",IF('환경 42주'!D22="주의","주의","적합")))</f>
        <v/>
      </c>
      <c r="D22" s="196"/>
      <c r="E22" s="187" t="str">
        <f>IF('환경 42주'!E22:E23="","",'환경 42주'!E22:E23)</f>
        <v/>
      </c>
      <c r="F22" s="184"/>
      <c r="G22" s="189" t="str">
        <f>IF('환경 42주'!H22="","",IF('환경 42주'!H22="불량","부적합",IF('환경 42주'!H22="주의","주의","적합")))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42주'!D23="불량","부적합",IF('환경 42주'!D23="주의","주의","적합"))</f>
        <v>적합</v>
      </c>
      <c r="D23" s="197"/>
      <c r="E23" s="188"/>
      <c r="F23" s="186"/>
      <c r="G23" s="191" t="str">
        <f>IF('환경 42주'!H23="불량","부적합",IF('환경 42주'!H23="주의","주의","적합"))</f>
        <v>적합</v>
      </c>
      <c r="H23" s="192"/>
    </row>
    <row r="24" spans="1:8" ht="18.75" customHeight="1" x14ac:dyDescent="0.3">
      <c r="A24" s="183" t="str">
        <f>IF('환경 42주'!A24:A25="","",'환경 42주'!A24:A25)</f>
        <v/>
      </c>
      <c r="B24" s="184"/>
      <c r="C24" s="189" t="str">
        <f>IF('환경 42주'!D24="","",IF('환경 42주'!D24="불량","부적합",IF('환경 42주'!D24="주의","주의","적합")))</f>
        <v/>
      </c>
      <c r="D24" s="196"/>
      <c r="E24" s="187" t="str">
        <f>IF('환경 42주'!E24:E25="","",'환경 42주'!E24:E25)</f>
        <v/>
      </c>
      <c r="F24" s="184"/>
      <c r="G24" s="189" t="str">
        <f>IF('환경 42주'!H24="","",IF('환경 42주'!H24="불량","부적합",IF('환경 42주'!H24="주의","주의","적합")))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42주'!D25="불량","부적합",IF('환경 42주'!D25="주의","주의","적합"))</f>
        <v>적합</v>
      </c>
      <c r="D25" s="197"/>
      <c r="E25" s="188"/>
      <c r="F25" s="186"/>
      <c r="G25" s="191" t="str">
        <f>IF('환경 42주'!H25="불량","부적합",IF('환경 42주'!H25="주의","주의","적합"))</f>
        <v>적합</v>
      </c>
      <c r="H25" s="192"/>
    </row>
    <row r="26" spans="1:8" ht="18.75" customHeight="1" x14ac:dyDescent="0.3">
      <c r="A26" s="183" t="str">
        <f>IF('환경 42주'!A26:A27="","",'환경 42주'!A26:A27)</f>
        <v/>
      </c>
      <c r="B26" s="184"/>
      <c r="C26" s="189" t="str">
        <f>IF('환경 42주'!D26="","",IF('환경 42주'!D26="불량","부적합",IF('환경 42주'!D26="주의","주의","적합")))</f>
        <v/>
      </c>
      <c r="D26" s="196"/>
      <c r="E26" s="187" t="str">
        <f>IF('환경 42주'!E26:E27="","",'환경 42주'!E26:E27)</f>
        <v/>
      </c>
      <c r="F26" s="184"/>
      <c r="G26" s="189" t="str">
        <f>IF('환경 42주'!H26="","",IF('환경 42주'!H26="불량","부적합",IF('환경 42주'!H26="주의","주의","적합")))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42주'!D27="불량","부적합",IF('환경 42주'!D27="주의","주의","적합"))</f>
        <v>적합</v>
      </c>
      <c r="D27" s="199"/>
      <c r="E27" s="195"/>
      <c r="F27" s="194"/>
      <c r="G27" s="198" t="str">
        <f>IF('환경 42주'!H27="불량","부적합",IF('환경 42주'!H27="주의","주의","적합"))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5" t="s">
        <v>11</v>
      </c>
      <c r="G3" s="117" t="s">
        <v>105</v>
      </c>
      <c r="H3" s="118"/>
    </row>
    <row r="4" spans="1:8" x14ac:dyDescent="0.3">
      <c r="A4" s="94" t="s">
        <v>4</v>
      </c>
      <c r="B4" s="93" t="s">
        <v>73</v>
      </c>
      <c r="C4" s="94" t="s">
        <v>12</v>
      </c>
      <c r="D4" s="104">
        <v>43704</v>
      </c>
      <c r="E4" s="104"/>
      <c r="F4" s="94" t="s">
        <v>75</v>
      </c>
      <c r="G4" s="146">
        <v>43707</v>
      </c>
      <c r="H4" s="147"/>
    </row>
    <row r="5" spans="1:8" x14ac:dyDescent="0.3">
      <c r="A5" s="94" t="s">
        <v>38</v>
      </c>
      <c r="B5" s="93">
        <v>8377</v>
      </c>
      <c r="C5" s="94" t="s">
        <v>39</v>
      </c>
      <c r="D5" s="146" t="s">
        <v>106</v>
      </c>
      <c r="E5" s="147"/>
      <c r="F5" s="68" t="s">
        <v>14</v>
      </c>
      <c r="G5" s="174" t="s">
        <v>104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96" t="s">
        <v>16</v>
      </c>
      <c r="D7" s="50" t="s">
        <v>3</v>
      </c>
      <c r="E7" s="150" t="s">
        <v>29</v>
      </c>
      <c r="F7" s="149"/>
      <c r="G7" s="96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99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99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99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C10:C27 G8 G10:G27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5" t="s">
        <v>11</v>
      </c>
      <c r="G3" s="117" t="str">
        <f>'환경 48주'!G3:H3</f>
        <v>19-2302</v>
      </c>
      <c r="H3" s="118"/>
    </row>
    <row r="4" spans="1:8" x14ac:dyDescent="0.3">
      <c r="A4" s="94" t="s">
        <v>4</v>
      </c>
      <c r="B4" s="95" t="str">
        <f>'환경 48주'!B4</f>
        <v>천북농장</v>
      </c>
      <c r="C4" s="94" t="s">
        <v>12</v>
      </c>
      <c r="D4" s="119">
        <f>'환경 48주'!D4:E4</f>
        <v>43704</v>
      </c>
      <c r="E4" s="119"/>
      <c r="F4" s="94" t="s">
        <v>75</v>
      </c>
      <c r="G4" s="119">
        <f>'환경 48주'!G4:H4</f>
        <v>43707</v>
      </c>
      <c r="H4" s="119"/>
    </row>
    <row r="5" spans="1:8" x14ac:dyDescent="0.3">
      <c r="A5" s="94" t="s">
        <v>38</v>
      </c>
      <c r="B5" s="95">
        <f>'환경 48주'!B5</f>
        <v>8377</v>
      </c>
      <c r="C5" s="94" t="s">
        <v>39</v>
      </c>
      <c r="D5" s="119" t="str">
        <f>'환경 48주'!D5:E5</f>
        <v>48주령</v>
      </c>
      <c r="E5" s="119"/>
      <c r="F5" s="68" t="s">
        <v>14</v>
      </c>
      <c r="G5" s="181" t="str">
        <f>'환경 48주'!G5:H5</f>
        <v>차기신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48주'!A8:A9="","",'환경 48주'!A8:A9)</f>
        <v>110</v>
      </c>
      <c r="B8" s="184"/>
      <c r="C8" s="189" t="str">
        <f>IF('환경 48주'!D8="","",IF('환경 48주'!D8="불량","부적합",IF('환경 48주'!D8="주의","주의","적합")))</f>
        <v>적합</v>
      </c>
      <c r="D8" s="196"/>
      <c r="E8" s="187">
        <f>IF('환경 48주'!E8:E9="","",'환경 48주'!E8:E9)</f>
        <v>121</v>
      </c>
      <c r="F8" s="184"/>
      <c r="G8" s="189" t="str">
        <f>IF('환경 48주'!H8="","",IF('환경 48주'!H8="불량","부적합",IF('환경 48주'!H8="주의","주의","적합")))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48주'!D9="불량","부적합",IF('환경 48주'!D9="주의","주의","적합"))</f>
        <v>적합</v>
      </c>
      <c r="D9" s="197"/>
      <c r="E9" s="188"/>
      <c r="F9" s="186"/>
      <c r="G9" s="191" t="str">
        <f>IF('환경 48주'!H9="불량","부적합",IF('환경 48주'!H9="주의","주의","적합"))</f>
        <v>적합</v>
      </c>
      <c r="H9" s="192"/>
    </row>
    <row r="10" spans="1:8" ht="18.75" customHeight="1" x14ac:dyDescent="0.3">
      <c r="A10" s="183">
        <f>IF('환경 48주'!A10:A11="","",'환경 48주'!A10:A11)</f>
        <v>122</v>
      </c>
      <c r="B10" s="184"/>
      <c r="C10" s="189" t="str">
        <f>IF('환경 48주'!D10="","",IF('환경 48주'!D10="불량","부적합",IF('환경 48주'!D10="주의","주의","적합")))</f>
        <v>적합</v>
      </c>
      <c r="D10" s="196"/>
      <c r="E10" s="187">
        <f>IF('환경 48주'!E10:E11="","",'환경 48주'!E10:E11)</f>
        <v>130</v>
      </c>
      <c r="F10" s="184"/>
      <c r="G10" s="189" t="str">
        <f>IF('환경 48주'!H10="","",IF('환경 48주'!H10="불량","부적합",IF('환경 48주'!H10="주의","주의","적합")))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48주'!D11="불량","부적합",IF('환경 48주'!D11="주의","주의","적합"))</f>
        <v>적합</v>
      </c>
      <c r="D11" s="197"/>
      <c r="E11" s="188"/>
      <c r="F11" s="186"/>
      <c r="G11" s="191" t="str">
        <f>IF('환경 48주'!H11="불량","부적합",IF('환경 48주'!H11="주의","주의","적합"))</f>
        <v>적합</v>
      </c>
      <c r="H11" s="192"/>
    </row>
    <row r="12" spans="1:8" ht="18.75" customHeight="1" x14ac:dyDescent="0.3">
      <c r="A12" s="183">
        <f>IF('환경 48주'!A12:A13="","",'환경 48주'!A12:A13)</f>
        <v>140</v>
      </c>
      <c r="B12" s="184"/>
      <c r="C12" s="189" t="str">
        <f>IF('환경 48주'!D12="","",IF('환경 48주'!D12="불량","부적합",IF('환경 48주'!D12="주의","주의","적합")))</f>
        <v>적합</v>
      </c>
      <c r="D12" s="196"/>
      <c r="E12" s="187">
        <f>IF('환경 48주'!E12:E13="","",'환경 48주'!E12:E13)</f>
        <v>210</v>
      </c>
      <c r="F12" s="184"/>
      <c r="G12" s="189" t="str">
        <f>IF('환경 48주'!H12="","",IF('환경 48주'!H12="불량","부적합",IF('환경 48주'!H12="주의","주의","적합")))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48주'!D13="불량","부적합",IF('환경 48주'!D13="주의","주의","적합"))</f>
        <v>적합</v>
      </c>
      <c r="D13" s="197"/>
      <c r="E13" s="188"/>
      <c r="F13" s="186"/>
      <c r="G13" s="191" t="str">
        <f>IF('환경 48주'!H13="불량","부적합",IF('환경 48주'!H13="주의","주의","적합"))</f>
        <v>적합</v>
      </c>
      <c r="H13" s="192"/>
    </row>
    <row r="14" spans="1:8" ht="18.75" customHeight="1" x14ac:dyDescent="0.3">
      <c r="A14" s="183">
        <f>IF('환경 48주'!A14:A15="","",'환경 48주'!A14:A15)</f>
        <v>220</v>
      </c>
      <c r="B14" s="184"/>
      <c r="C14" s="189" t="str">
        <f>IF('환경 48주'!D14="","",IF('환경 48주'!D14="불량","부적합",IF('환경 48주'!D14="주의","주의","적합")))</f>
        <v>적합</v>
      </c>
      <c r="D14" s="196"/>
      <c r="E14" s="187">
        <f>IF('환경 48주'!E14:E15="","",'환경 48주'!E14:E15)</f>
        <v>230</v>
      </c>
      <c r="F14" s="184"/>
      <c r="G14" s="189" t="str">
        <f>IF('환경 48주'!H14="","",IF('환경 48주'!H14="불량","부적합",IF('환경 48주'!H14="주의","주의","적합")))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48주'!D15="불량","부적합",IF('환경 48주'!D15="주의","주의","적합"))</f>
        <v>적합</v>
      </c>
      <c r="D15" s="197"/>
      <c r="E15" s="188"/>
      <c r="F15" s="186"/>
      <c r="G15" s="191" t="str">
        <f>IF('환경 48주'!H15="불량","부적합",IF('환경 48주'!H15="주의","주의","적합"))</f>
        <v>적합</v>
      </c>
      <c r="H15" s="192"/>
    </row>
    <row r="16" spans="1:8" ht="18.75" customHeight="1" x14ac:dyDescent="0.3">
      <c r="A16" s="183">
        <f>IF('환경 48주'!A16:A17="","",'환경 48주'!A16:A17)</f>
        <v>241</v>
      </c>
      <c r="B16" s="184"/>
      <c r="C16" s="189" t="str">
        <f>IF('환경 48주'!D16="","",IF('환경 48주'!D16="불량","부적합",IF('환경 48주'!D16="주의","주의","적합")))</f>
        <v>적합</v>
      </c>
      <c r="D16" s="196"/>
      <c r="E16" s="187">
        <f>IF('환경 48주'!E16:E17="","",'환경 48주'!E16:E17)</f>
        <v>242</v>
      </c>
      <c r="F16" s="184"/>
      <c r="G16" s="189" t="str">
        <f>IF('환경 48주'!H16="","",IF('환경 48주'!H16="불량","부적합",IF('환경 48주'!H16="주의","주의","적합")))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48주'!D17="불량","부적합",IF('환경 48주'!D17="주의","주의","적합"))</f>
        <v>적합</v>
      </c>
      <c r="D17" s="197"/>
      <c r="E17" s="188"/>
      <c r="F17" s="186"/>
      <c r="G17" s="191" t="str">
        <f>IF('환경 48주'!H17="불량","부적합",IF('환경 48주'!H17="주의","주의","적합"))</f>
        <v>적합</v>
      </c>
      <c r="H17" s="192"/>
    </row>
    <row r="18" spans="1:8" ht="18.75" customHeight="1" x14ac:dyDescent="0.3">
      <c r="A18" s="183">
        <f>IF('환경 48주'!A18:A19="","",'환경 48주'!A18:A19)</f>
        <v>251</v>
      </c>
      <c r="B18" s="184"/>
      <c r="C18" s="189" t="str">
        <f>IF('환경 48주'!D18="","",IF('환경 48주'!D18="불량","부적합",IF('환경 48주'!D18="주의","주의","적합")))</f>
        <v>적합</v>
      </c>
      <c r="D18" s="196"/>
      <c r="E18" s="187">
        <f>IF('환경 48주'!E18:E19="","",'환경 48주'!E18:E19)</f>
        <v>252</v>
      </c>
      <c r="F18" s="184"/>
      <c r="G18" s="189" t="str">
        <f>IF('환경 48주'!H18="","",IF('환경 48주'!H18="불량","부적합",IF('환경 48주'!H18="주의","주의","적합")))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48주'!D19="불량","부적합",IF('환경 48주'!D19="주의","주의","적합"))</f>
        <v>적합</v>
      </c>
      <c r="D19" s="197"/>
      <c r="E19" s="188"/>
      <c r="F19" s="186"/>
      <c r="G19" s="191" t="str">
        <f>IF('환경 48주'!H19="불량","부적합",IF('환경 48주'!H19="주의","주의","적합"))</f>
        <v>적합</v>
      </c>
      <c r="H19" s="192"/>
    </row>
    <row r="20" spans="1:8" ht="18.75" customHeight="1" x14ac:dyDescent="0.3">
      <c r="A20" s="183">
        <f>IF('환경 48주'!A20:A21="","",'환경 48주'!A20:A21)</f>
        <v>310</v>
      </c>
      <c r="B20" s="184"/>
      <c r="C20" s="189" t="str">
        <f>IF('환경 48주'!D20="","",IF('환경 48주'!D20="불량","부적합",IF('환경 48주'!D20="주의","주의","적합")))</f>
        <v>적합</v>
      </c>
      <c r="D20" s="196"/>
      <c r="E20" s="187">
        <f>IF('환경 48주'!E20:E21="","",'환경 48주'!E20:E21)</f>
        <v>320</v>
      </c>
      <c r="F20" s="184"/>
      <c r="G20" s="189" t="str">
        <f>IF('환경 48주'!H20="","",IF('환경 48주'!H20="불량","부적합",IF('환경 48주'!H20="주의","주의","적합")))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48주'!D21="불량","부적합",IF('환경 48주'!D21="주의","주의","적합"))</f>
        <v>적합</v>
      </c>
      <c r="D21" s="197"/>
      <c r="E21" s="188"/>
      <c r="F21" s="186"/>
      <c r="G21" s="191" t="str">
        <f>IF('환경 48주'!H21="불량","부적합",IF('환경 48주'!H21="주의","주의","적합"))</f>
        <v>적합</v>
      </c>
      <c r="H21" s="192"/>
    </row>
    <row r="22" spans="1:8" ht="18.75" customHeight="1" x14ac:dyDescent="0.3">
      <c r="A22" s="183" t="str">
        <f>IF('환경 48주'!A22:A23="","",'환경 48주'!A22:A23)</f>
        <v/>
      </c>
      <c r="B22" s="184"/>
      <c r="C22" s="189" t="str">
        <f>IF('환경 48주'!D22="","",IF('환경 48주'!D22="불량","부적합",IF('환경 48주'!D22="주의","주의","적합")))</f>
        <v/>
      </c>
      <c r="D22" s="196"/>
      <c r="E22" s="187" t="str">
        <f>IF('환경 48주'!E22:E23="","",'환경 48주'!E22:E23)</f>
        <v/>
      </c>
      <c r="F22" s="184"/>
      <c r="G22" s="189" t="str">
        <f>IF('환경 48주'!H22="","",IF('환경 48주'!H22="불량","부적합",IF('환경 48주'!H22="주의","주의","적합")))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48주'!D23="불량","부적합",IF('환경 48주'!D23="주의","주의","적합"))</f>
        <v>적합</v>
      </c>
      <c r="D23" s="197"/>
      <c r="E23" s="188"/>
      <c r="F23" s="186"/>
      <c r="G23" s="191" t="str">
        <f>IF('환경 48주'!H23="불량","부적합",IF('환경 48주'!H23="주의","주의","적합"))</f>
        <v>적합</v>
      </c>
      <c r="H23" s="192"/>
    </row>
    <row r="24" spans="1:8" ht="18.75" customHeight="1" x14ac:dyDescent="0.3">
      <c r="A24" s="183" t="str">
        <f>IF('환경 48주'!A24:A25="","",'환경 48주'!A24:A25)</f>
        <v/>
      </c>
      <c r="B24" s="184"/>
      <c r="C24" s="189" t="str">
        <f>IF('환경 48주'!D24="","",IF('환경 48주'!D24="불량","부적합",IF('환경 48주'!D24="주의","주의","적합")))</f>
        <v/>
      </c>
      <c r="D24" s="196"/>
      <c r="E24" s="187" t="str">
        <f>IF('환경 48주'!E24:E25="","",'환경 48주'!E24:E25)</f>
        <v/>
      </c>
      <c r="F24" s="184"/>
      <c r="G24" s="189" t="str">
        <f>IF('환경 48주'!H24="","",IF('환경 48주'!H24="불량","부적합",IF('환경 48주'!H24="주의","주의","적합")))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48주'!D25="불량","부적합",IF('환경 48주'!D25="주의","주의","적합"))</f>
        <v>적합</v>
      </c>
      <c r="D25" s="197"/>
      <c r="E25" s="188"/>
      <c r="F25" s="186"/>
      <c r="G25" s="191" t="str">
        <f>IF('환경 48주'!H25="불량","부적합",IF('환경 48주'!H25="주의","주의","적합"))</f>
        <v>적합</v>
      </c>
      <c r="H25" s="192"/>
    </row>
    <row r="26" spans="1:8" ht="18.75" customHeight="1" x14ac:dyDescent="0.3">
      <c r="A26" s="183" t="str">
        <f>IF('환경 48주'!A26:A27="","",'환경 48주'!A26:A27)</f>
        <v/>
      </c>
      <c r="B26" s="184"/>
      <c r="C26" s="189" t="str">
        <f>IF('환경 48주'!D26="","",IF('환경 48주'!D26="불량","부적합",IF('환경 48주'!D26="주의","주의","적합")))</f>
        <v/>
      </c>
      <c r="D26" s="196"/>
      <c r="E26" s="187" t="str">
        <f>IF('환경 48주'!E26:E27="","",'환경 48주'!E26:E27)</f>
        <v/>
      </c>
      <c r="F26" s="184"/>
      <c r="G26" s="189" t="str">
        <f>IF('환경 48주'!H26="","",IF('환경 48주'!H26="불량","부적합",IF('환경 48주'!H26="주의","주의","적합")))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48주'!D27="불량","부적합",IF('환경 48주'!D27="주의","주의","적합"))</f>
        <v>적합</v>
      </c>
      <c r="D27" s="199"/>
      <c r="E27" s="195"/>
      <c r="F27" s="194"/>
      <c r="G27" s="198" t="str">
        <f>IF('환경 48주'!H27="불량","부적합",IF('환경 48주'!H27="주의","주의","적합"))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48주'!A36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9" t="s">
        <v>11</v>
      </c>
      <c r="G3" s="117" t="s">
        <v>107</v>
      </c>
      <c r="H3" s="118"/>
    </row>
    <row r="4" spans="1:8" x14ac:dyDescent="0.3">
      <c r="A4" s="98" t="s">
        <v>4</v>
      </c>
      <c r="B4" s="97" t="s">
        <v>73</v>
      </c>
      <c r="C4" s="98" t="s">
        <v>12</v>
      </c>
      <c r="D4" s="104">
        <v>43739</v>
      </c>
      <c r="E4" s="104"/>
      <c r="F4" s="98" t="s">
        <v>75</v>
      </c>
      <c r="G4" s="146">
        <v>43746</v>
      </c>
      <c r="H4" s="147"/>
    </row>
    <row r="5" spans="1:8" x14ac:dyDescent="0.3">
      <c r="A5" s="98" t="s">
        <v>38</v>
      </c>
      <c r="B5" s="97">
        <v>8377</v>
      </c>
      <c r="C5" s="98" t="s">
        <v>39</v>
      </c>
      <c r="D5" s="146" t="s">
        <v>108</v>
      </c>
      <c r="E5" s="147"/>
      <c r="F5" s="68" t="s">
        <v>14</v>
      </c>
      <c r="G5" s="174" t="s">
        <v>104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100" t="s">
        <v>16</v>
      </c>
      <c r="D7" s="50" t="s">
        <v>3</v>
      </c>
      <c r="E7" s="150" t="s">
        <v>29</v>
      </c>
      <c r="F7" s="149"/>
      <c r="G7" s="100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99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99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99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:C27 G8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abSelected="1" zoomScaleNormal="100" workbookViewId="0">
      <selection activeCell="M10" sqref="M10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99" t="s">
        <v>11</v>
      </c>
      <c r="G3" s="117" t="str">
        <f>'환경 54주'!G3:H3</f>
        <v>19-2656</v>
      </c>
      <c r="H3" s="118"/>
    </row>
    <row r="4" spans="1:8" x14ac:dyDescent="0.3">
      <c r="A4" s="98" t="s">
        <v>4</v>
      </c>
      <c r="B4" s="99" t="str">
        <f>'환경 54주'!B4</f>
        <v>천북농장</v>
      </c>
      <c r="C4" s="98" t="s">
        <v>12</v>
      </c>
      <c r="D4" s="119">
        <f>'환경 54주'!D4:E4</f>
        <v>43739</v>
      </c>
      <c r="E4" s="119"/>
      <c r="F4" s="98" t="s">
        <v>75</v>
      </c>
      <c r="G4" s="119">
        <f>'환경 54주'!G4:H4</f>
        <v>43746</v>
      </c>
      <c r="H4" s="119"/>
    </row>
    <row r="5" spans="1:8" x14ac:dyDescent="0.3">
      <c r="A5" s="98" t="s">
        <v>38</v>
      </c>
      <c r="B5" s="99">
        <f>'환경 54주'!B5</f>
        <v>8377</v>
      </c>
      <c r="C5" s="98" t="s">
        <v>39</v>
      </c>
      <c r="D5" s="119" t="str">
        <f>'환경 54주'!D5:E5</f>
        <v>54주령</v>
      </c>
      <c r="E5" s="119"/>
      <c r="F5" s="68" t="s">
        <v>14</v>
      </c>
      <c r="G5" s="181" t="str">
        <f>'환경 54주'!G5:H5</f>
        <v>차기신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54주'!A8:A9="","",'환경 54주'!A8:A9)</f>
        <v>110</v>
      </c>
      <c r="B8" s="184"/>
      <c r="C8" s="189" t="str">
        <f>IF('환경 54주'!D8="","",IF('환경 54주'!D8="불량","부적합",IF('환경 54주'!D8="주의","주의","적합")))</f>
        <v>적합</v>
      </c>
      <c r="D8" s="196"/>
      <c r="E8" s="187">
        <f>IF('환경 54주'!E8:E9="","",'환경 54주'!E8:E9)</f>
        <v>121</v>
      </c>
      <c r="F8" s="184"/>
      <c r="G8" s="189" t="str">
        <f>IF('환경 54주'!H8="","",IF('환경 54주'!H8="불량","부적합",IF('환경 54주'!H8="주의","주의","적합")))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54주'!D9="불량","부적합",IF('환경 54주'!D9="주의","주의","적합"))</f>
        <v>적합</v>
      </c>
      <c r="D9" s="197"/>
      <c r="E9" s="188"/>
      <c r="F9" s="186"/>
      <c r="G9" s="191" t="str">
        <f>IF('환경 54주'!H9="불량","부적합",IF('환경 54주'!H9="주의","주의","적합"))</f>
        <v>적합</v>
      </c>
      <c r="H9" s="192"/>
    </row>
    <row r="10" spans="1:8" ht="18.75" customHeight="1" x14ac:dyDescent="0.3">
      <c r="A10" s="183">
        <f>IF('환경 54주'!A10:A11="","",'환경 54주'!A10:A11)</f>
        <v>122</v>
      </c>
      <c r="B10" s="184"/>
      <c r="C10" s="189" t="str">
        <f>IF('환경 54주'!D10="","",IF('환경 54주'!D10="불량","부적합",IF('환경 54주'!D10="주의","주의","적합")))</f>
        <v>적합</v>
      </c>
      <c r="D10" s="196"/>
      <c r="E10" s="187">
        <f>IF('환경 54주'!E10:E11="","",'환경 54주'!E10:E11)</f>
        <v>130</v>
      </c>
      <c r="F10" s="184"/>
      <c r="G10" s="189" t="str">
        <f>IF('환경 54주'!H10="","",IF('환경 54주'!H10="불량","부적합",IF('환경 54주'!H10="주의","주의","적합")))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54주'!D11="불량","부적합",IF('환경 54주'!D11="주의","주의","적합"))</f>
        <v>적합</v>
      </c>
      <c r="D11" s="197"/>
      <c r="E11" s="188"/>
      <c r="F11" s="186"/>
      <c r="G11" s="191" t="str">
        <f>IF('환경 54주'!H11="불량","부적합",IF('환경 54주'!H11="주의","주의","적합"))</f>
        <v>적합</v>
      </c>
      <c r="H11" s="192"/>
    </row>
    <row r="12" spans="1:8" ht="18.75" customHeight="1" x14ac:dyDescent="0.3">
      <c r="A12" s="183">
        <f>IF('환경 54주'!A12:A13="","",'환경 54주'!A12:A13)</f>
        <v>140</v>
      </c>
      <c r="B12" s="184"/>
      <c r="C12" s="189" t="str">
        <f>IF('환경 54주'!D12="","",IF('환경 54주'!D12="불량","부적합",IF('환경 54주'!D12="주의","주의","적합")))</f>
        <v>적합</v>
      </c>
      <c r="D12" s="196"/>
      <c r="E12" s="187">
        <f>IF('환경 54주'!E12:E13="","",'환경 54주'!E12:E13)</f>
        <v>210</v>
      </c>
      <c r="F12" s="184"/>
      <c r="G12" s="189" t="str">
        <f>IF('환경 54주'!H12="","",IF('환경 54주'!H12="불량","부적합",IF('환경 54주'!H12="주의","주의","적합")))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54주'!D13="불량","부적합",IF('환경 54주'!D13="주의","주의","적합"))</f>
        <v>적합</v>
      </c>
      <c r="D13" s="197"/>
      <c r="E13" s="188"/>
      <c r="F13" s="186"/>
      <c r="G13" s="191" t="str">
        <f>IF('환경 54주'!H13="불량","부적합",IF('환경 54주'!H13="주의","주의","적합"))</f>
        <v>적합</v>
      </c>
      <c r="H13" s="192"/>
    </row>
    <row r="14" spans="1:8" ht="18.75" customHeight="1" x14ac:dyDescent="0.3">
      <c r="A14" s="183">
        <f>IF('환경 54주'!A14:A15="","",'환경 54주'!A14:A15)</f>
        <v>220</v>
      </c>
      <c r="B14" s="184"/>
      <c r="C14" s="189" t="str">
        <f>IF('환경 54주'!D14="","",IF('환경 54주'!D14="불량","부적합",IF('환경 54주'!D14="주의","주의","적합")))</f>
        <v>적합</v>
      </c>
      <c r="D14" s="196"/>
      <c r="E14" s="187">
        <f>IF('환경 54주'!E14:E15="","",'환경 54주'!E14:E15)</f>
        <v>230</v>
      </c>
      <c r="F14" s="184"/>
      <c r="G14" s="189" t="str">
        <f>IF('환경 54주'!H14="","",IF('환경 54주'!H14="불량","부적합",IF('환경 54주'!H14="주의","주의","적합")))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54주'!D15="불량","부적합",IF('환경 54주'!D15="주의","주의","적합"))</f>
        <v>적합</v>
      </c>
      <c r="D15" s="197"/>
      <c r="E15" s="188"/>
      <c r="F15" s="186"/>
      <c r="G15" s="191" t="str">
        <f>IF('환경 54주'!H15="불량","부적합",IF('환경 54주'!H15="주의","주의","적합"))</f>
        <v>적합</v>
      </c>
      <c r="H15" s="192"/>
    </row>
    <row r="16" spans="1:8" ht="18.75" customHeight="1" x14ac:dyDescent="0.3">
      <c r="A16" s="183">
        <f>IF('환경 54주'!A16:A17="","",'환경 54주'!A16:A17)</f>
        <v>241</v>
      </c>
      <c r="B16" s="184"/>
      <c r="C16" s="189" t="str">
        <f>IF('환경 54주'!D16="","",IF('환경 54주'!D16="불량","부적합",IF('환경 54주'!D16="주의","주의","적합")))</f>
        <v>적합</v>
      </c>
      <c r="D16" s="196"/>
      <c r="E16" s="187">
        <f>IF('환경 54주'!E16:E17="","",'환경 54주'!E16:E17)</f>
        <v>242</v>
      </c>
      <c r="F16" s="184"/>
      <c r="G16" s="189" t="str">
        <f>IF('환경 54주'!H16="","",IF('환경 54주'!H16="불량","부적합",IF('환경 54주'!H16="주의","주의","적합")))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54주'!D17="불량","부적합",IF('환경 54주'!D17="주의","주의","적합"))</f>
        <v>적합</v>
      </c>
      <c r="D17" s="197"/>
      <c r="E17" s="188"/>
      <c r="F17" s="186"/>
      <c r="G17" s="191" t="str">
        <f>IF('환경 54주'!H17="불량","부적합",IF('환경 54주'!H17="주의","주의","적합"))</f>
        <v>적합</v>
      </c>
      <c r="H17" s="192"/>
    </row>
    <row r="18" spans="1:8" ht="18.75" customHeight="1" x14ac:dyDescent="0.3">
      <c r="A18" s="183">
        <f>IF('환경 54주'!A18:A19="","",'환경 54주'!A18:A19)</f>
        <v>251</v>
      </c>
      <c r="B18" s="184"/>
      <c r="C18" s="189" t="str">
        <f>IF('환경 54주'!D18="","",IF('환경 54주'!D18="불량","부적합",IF('환경 54주'!D18="주의","주의","적합")))</f>
        <v>적합</v>
      </c>
      <c r="D18" s="196"/>
      <c r="E18" s="187">
        <f>IF('환경 54주'!E18:E19="","",'환경 54주'!E18:E19)</f>
        <v>252</v>
      </c>
      <c r="F18" s="184"/>
      <c r="G18" s="189" t="str">
        <f>IF('환경 54주'!H18="","",IF('환경 54주'!H18="불량","부적합",IF('환경 54주'!H18="주의","주의","적합")))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54주'!D19="불량","부적합",IF('환경 54주'!D19="주의","주의","적합"))</f>
        <v>적합</v>
      </c>
      <c r="D19" s="197"/>
      <c r="E19" s="188"/>
      <c r="F19" s="186"/>
      <c r="G19" s="191" t="str">
        <f>IF('환경 54주'!H19="불량","부적합",IF('환경 54주'!H19="주의","주의","적합"))</f>
        <v>적합</v>
      </c>
      <c r="H19" s="192"/>
    </row>
    <row r="20" spans="1:8" ht="18.75" customHeight="1" x14ac:dyDescent="0.3">
      <c r="A20" s="183">
        <f>IF('환경 54주'!A20:A21="","",'환경 54주'!A20:A21)</f>
        <v>310</v>
      </c>
      <c r="B20" s="184"/>
      <c r="C20" s="189" t="str">
        <f>IF('환경 54주'!D20="","",IF('환경 54주'!D20="불량","부적합",IF('환경 54주'!D20="주의","주의","적합")))</f>
        <v>적합</v>
      </c>
      <c r="D20" s="196"/>
      <c r="E20" s="187">
        <f>IF('환경 54주'!E20:E21="","",'환경 54주'!E20:E21)</f>
        <v>320</v>
      </c>
      <c r="F20" s="184"/>
      <c r="G20" s="189" t="str">
        <f>IF('환경 54주'!H20="","",IF('환경 54주'!H20="불량","부적합",IF('환경 54주'!H20="주의","주의","적합")))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54주'!D21="불량","부적합",IF('환경 54주'!D21="주의","주의","적합"))</f>
        <v>적합</v>
      </c>
      <c r="D21" s="197"/>
      <c r="E21" s="188"/>
      <c r="F21" s="186"/>
      <c r="G21" s="191" t="str">
        <f>IF('환경 54주'!H21="불량","부적합",IF('환경 54주'!H21="주의","주의","적합"))</f>
        <v>적합</v>
      </c>
      <c r="H21" s="192"/>
    </row>
    <row r="22" spans="1:8" ht="18.75" customHeight="1" x14ac:dyDescent="0.3">
      <c r="A22" s="183" t="str">
        <f>IF('환경 54주'!A22:A23="","",'환경 54주'!A22:A23)</f>
        <v/>
      </c>
      <c r="B22" s="184"/>
      <c r="C22" s="189" t="str">
        <f>IF('환경 54주'!D22="","",IF('환경 54주'!D22="불량","부적합",IF('환경 54주'!D22="주의","주의","적합")))</f>
        <v/>
      </c>
      <c r="D22" s="196"/>
      <c r="E22" s="187" t="str">
        <f>IF('환경 54주'!E22:E23="","",'환경 54주'!E22:E23)</f>
        <v/>
      </c>
      <c r="F22" s="184"/>
      <c r="G22" s="189" t="str">
        <f>IF('환경 54주'!H22="","",IF('환경 54주'!H22="불량","부적합",IF('환경 54주'!H22="주의","주의","적합")))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54주'!D23="불량","부적합",IF('환경 54주'!D23="주의","주의","적합"))</f>
        <v>적합</v>
      </c>
      <c r="D23" s="197"/>
      <c r="E23" s="188"/>
      <c r="F23" s="186"/>
      <c r="G23" s="191" t="str">
        <f>IF('환경 54주'!H23="불량","부적합",IF('환경 54주'!H23="주의","주의","적합"))</f>
        <v>적합</v>
      </c>
      <c r="H23" s="192"/>
    </row>
    <row r="24" spans="1:8" ht="18.75" customHeight="1" x14ac:dyDescent="0.3">
      <c r="A24" s="183" t="str">
        <f>IF('환경 54주'!A24:A25="","",'환경 54주'!A24:A25)</f>
        <v/>
      </c>
      <c r="B24" s="184"/>
      <c r="C24" s="189" t="str">
        <f>IF('환경 54주'!D24="","",IF('환경 54주'!D24="불량","부적합",IF('환경 54주'!D24="주의","주의","적합")))</f>
        <v/>
      </c>
      <c r="D24" s="196"/>
      <c r="E24" s="187" t="str">
        <f>IF('환경 54주'!E24:E25="","",'환경 54주'!E24:E25)</f>
        <v/>
      </c>
      <c r="F24" s="184"/>
      <c r="G24" s="189" t="str">
        <f>IF('환경 54주'!H24="","",IF('환경 54주'!H24="불량","부적합",IF('환경 54주'!H24="주의","주의","적합")))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54주'!D25="불량","부적합",IF('환경 54주'!D25="주의","주의","적합"))</f>
        <v>적합</v>
      </c>
      <c r="D25" s="197"/>
      <c r="E25" s="188"/>
      <c r="F25" s="186"/>
      <c r="G25" s="191" t="str">
        <f>IF('환경 54주'!H25="불량","부적합",IF('환경 54주'!H25="주의","주의","적합"))</f>
        <v>적합</v>
      </c>
      <c r="H25" s="192"/>
    </row>
    <row r="26" spans="1:8" ht="18.75" customHeight="1" x14ac:dyDescent="0.3">
      <c r="A26" s="183" t="str">
        <f>IF('환경 54주'!A26:A27="","",'환경 54주'!A26:A27)</f>
        <v/>
      </c>
      <c r="B26" s="184"/>
      <c r="C26" s="189" t="str">
        <f>IF('환경 54주'!D26="","",IF('환경 54주'!D26="불량","부적합",IF('환경 54주'!D26="주의","주의","적합")))</f>
        <v/>
      </c>
      <c r="D26" s="196"/>
      <c r="E26" s="187" t="str">
        <f>IF('환경 54주'!E26:E27="","",'환경 54주'!E26:E27)</f>
        <v/>
      </c>
      <c r="F26" s="184"/>
      <c r="G26" s="189" t="str">
        <f>IF('환경 54주'!H26="","",IF('환경 54주'!H26="불량","부적합",IF('환경 54주'!H26="주의","주의","적합")))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54주'!D27="불량","부적합",IF('환경 54주'!D27="주의","주의","적합"))</f>
        <v>적합</v>
      </c>
      <c r="D27" s="199"/>
      <c r="E27" s="195"/>
      <c r="F27" s="194"/>
      <c r="G27" s="198" t="str">
        <f>IF('환경 54주'!H27="불량","부적합",IF('환경 54주'!H27="주의","주의","적합"))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54주'!A36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M49"/>
  <sheetViews>
    <sheetView zoomScaleNormal="100" workbookViewId="0">
      <selection activeCell="D4" sqref="D4:E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13" ht="25.5" x14ac:dyDescent="0.3">
      <c r="A1" s="101" t="s">
        <v>46</v>
      </c>
      <c r="B1" s="101"/>
      <c r="C1" s="101"/>
      <c r="D1" s="101"/>
      <c r="E1" s="101"/>
      <c r="F1" s="101"/>
      <c r="G1" s="101"/>
      <c r="H1" s="101"/>
    </row>
    <row r="3" spans="1:13" x14ac:dyDescent="0.3">
      <c r="F3" s="52" t="s">
        <v>48</v>
      </c>
      <c r="G3" s="117" t="str">
        <f>'세척 후'!G3:H3</f>
        <v>18-2972</v>
      </c>
      <c r="H3" s="118"/>
    </row>
    <row r="4" spans="1:13" x14ac:dyDescent="0.3">
      <c r="A4" s="109" t="s">
        <v>49</v>
      </c>
      <c r="B4" s="120" t="str">
        <f>'세척 후'!B4</f>
        <v>천북농장</v>
      </c>
      <c r="C4" s="62" t="s">
        <v>51</v>
      </c>
      <c r="D4" s="119" t="str">
        <f>'세척 후'!D4:E4</f>
        <v>18/12/20</v>
      </c>
      <c r="E4" s="119"/>
      <c r="F4" s="62" t="s">
        <v>39</v>
      </c>
      <c r="G4" s="120" t="s">
        <v>80</v>
      </c>
      <c r="H4" s="121"/>
    </row>
    <row r="5" spans="1:13" x14ac:dyDescent="0.3">
      <c r="A5" s="109"/>
      <c r="B5" s="120"/>
      <c r="C5" s="62" t="s">
        <v>75</v>
      </c>
      <c r="D5" s="119" t="str">
        <f>'세척 후'!D5:E5</f>
        <v>18/12/26</v>
      </c>
      <c r="E5" s="119"/>
      <c r="F5" s="62" t="s">
        <v>15</v>
      </c>
      <c r="G5" s="120" t="s">
        <v>82</v>
      </c>
      <c r="H5" s="121"/>
    </row>
    <row r="6" spans="1:13" ht="15.75" thickBot="1" x14ac:dyDescent="0.35">
      <c r="A6" s="69"/>
      <c r="B6" s="69"/>
      <c r="C6" s="69"/>
      <c r="D6" s="70"/>
      <c r="E6" s="70"/>
      <c r="F6" s="69"/>
      <c r="G6" s="69"/>
      <c r="H6" s="71"/>
    </row>
    <row r="7" spans="1:13" ht="16.5" customHeight="1" x14ac:dyDescent="0.3">
      <c r="A7" s="72" t="s">
        <v>0</v>
      </c>
      <c r="B7" s="5" t="s">
        <v>1</v>
      </c>
      <c r="C7" s="122" t="s">
        <v>70</v>
      </c>
      <c r="D7" s="123"/>
      <c r="E7" s="73" t="s">
        <v>0</v>
      </c>
      <c r="F7" s="5" t="s">
        <v>1</v>
      </c>
      <c r="G7" s="122" t="s">
        <v>71</v>
      </c>
      <c r="H7" s="124"/>
    </row>
    <row r="8" spans="1:13" ht="16.5" customHeight="1" x14ac:dyDescent="0.3">
      <c r="A8" s="125">
        <f>IF('세척 후'!A8:A10="","",'세척 후'!A8:A10)</f>
        <v>110</v>
      </c>
      <c r="B8" s="47" t="str">
        <f>IF('세척 후'!D8="","",'세척 후'!B8)</f>
        <v>계사 벽</v>
      </c>
      <c r="C8" s="126" t="str">
        <f>IF('세척 후'!D8="","",IF('세척 후'!D8="불량","불량","적합"))</f>
        <v>적합</v>
      </c>
      <c r="D8" s="127"/>
      <c r="E8" s="128">
        <f>IF('세척 후'!E8:E10="","",'세척 후'!E8:E10)</f>
        <v>121</v>
      </c>
      <c r="F8" s="47" t="str">
        <f>IF('세척 후'!H8="","",'세척 후'!F8)</f>
        <v>계사 벽</v>
      </c>
      <c r="G8" s="126" t="str">
        <f>IF('세척 후'!H8="","",IF('세척 후'!H8="불량","불량","적합"))</f>
        <v>적합</v>
      </c>
      <c r="H8" s="131"/>
    </row>
    <row r="9" spans="1:13" x14ac:dyDescent="0.3">
      <c r="A9" s="125"/>
      <c r="B9" s="47" t="str">
        <f>IF('세척 후'!D9="","",'세척 후'!B9)</f>
        <v>계사 바닥</v>
      </c>
      <c r="C9" s="126" t="str">
        <f>IF('세척 후'!D9="","",IF('세척 후'!D9="불량","불량","적합"))</f>
        <v>불량</v>
      </c>
      <c r="D9" s="132"/>
      <c r="E9" s="129"/>
      <c r="F9" s="47" t="str">
        <f>IF('세척 후'!H9="","",'세척 후'!F9)</f>
        <v>계사 바닥</v>
      </c>
      <c r="G9" s="126" t="str">
        <f>IF('세척 후'!H9="","",IF('세척 후'!H9="불량","불량","적합"))</f>
        <v>불량</v>
      </c>
      <c r="H9" s="131"/>
    </row>
    <row r="10" spans="1:13" x14ac:dyDescent="0.3">
      <c r="A10" s="125"/>
      <c r="B10" s="47" t="str">
        <f>IF('세척 후'!D10="","",'세척 후'!B10)</f>
        <v>급이기</v>
      </c>
      <c r="C10" s="126" t="str">
        <f>IF('세척 후'!D10="","",IF('세척 후'!D10="불량","불량","적합"))</f>
        <v>불량</v>
      </c>
      <c r="D10" s="132"/>
      <c r="E10" s="130"/>
      <c r="F10" s="47" t="str">
        <f>IF('세척 후'!H10="","",'세척 후'!F10)</f>
        <v>급이기</v>
      </c>
      <c r="G10" s="126" t="str">
        <f>IF('세척 후'!H10="","",IF('세척 후'!H10="불량","불량","적합"))</f>
        <v>불량</v>
      </c>
      <c r="H10" s="131"/>
    </row>
    <row r="11" spans="1:13" x14ac:dyDescent="0.3">
      <c r="A11" s="133">
        <f>IF('세척 후'!A11:A13="","",'세척 후'!A11:A13)</f>
        <v>122</v>
      </c>
      <c r="B11" s="47" t="str">
        <f>IF('세척 후'!D11="","",'세척 후'!B11)</f>
        <v>계사 벽</v>
      </c>
      <c r="C11" s="126" t="str">
        <f>IF('세척 후'!D11="","",IF('세척 후'!D11="불량","불량","적합"))</f>
        <v>적합</v>
      </c>
      <c r="D11" s="132"/>
      <c r="E11" s="128">
        <f>IF('세척 후'!E11:E13="","",'세척 후'!E11:E13)</f>
        <v>130</v>
      </c>
      <c r="F11" s="47" t="str">
        <f>IF('세척 후'!H11="","",'세척 후'!F11)</f>
        <v>계사 벽</v>
      </c>
      <c r="G11" s="126" t="str">
        <f>IF('세척 후'!H11="","",IF('세척 후'!H11="불량","불량","적합"))</f>
        <v>적합</v>
      </c>
      <c r="H11" s="131"/>
    </row>
    <row r="12" spans="1:13" x14ac:dyDescent="0.3">
      <c r="A12" s="134"/>
      <c r="B12" s="47" t="str">
        <f>IF('세척 후'!D12="","",'세척 후'!B12)</f>
        <v>계사 바닥</v>
      </c>
      <c r="C12" s="126" t="str">
        <f>IF('세척 후'!D12="","",IF('세척 후'!D12="불량","불량","적합"))</f>
        <v>불량</v>
      </c>
      <c r="D12" s="132"/>
      <c r="E12" s="129"/>
      <c r="F12" s="47" t="str">
        <f>IF('세척 후'!H12="","",'세척 후'!F12)</f>
        <v>계사 바닥</v>
      </c>
      <c r="G12" s="126" t="str">
        <f>IF('세척 후'!H12="","",IF('세척 후'!H12="불량","불량","적합"))</f>
        <v>불량</v>
      </c>
      <c r="H12" s="131"/>
      <c r="M12" s="65"/>
    </row>
    <row r="13" spans="1:13" x14ac:dyDescent="0.3">
      <c r="A13" s="135"/>
      <c r="B13" s="47" t="str">
        <f>IF('세척 후'!D13="","",'세척 후'!B13)</f>
        <v>급이기</v>
      </c>
      <c r="C13" s="126" t="str">
        <f>IF('세척 후'!D13="","",IF('세척 후'!D13="불량","불량","적합"))</f>
        <v>불량</v>
      </c>
      <c r="D13" s="132"/>
      <c r="E13" s="130"/>
      <c r="F13" s="47" t="str">
        <f>IF('세척 후'!H13="","",'세척 후'!F13)</f>
        <v>급이기</v>
      </c>
      <c r="G13" s="126" t="str">
        <f>IF('세척 후'!H13="","",IF('세척 후'!H13="불량","불량","적합"))</f>
        <v>불량</v>
      </c>
      <c r="H13" s="131"/>
    </row>
    <row r="14" spans="1:13" x14ac:dyDescent="0.3">
      <c r="A14" s="133">
        <f>IF('세척 후'!A14:A16="","",'세척 후'!A14:A16)</f>
        <v>140</v>
      </c>
      <c r="B14" s="47" t="str">
        <f>IF('세척 후'!D14="","",'세척 후'!B14)</f>
        <v>계사 벽</v>
      </c>
      <c r="C14" s="126" t="str">
        <f>IF('세척 후'!D14="","",IF('세척 후'!D14="불량","불량","적합"))</f>
        <v>불량</v>
      </c>
      <c r="D14" s="132"/>
      <c r="E14" s="128">
        <f>IF('세척 후'!E14:E16="","",'세척 후'!E14:E16)</f>
        <v>210</v>
      </c>
      <c r="F14" s="47" t="str">
        <f>IF('세척 후'!H14="","",'세척 후'!F14)</f>
        <v>계사 벽</v>
      </c>
      <c r="G14" s="126" t="str">
        <f>IF('세척 후'!H14="","",IF('세척 후'!H14="불량","불량","적합"))</f>
        <v>불량</v>
      </c>
      <c r="H14" s="131"/>
    </row>
    <row r="15" spans="1:13" x14ac:dyDescent="0.3">
      <c r="A15" s="134"/>
      <c r="B15" s="47" t="str">
        <f>IF('세척 후'!D15="","",'세척 후'!B15)</f>
        <v>계사 바닥</v>
      </c>
      <c r="C15" s="126" t="str">
        <f>IF('세척 후'!D15="","",IF('세척 후'!D15="불량","불량","적합"))</f>
        <v>불량</v>
      </c>
      <c r="D15" s="132"/>
      <c r="E15" s="129"/>
      <c r="F15" s="47" t="str">
        <f>IF('세척 후'!H15="","",'세척 후'!F15)</f>
        <v>계사 바닥</v>
      </c>
      <c r="G15" s="126" t="str">
        <f>IF('세척 후'!H15="","",IF('세척 후'!H15="불량","불량","적합"))</f>
        <v>불량</v>
      </c>
      <c r="H15" s="131"/>
    </row>
    <row r="16" spans="1:13" x14ac:dyDescent="0.3">
      <c r="A16" s="135"/>
      <c r="B16" s="47" t="str">
        <f>IF('세척 후'!D16="","",'세척 후'!B16)</f>
        <v>급이기</v>
      </c>
      <c r="C16" s="126" t="str">
        <f>IF('세척 후'!D16="","",IF('세척 후'!D16="불량","불량","적합"))</f>
        <v>불량</v>
      </c>
      <c r="D16" s="132"/>
      <c r="E16" s="130"/>
      <c r="F16" s="47" t="str">
        <f>IF('세척 후'!H16="","",'세척 후'!F16)</f>
        <v>급이기</v>
      </c>
      <c r="G16" s="126" t="str">
        <f>IF('세척 후'!H16="","",IF('세척 후'!H16="불량","불량","적합"))</f>
        <v>불량</v>
      </c>
      <c r="H16" s="131"/>
    </row>
    <row r="17" spans="1:8" x14ac:dyDescent="0.3">
      <c r="A17" s="133">
        <f>IF('세척 후'!A17:A19="","",'세척 후'!A17:A19)</f>
        <v>220</v>
      </c>
      <c r="B17" s="47" t="str">
        <f>IF('세척 후'!D17="","",'세척 후'!B17)</f>
        <v>계사 벽</v>
      </c>
      <c r="C17" s="126" t="str">
        <f>IF('세척 후'!D17="","",IF('세척 후'!D17="불량","불량","적합"))</f>
        <v>불량</v>
      </c>
      <c r="D17" s="132"/>
      <c r="E17" s="128">
        <f>IF('세척 후'!E17:E19="","",'세척 후'!E17:E19)</f>
        <v>230</v>
      </c>
      <c r="F17" s="47" t="str">
        <f>IF('세척 후'!H17="","",'세척 후'!F17)</f>
        <v>계사 벽</v>
      </c>
      <c r="G17" s="126" t="str">
        <f>IF('세척 후'!H17="","",IF('세척 후'!H17="불량","불량","적합"))</f>
        <v>불량</v>
      </c>
      <c r="H17" s="131"/>
    </row>
    <row r="18" spans="1:8" x14ac:dyDescent="0.3">
      <c r="A18" s="134"/>
      <c r="B18" s="47" t="str">
        <f>IF('세척 후'!D18="","",'세척 후'!B18)</f>
        <v>계사 바닥</v>
      </c>
      <c r="C18" s="126" t="str">
        <f>IF('세척 후'!D18="","",IF('세척 후'!D18="불량","불량","적합"))</f>
        <v>불량</v>
      </c>
      <c r="D18" s="132"/>
      <c r="E18" s="129"/>
      <c r="F18" s="47" t="str">
        <f>IF('세척 후'!H18="","",'세척 후'!F18)</f>
        <v>계사 바닥</v>
      </c>
      <c r="G18" s="126" t="str">
        <f>IF('세척 후'!H18="","",IF('세척 후'!H18="불량","불량","적합"))</f>
        <v>불량</v>
      </c>
      <c r="H18" s="131"/>
    </row>
    <row r="19" spans="1:8" x14ac:dyDescent="0.3">
      <c r="A19" s="135"/>
      <c r="B19" s="47" t="str">
        <f>IF('세척 후'!D19="","",'세척 후'!B19)</f>
        <v>급이기</v>
      </c>
      <c r="C19" s="126" t="str">
        <f>IF('세척 후'!D19="","",IF('세척 후'!D19="불량","불량","적합"))</f>
        <v>불량</v>
      </c>
      <c r="D19" s="132"/>
      <c r="E19" s="130"/>
      <c r="F19" s="47" t="str">
        <f>IF('세척 후'!H19="","",'세척 후'!F19)</f>
        <v/>
      </c>
      <c r="G19" s="126" t="str">
        <f>IF('세척 후'!H19="","",IF('세척 후'!H19="불량","불량","적합"))</f>
        <v/>
      </c>
      <c r="H19" s="131"/>
    </row>
    <row r="20" spans="1:8" x14ac:dyDescent="0.3">
      <c r="A20" s="133">
        <f>IF('세척 후'!A20:A22="","",'세척 후'!A20:A22)</f>
        <v>241</v>
      </c>
      <c r="B20" s="47" t="str">
        <f>IF('세척 후'!D20="","",'세척 후'!B20)</f>
        <v>계사 벽</v>
      </c>
      <c r="C20" s="126" t="str">
        <f>IF('세척 후'!D20="","",IF('세척 후'!D20="불량","불량","적합"))</f>
        <v>불량</v>
      </c>
      <c r="D20" s="132"/>
      <c r="E20" s="128">
        <f>IF('세척 후'!E20:E22="","",'세척 후'!E20:E22)</f>
        <v>242</v>
      </c>
      <c r="F20" s="47" t="str">
        <f>IF('세척 후'!H20="","",'세척 후'!F20)</f>
        <v>계사 벽</v>
      </c>
      <c r="G20" s="126" t="str">
        <f>IF('세척 후'!H20="","",IF('세척 후'!H20="불량","불량","적합"))</f>
        <v>적합</v>
      </c>
      <c r="H20" s="131"/>
    </row>
    <row r="21" spans="1:8" x14ac:dyDescent="0.3">
      <c r="A21" s="134"/>
      <c r="B21" s="47" t="str">
        <f>IF('세척 후'!D21="","",'세척 후'!B21)</f>
        <v>계사 바닥</v>
      </c>
      <c r="C21" s="126" t="str">
        <f>IF('세척 후'!D21="","",IF('세척 후'!D21="불량","불량","적합"))</f>
        <v>불량</v>
      </c>
      <c r="D21" s="132"/>
      <c r="E21" s="129"/>
      <c r="F21" s="47" t="str">
        <f>IF('세척 후'!H21="","",'세척 후'!F21)</f>
        <v>계사 바닥</v>
      </c>
      <c r="G21" s="126" t="str">
        <f>IF('세척 후'!H21="","",IF('세척 후'!H21="불량","불량","적합"))</f>
        <v>불량</v>
      </c>
      <c r="H21" s="131"/>
    </row>
    <row r="22" spans="1:8" x14ac:dyDescent="0.3">
      <c r="A22" s="135"/>
      <c r="B22" s="47" t="str">
        <f>IF('세척 후'!D22="","",'세척 후'!B22)</f>
        <v/>
      </c>
      <c r="C22" s="126" t="str">
        <f>IF('세척 후'!D22="","",IF('세척 후'!D22="불량","불량","적합"))</f>
        <v/>
      </c>
      <c r="D22" s="132"/>
      <c r="E22" s="130"/>
      <c r="F22" s="47" t="str">
        <f>IF('세척 후'!H22="","",'세척 후'!F22)</f>
        <v/>
      </c>
      <c r="G22" s="126" t="str">
        <f>IF('세척 후'!H22="","",IF('세척 후'!H22="불량","불량","적합"))</f>
        <v/>
      </c>
      <c r="H22" s="131"/>
    </row>
    <row r="23" spans="1:8" x14ac:dyDescent="0.3">
      <c r="A23" s="133">
        <f>IF('세척 후'!A23:A25="","",'세척 후'!A23:A25)</f>
        <v>251</v>
      </c>
      <c r="B23" s="47" t="str">
        <f>IF('세척 후'!D23="","",'세척 후'!B23)</f>
        <v>계사 벽</v>
      </c>
      <c r="C23" s="126" t="str">
        <f>IF('세척 후'!D23="","",IF('세척 후'!D23="불량","불량","적합"))</f>
        <v>적합</v>
      </c>
      <c r="D23" s="132"/>
      <c r="E23" s="128">
        <f>IF('세척 후'!E23:E25="","",'세척 후'!E23:E25)</f>
        <v>252</v>
      </c>
      <c r="F23" s="47" t="str">
        <f>IF('세척 후'!H23="","",'세척 후'!F23)</f>
        <v>계사 벽</v>
      </c>
      <c r="G23" s="126" t="str">
        <f>IF('세척 후'!H23="","",IF('세척 후'!H23="불량","불량","적합"))</f>
        <v>불량</v>
      </c>
      <c r="H23" s="131"/>
    </row>
    <row r="24" spans="1:8" x14ac:dyDescent="0.3">
      <c r="A24" s="134"/>
      <c r="B24" s="47" t="str">
        <f>IF('세척 후'!D24="","",'세척 후'!B24)</f>
        <v>계사 바닥</v>
      </c>
      <c r="C24" s="126" t="str">
        <f>IF('세척 후'!D24="","",IF('세척 후'!D24="불량","불량","적합"))</f>
        <v>불량</v>
      </c>
      <c r="D24" s="132"/>
      <c r="E24" s="129"/>
      <c r="F24" s="47" t="str">
        <f>IF('세척 후'!H24="","",'세척 후'!F24)</f>
        <v>계사 바닥</v>
      </c>
      <c r="G24" s="126" t="str">
        <f>IF('세척 후'!H24="","",IF('세척 후'!H24="불량","불량","적합"))</f>
        <v>불량</v>
      </c>
      <c r="H24" s="131"/>
    </row>
    <row r="25" spans="1:8" x14ac:dyDescent="0.3">
      <c r="A25" s="135"/>
      <c r="B25" s="47" t="str">
        <f>IF('세척 후'!D25="","",'세척 후'!B25)</f>
        <v/>
      </c>
      <c r="C25" s="126" t="str">
        <f>IF('세척 후'!D25="","",IF('세척 후'!D25="불량","불량","적합"))</f>
        <v/>
      </c>
      <c r="D25" s="132"/>
      <c r="E25" s="130"/>
      <c r="F25" s="47" t="str">
        <f>IF('세척 후'!H25="","",'세척 후'!F25)</f>
        <v/>
      </c>
      <c r="G25" s="126" t="str">
        <f>IF('세척 후'!H25="","",IF('세척 후'!H25="불량","불량","적합"))</f>
        <v/>
      </c>
      <c r="H25" s="131"/>
    </row>
    <row r="26" spans="1:8" x14ac:dyDescent="0.3">
      <c r="A26" s="133">
        <f>IF('세척 후'!A26:A28="","",'세척 후'!A26:A28)</f>
        <v>310</v>
      </c>
      <c r="B26" s="47" t="str">
        <f>IF('세척 후'!D26="","",'세척 후'!B26)</f>
        <v>계사 벽</v>
      </c>
      <c r="C26" s="126" t="str">
        <f>IF('세척 후'!D26="","",IF('세척 후'!D26="불량","불량","적합"))</f>
        <v>적합</v>
      </c>
      <c r="D26" s="132"/>
      <c r="E26" s="128">
        <f>IF('세척 후'!E26:E28="","",'세척 후'!E26:E28)</f>
        <v>320</v>
      </c>
      <c r="F26" s="47" t="str">
        <f>IF('세척 후'!H26="","",'세척 후'!F26)</f>
        <v>계사 벽</v>
      </c>
      <c r="G26" s="126" t="str">
        <f>IF('세척 후'!H26="","",IF('세척 후'!H26="불량","불량","적합"))</f>
        <v>적합</v>
      </c>
      <c r="H26" s="131"/>
    </row>
    <row r="27" spans="1:8" x14ac:dyDescent="0.3">
      <c r="A27" s="134"/>
      <c r="B27" s="47" t="str">
        <f>IF('세척 후'!D27="","",'세척 후'!B27)</f>
        <v>계사 바닥</v>
      </c>
      <c r="C27" s="126" t="str">
        <f>IF('세척 후'!D27="","",IF('세척 후'!D27="불량","불량","적합"))</f>
        <v>불량</v>
      </c>
      <c r="D27" s="132"/>
      <c r="E27" s="129"/>
      <c r="F27" s="47" t="str">
        <f>IF('세척 후'!H27="","",'세척 후'!F27)</f>
        <v>계사 바닥</v>
      </c>
      <c r="G27" s="126" t="str">
        <f>IF('세척 후'!H27="","",IF('세척 후'!H27="불량","불량","적합"))</f>
        <v>불량</v>
      </c>
      <c r="H27" s="131"/>
    </row>
    <row r="28" spans="1:8" x14ac:dyDescent="0.3">
      <c r="A28" s="135"/>
      <c r="B28" s="47" t="str">
        <f>IF('세척 후'!D28="","",'세척 후'!B28)</f>
        <v>급이기</v>
      </c>
      <c r="C28" s="126" t="str">
        <f>IF('세척 후'!D28="","",IF('세척 후'!D28="불량","불량","적합"))</f>
        <v>불량</v>
      </c>
      <c r="D28" s="132"/>
      <c r="E28" s="130"/>
      <c r="F28" s="47" t="str">
        <f>IF('세척 후'!H28="","",'세척 후'!F28)</f>
        <v/>
      </c>
      <c r="G28" s="126" t="str">
        <f>IF('세척 후'!H28="","",IF('세척 후'!H28="불량","불량","적합"))</f>
        <v/>
      </c>
      <c r="H28" s="131"/>
    </row>
    <row r="29" spans="1:8" x14ac:dyDescent="0.3">
      <c r="A29" s="133" t="str">
        <f>IF('세척 후'!A29:A31="","",'세척 후'!A29:A31)</f>
        <v/>
      </c>
      <c r="B29" s="47" t="str">
        <f>IF('세척 후'!D29="","",'세척 후'!B29)</f>
        <v/>
      </c>
      <c r="C29" s="126" t="str">
        <f>IF('세척 후'!D29="","",IF('세척 후'!D29="불량","불량","적합"))</f>
        <v/>
      </c>
      <c r="D29" s="132"/>
      <c r="E29" s="128" t="str">
        <f>IF('세척 후'!E29:E31="","",'세척 후'!E29:E31)</f>
        <v/>
      </c>
      <c r="F29" s="47" t="str">
        <f>IF('세척 후'!H29="","",'세척 후'!F29)</f>
        <v/>
      </c>
      <c r="G29" s="126" t="str">
        <f>IF('세척 후'!H29="","",IF('세척 후'!H29="불량","불량","적합"))</f>
        <v/>
      </c>
      <c r="H29" s="131"/>
    </row>
    <row r="30" spans="1:8" x14ac:dyDescent="0.3">
      <c r="A30" s="134"/>
      <c r="B30" s="47" t="str">
        <f>IF('세척 후'!D30="","",'세척 후'!B30)</f>
        <v/>
      </c>
      <c r="C30" s="126" t="str">
        <f>IF('세척 후'!D30="","",IF('세척 후'!D30="불량","불량","적합"))</f>
        <v/>
      </c>
      <c r="D30" s="132"/>
      <c r="E30" s="129"/>
      <c r="F30" s="47" t="str">
        <f>IF('세척 후'!H30="","",'세척 후'!F30)</f>
        <v/>
      </c>
      <c r="G30" s="126" t="str">
        <f>IF('세척 후'!H30="","",IF('세척 후'!H30="불량","불량","적합"))</f>
        <v/>
      </c>
      <c r="H30" s="131"/>
    </row>
    <row r="31" spans="1:8" x14ac:dyDescent="0.3">
      <c r="A31" s="135"/>
      <c r="B31" s="47" t="str">
        <f>IF('세척 후'!D31="","",'세척 후'!B31)</f>
        <v/>
      </c>
      <c r="C31" s="126" t="str">
        <f>IF('세척 후'!D31="","",IF('세척 후'!D31="불량","불량","적합"))</f>
        <v/>
      </c>
      <c r="D31" s="132"/>
      <c r="E31" s="130"/>
      <c r="F31" s="47" t="str">
        <f>IF('세척 후'!H31="","",'세척 후'!F31)</f>
        <v/>
      </c>
      <c r="G31" s="126" t="str">
        <f>IF('세척 후'!H31="","",IF('세척 후'!H31="불량","불량","적합"))</f>
        <v/>
      </c>
      <c r="H31" s="131"/>
    </row>
    <row r="32" spans="1:8" x14ac:dyDescent="0.3">
      <c r="A32" s="133" t="str">
        <f>IF('세척 후'!A32:A34="","",'세척 후'!A32:A34)</f>
        <v/>
      </c>
      <c r="B32" s="47" t="str">
        <f>IF('세척 후'!D32="","",'세척 후'!B32)</f>
        <v/>
      </c>
      <c r="C32" s="126" t="str">
        <f>IF('세척 후'!D32="","",IF('세척 후'!D32="불량","불량","적합"))</f>
        <v/>
      </c>
      <c r="D32" s="132"/>
      <c r="E32" s="128" t="str">
        <f>IF('세척 후'!E32:E34="","",'세척 후'!E32:E34)</f>
        <v/>
      </c>
      <c r="F32" s="47" t="str">
        <f>IF('세척 후'!H32="","",'세척 후'!F32)</f>
        <v/>
      </c>
      <c r="G32" s="126" t="str">
        <f>IF('세척 후'!H32="","",IF('세척 후'!H32="불량","불량","적합"))</f>
        <v/>
      </c>
      <c r="H32" s="131"/>
    </row>
    <row r="33" spans="1:8" x14ac:dyDescent="0.3">
      <c r="A33" s="134"/>
      <c r="B33" s="47" t="str">
        <f>IF('세척 후'!D33="","",'세척 후'!B33)</f>
        <v/>
      </c>
      <c r="C33" s="126" t="str">
        <f>IF('세척 후'!D33="","",IF('세척 후'!D33="불량","불량","적합"))</f>
        <v/>
      </c>
      <c r="D33" s="132"/>
      <c r="E33" s="129"/>
      <c r="F33" s="47" t="str">
        <f>IF('세척 후'!H33="","",'세척 후'!F33)</f>
        <v/>
      </c>
      <c r="G33" s="126" t="str">
        <f>IF('세척 후'!H33="","",IF('세척 후'!H33="불량","불량","적합"))</f>
        <v/>
      </c>
      <c r="H33" s="131"/>
    </row>
    <row r="34" spans="1:8" x14ac:dyDescent="0.3">
      <c r="A34" s="135"/>
      <c r="B34" s="47" t="str">
        <f>IF('세척 후'!D34="","",'세척 후'!B34)</f>
        <v/>
      </c>
      <c r="C34" s="126" t="str">
        <f>IF('세척 후'!D34="","",IF('세척 후'!D34="불량","불량","적합"))</f>
        <v/>
      </c>
      <c r="D34" s="132"/>
      <c r="E34" s="130"/>
      <c r="F34" s="47" t="str">
        <f>IF('세척 후'!H34="","",'세척 후'!F34)</f>
        <v/>
      </c>
      <c r="G34" s="126" t="str">
        <f>IF('세척 후'!H34="","",IF('세척 후'!H34="불량","불량","적합"))</f>
        <v/>
      </c>
      <c r="H34" s="131"/>
    </row>
    <row r="35" spans="1:8" x14ac:dyDescent="0.3">
      <c r="A35" s="133" t="str">
        <f>IF('세척 후'!A35:A37="","",'세척 후'!A35:A37)</f>
        <v/>
      </c>
      <c r="B35" s="47" t="str">
        <f>IF('세척 후'!D35="","",'세척 후'!B35)</f>
        <v/>
      </c>
      <c r="C35" s="126" t="str">
        <f>IF('세척 후'!D35="","",IF('세척 후'!D35="불량","불량","적합"))</f>
        <v/>
      </c>
      <c r="D35" s="132"/>
      <c r="E35" s="128" t="str">
        <f>IF('세척 후'!E35:E37="","",'세척 후'!E35:E37)</f>
        <v/>
      </c>
      <c r="F35" s="47" t="str">
        <f>IF('세척 후'!H35="","",'세척 후'!F35)</f>
        <v/>
      </c>
      <c r="G35" s="126" t="str">
        <f>IF('세척 후'!H35="","",IF('세척 후'!H35="불량","불량","적합"))</f>
        <v/>
      </c>
      <c r="H35" s="131"/>
    </row>
    <row r="36" spans="1:8" x14ac:dyDescent="0.3">
      <c r="A36" s="134"/>
      <c r="B36" s="64" t="str">
        <f>IF('세척 후'!D36="","",'세척 후'!B36)</f>
        <v/>
      </c>
      <c r="C36" s="126" t="str">
        <f>IF('세척 후'!D36="","",IF('세척 후'!D36="불량","불량","적합"))</f>
        <v/>
      </c>
      <c r="D36" s="132"/>
      <c r="E36" s="129"/>
      <c r="F36" s="47" t="str">
        <f>IF('세척 후'!H36="","",'세척 후'!F36)</f>
        <v/>
      </c>
      <c r="G36" s="126" t="str">
        <f>IF('세척 후'!H36="","",IF('세척 후'!H36="불량","불량","적합"))</f>
        <v/>
      </c>
      <c r="H36" s="131"/>
    </row>
    <row r="37" spans="1:8" ht="17.25" customHeight="1" thickBot="1" x14ac:dyDescent="0.35">
      <c r="A37" s="136"/>
      <c r="B37" s="49" t="str">
        <f>IF('세척 후'!D37="","",'세척 후'!B37)</f>
        <v/>
      </c>
      <c r="C37" s="138" t="str">
        <f>IF('세척 후'!D37="","",IF('세척 후'!D37="불량","불량","적합"))</f>
        <v/>
      </c>
      <c r="D37" s="139"/>
      <c r="E37" s="137"/>
      <c r="F37" s="49" t="str">
        <f>IF('세척 후'!H37="","",'세척 후'!F37)</f>
        <v/>
      </c>
      <c r="G37" s="138" t="str">
        <f>IF('세척 후'!H37="","",IF('세척 후'!H37="불량","불량","적합"))</f>
        <v/>
      </c>
      <c r="H37" s="140"/>
    </row>
    <row r="38" spans="1:8" x14ac:dyDescent="0.3">
      <c r="A38" s="3" t="s">
        <v>59</v>
      </c>
    </row>
    <row r="40" spans="1:8" x14ac:dyDescent="0.3">
      <c r="A40" s="17" t="s">
        <v>72</v>
      </c>
      <c r="B40" s="8"/>
      <c r="C40" s="8"/>
      <c r="D40" s="8"/>
      <c r="E40" s="8"/>
      <c r="F40" s="8"/>
      <c r="G40" s="8"/>
      <c r="H40" s="9"/>
    </row>
    <row r="41" spans="1:8" x14ac:dyDescent="0.3">
      <c r="A41" s="18" t="s">
        <v>83</v>
      </c>
      <c r="B41" s="10"/>
      <c r="C41" s="10"/>
      <c r="D41" s="10"/>
      <c r="E41" s="10"/>
      <c r="F41" s="10"/>
      <c r="G41" s="10"/>
      <c r="H41" s="11"/>
    </row>
    <row r="42" spans="1:8" x14ac:dyDescent="0.3">
      <c r="A42" s="18" t="s">
        <v>84</v>
      </c>
      <c r="B42" s="10"/>
      <c r="C42" s="10"/>
      <c r="D42" s="10"/>
      <c r="E42" s="10"/>
      <c r="F42" s="10"/>
      <c r="G42" s="10"/>
      <c r="H42" s="11"/>
    </row>
    <row r="43" spans="1:8" x14ac:dyDescent="0.3">
      <c r="A43" s="19"/>
      <c r="B43" s="10"/>
      <c r="C43" s="10"/>
      <c r="D43" s="10"/>
      <c r="E43" s="10"/>
      <c r="F43" s="10"/>
      <c r="G43" s="10"/>
      <c r="H43" s="11"/>
    </row>
    <row r="44" spans="1:8" x14ac:dyDescent="0.3">
      <c r="A44" s="18"/>
      <c r="B44" s="10"/>
      <c r="C44" s="10"/>
      <c r="D44" s="10"/>
      <c r="E44" s="10"/>
      <c r="F44" s="10"/>
      <c r="G44" s="10"/>
      <c r="H44" s="11"/>
    </row>
    <row r="45" spans="1:8" x14ac:dyDescent="0.3">
      <c r="A45" s="20"/>
      <c r="B45" s="12"/>
      <c r="C45" s="12"/>
      <c r="D45" s="12"/>
      <c r="E45" s="12"/>
      <c r="F45" s="12"/>
      <c r="G45" s="12"/>
      <c r="H45" s="13"/>
    </row>
    <row r="48" spans="1:8" x14ac:dyDescent="0.3">
      <c r="A48" s="112" t="s">
        <v>9</v>
      </c>
      <c r="B48" s="112"/>
      <c r="C48" s="112"/>
      <c r="D48" s="112"/>
      <c r="E48" s="112"/>
      <c r="F48" s="112"/>
      <c r="G48" s="112"/>
      <c r="H48" s="112"/>
    </row>
    <row r="49" spans="1:8" ht="17.25" x14ac:dyDescent="0.3">
      <c r="A49" s="113" t="s">
        <v>10</v>
      </c>
      <c r="B49" s="113"/>
      <c r="C49" s="113"/>
      <c r="D49" s="113"/>
      <c r="E49" s="113"/>
      <c r="F49" s="113"/>
      <c r="G49" s="113"/>
      <c r="H49" s="113"/>
    </row>
  </sheetData>
  <mergeCells count="92">
    <mergeCell ref="A48:H48"/>
    <mergeCell ref="A49:H49"/>
    <mergeCell ref="A35:A37"/>
    <mergeCell ref="C35:D35"/>
    <mergeCell ref="E35:E37"/>
    <mergeCell ref="G35:H35"/>
    <mergeCell ref="C36:D36"/>
    <mergeCell ref="G36:H36"/>
    <mergeCell ref="C37:D37"/>
    <mergeCell ref="G37:H37"/>
    <mergeCell ref="A32:A34"/>
    <mergeCell ref="C32:D32"/>
    <mergeCell ref="E32:E34"/>
    <mergeCell ref="G32:H32"/>
    <mergeCell ref="C33:D33"/>
    <mergeCell ref="G33:H33"/>
    <mergeCell ref="C34:D34"/>
    <mergeCell ref="G34:H34"/>
    <mergeCell ref="A29:A31"/>
    <mergeCell ref="C29:D29"/>
    <mergeCell ref="E29:E31"/>
    <mergeCell ref="G29:H29"/>
    <mergeCell ref="C30:D30"/>
    <mergeCell ref="G30:H30"/>
    <mergeCell ref="C31:D31"/>
    <mergeCell ref="G31:H31"/>
    <mergeCell ref="A26:A28"/>
    <mergeCell ref="C26:D26"/>
    <mergeCell ref="E26:E28"/>
    <mergeCell ref="G26:H26"/>
    <mergeCell ref="C27:D27"/>
    <mergeCell ref="G27:H27"/>
    <mergeCell ref="C28:D28"/>
    <mergeCell ref="G28:H28"/>
    <mergeCell ref="A23:A25"/>
    <mergeCell ref="C23:D23"/>
    <mergeCell ref="E23:E25"/>
    <mergeCell ref="G23:H23"/>
    <mergeCell ref="C24:D24"/>
    <mergeCell ref="G24:H24"/>
    <mergeCell ref="C25:D25"/>
    <mergeCell ref="G25:H25"/>
    <mergeCell ref="A20:A22"/>
    <mergeCell ref="C20:D20"/>
    <mergeCell ref="E20:E22"/>
    <mergeCell ref="G20:H20"/>
    <mergeCell ref="C21:D21"/>
    <mergeCell ref="G21:H21"/>
    <mergeCell ref="C22:D22"/>
    <mergeCell ref="G22:H22"/>
    <mergeCell ref="A17:A19"/>
    <mergeCell ref="C17:D17"/>
    <mergeCell ref="E17:E19"/>
    <mergeCell ref="G17:H17"/>
    <mergeCell ref="C18:D18"/>
    <mergeCell ref="G18:H18"/>
    <mergeCell ref="C19:D19"/>
    <mergeCell ref="G19:H19"/>
    <mergeCell ref="A14:A16"/>
    <mergeCell ref="C14:D14"/>
    <mergeCell ref="E14:E16"/>
    <mergeCell ref="G14:H14"/>
    <mergeCell ref="C15:D15"/>
    <mergeCell ref="G15:H15"/>
    <mergeCell ref="C16:D16"/>
    <mergeCell ref="G16:H16"/>
    <mergeCell ref="A11:A13"/>
    <mergeCell ref="C11:D11"/>
    <mergeCell ref="E11:E13"/>
    <mergeCell ref="G11:H11"/>
    <mergeCell ref="C12:D12"/>
    <mergeCell ref="G12:H12"/>
    <mergeCell ref="C13:D13"/>
    <mergeCell ref="G13:H13"/>
    <mergeCell ref="A8:A10"/>
    <mergeCell ref="C8:D8"/>
    <mergeCell ref="E8:E10"/>
    <mergeCell ref="G8:H8"/>
    <mergeCell ref="C9:D9"/>
    <mergeCell ref="G9:H9"/>
    <mergeCell ref="C10:D10"/>
    <mergeCell ref="G10:H10"/>
    <mergeCell ref="A1:H1"/>
    <mergeCell ref="G3:H3"/>
    <mergeCell ref="D4:E4"/>
    <mergeCell ref="G4:H4"/>
    <mergeCell ref="C7:D7"/>
    <mergeCell ref="G7:H7"/>
    <mergeCell ref="A4:A5"/>
    <mergeCell ref="B4:B5"/>
    <mergeCell ref="D5:E5"/>
    <mergeCell ref="G5:H5"/>
  </mergeCells>
  <phoneticPr fontId="3" type="noConversion"/>
  <conditionalFormatting sqref="C8:C37 D8">
    <cfRule type="containsText" dxfId="46" priority="2" operator="containsText" text="불량">
      <formula>NOT(ISERROR(SEARCH("불량",C8)))</formula>
    </cfRule>
  </conditionalFormatting>
  <conditionalFormatting sqref="G8:G37">
    <cfRule type="containsText" dxfId="45" priority="1" operator="containsText" text="불량">
      <formula>NOT(ISERROR(SEARCH("불량",G8)))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D4" sqref="D4:E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41" t="s">
        <v>28</v>
      </c>
      <c r="B1" s="101"/>
      <c r="C1" s="101"/>
      <c r="D1" s="101"/>
      <c r="E1" s="101"/>
      <c r="F1" s="101"/>
      <c r="G1" s="101"/>
      <c r="H1" s="101"/>
    </row>
    <row r="3" spans="1:8" x14ac:dyDescent="0.3">
      <c r="F3" s="22" t="s">
        <v>11</v>
      </c>
      <c r="G3" s="102"/>
      <c r="H3" s="103"/>
    </row>
    <row r="4" spans="1:8" x14ac:dyDescent="0.3">
      <c r="A4" s="4" t="s">
        <v>4</v>
      </c>
      <c r="B4" s="39"/>
      <c r="C4" s="4" t="s">
        <v>13</v>
      </c>
      <c r="D4" s="142"/>
      <c r="E4" s="142"/>
      <c r="F4" s="4" t="s">
        <v>15</v>
      </c>
      <c r="G4" s="105"/>
      <c r="H4" s="106"/>
    </row>
    <row r="5" spans="1:8" ht="15.75" thickBot="1" x14ac:dyDescent="0.35"/>
    <row r="6" spans="1:8" x14ac:dyDescent="0.3">
      <c r="A6" s="25" t="s">
        <v>29</v>
      </c>
      <c r="B6" s="26" t="s">
        <v>30</v>
      </c>
      <c r="C6" s="26" t="s">
        <v>17</v>
      </c>
      <c r="D6" s="32" t="s">
        <v>3</v>
      </c>
      <c r="E6" s="34" t="s">
        <v>29</v>
      </c>
      <c r="F6" s="26" t="s">
        <v>30</v>
      </c>
      <c r="G6" s="26" t="s">
        <v>17</v>
      </c>
      <c r="H6" s="6" t="s">
        <v>3</v>
      </c>
    </row>
    <row r="7" spans="1:8" ht="27" customHeight="1" x14ac:dyDescent="0.3">
      <c r="A7" s="40"/>
      <c r="B7" s="27" t="s">
        <v>31</v>
      </c>
      <c r="C7" s="43"/>
      <c r="D7" s="33" t="str">
        <f>IF(C7="","",IF(C7="음성","양호",IF(ISERROR(FIND(".",C7)),"불량","주의")))</f>
        <v/>
      </c>
      <c r="E7" s="45"/>
      <c r="F7" s="35" t="s">
        <v>31</v>
      </c>
      <c r="G7" s="39"/>
      <c r="H7" s="28" t="str">
        <f>IF(G7="","",IF(G7="음성","양호",IF(ISERROR(FIND(".",G7)),"불량","주의")))</f>
        <v/>
      </c>
    </row>
    <row r="8" spans="1:8" ht="27" customHeight="1" x14ac:dyDescent="0.3">
      <c r="A8" s="41"/>
      <c r="B8" s="27"/>
      <c r="C8" s="39"/>
      <c r="D8" s="33" t="str">
        <f t="shared" ref="D8:D16" si="0">IF(C8="","",IF(C8="음성","양호",IF(ISERROR(FIND(".",C8)),"불량","주의")))</f>
        <v/>
      </c>
      <c r="E8" s="45"/>
      <c r="F8" s="35"/>
      <c r="G8" s="39"/>
      <c r="H8" s="28" t="str">
        <f t="shared" ref="H8:H16" si="1">IF(G8="","",IF(G8="음성","양호",IF(ISERROR(FIND(".",G8)),"불량","주의")))</f>
        <v/>
      </c>
    </row>
    <row r="9" spans="1:8" ht="27" customHeight="1" x14ac:dyDescent="0.3">
      <c r="A9" s="41"/>
      <c r="B9" s="24"/>
      <c r="C9" s="39"/>
      <c r="D9" s="33" t="str">
        <f t="shared" si="0"/>
        <v/>
      </c>
      <c r="E9" s="45"/>
      <c r="F9" s="24"/>
      <c r="G9" s="51"/>
      <c r="H9" s="28" t="str">
        <f t="shared" si="1"/>
        <v/>
      </c>
    </row>
    <row r="10" spans="1:8" ht="27" customHeight="1" x14ac:dyDescent="0.3">
      <c r="A10" s="41"/>
      <c r="B10" s="24"/>
      <c r="C10" s="39"/>
      <c r="D10" s="33" t="str">
        <f t="shared" si="0"/>
        <v/>
      </c>
      <c r="E10" s="45"/>
      <c r="F10" s="24"/>
      <c r="G10" s="39"/>
      <c r="H10" s="28" t="str">
        <f t="shared" si="1"/>
        <v/>
      </c>
    </row>
    <row r="11" spans="1:8" ht="27" customHeight="1" x14ac:dyDescent="0.3">
      <c r="A11" s="41"/>
      <c r="B11" s="24"/>
      <c r="C11" s="39"/>
      <c r="D11" s="33" t="str">
        <f t="shared" si="0"/>
        <v/>
      </c>
      <c r="E11" s="45"/>
      <c r="F11" s="24"/>
      <c r="G11" s="39"/>
      <c r="H11" s="28" t="str">
        <f t="shared" si="1"/>
        <v/>
      </c>
    </row>
    <row r="12" spans="1:8" ht="27" customHeight="1" x14ac:dyDescent="0.3">
      <c r="A12" s="41"/>
      <c r="B12" s="24"/>
      <c r="C12" s="39"/>
      <c r="D12" s="33" t="str">
        <f t="shared" si="0"/>
        <v/>
      </c>
      <c r="E12" s="45"/>
      <c r="F12" s="24"/>
      <c r="G12" s="39"/>
      <c r="H12" s="28" t="str">
        <f t="shared" si="1"/>
        <v/>
      </c>
    </row>
    <row r="13" spans="1:8" ht="27" customHeight="1" x14ac:dyDescent="0.3">
      <c r="A13" s="41"/>
      <c r="B13" s="24"/>
      <c r="C13" s="39"/>
      <c r="D13" s="33" t="str">
        <f t="shared" si="0"/>
        <v/>
      </c>
      <c r="E13" s="45"/>
      <c r="F13" s="24"/>
      <c r="G13" s="39"/>
      <c r="H13" s="28" t="str">
        <f t="shared" si="1"/>
        <v/>
      </c>
    </row>
    <row r="14" spans="1:8" ht="27" customHeight="1" x14ac:dyDescent="0.3">
      <c r="A14" s="41"/>
      <c r="B14" s="24"/>
      <c r="C14" s="39"/>
      <c r="D14" s="33" t="str">
        <f t="shared" si="0"/>
        <v/>
      </c>
      <c r="E14" s="45"/>
      <c r="F14" s="24"/>
      <c r="G14" s="39"/>
      <c r="H14" s="28" t="str">
        <f t="shared" si="1"/>
        <v/>
      </c>
    </row>
    <row r="15" spans="1:8" ht="27" customHeight="1" x14ac:dyDescent="0.3">
      <c r="A15" s="41"/>
      <c r="B15" s="24"/>
      <c r="C15" s="39"/>
      <c r="D15" s="33" t="str">
        <f t="shared" si="0"/>
        <v/>
      </c>
      <c r="E15" s="45"/>
      <c r="F15" s="24"/>
      <c r="G15" s="39"/>
      <c r="H15" s="28" t="str">
        <f t="shared" si="1"/>
        <v/>
      </c>
    </row>
    <row r="16" spans="1:8" ht="27" customHeight="1" thickBot="1" x14ac:dyDescent="0.35">
      <c r="A16" s="42"/>
      <c r="B16" s="30"/>
      <c r="C16" s="44"/>
      <c r="D16" s="38" t="str">
        <f t="shared" si="0"/>
        <v/>
      </c>
      <c r="E16" s="46"/>
      <c r="F16" s="30"/>
      <c r="G16" s="44"/>
      <c r="H16" s="31" t="str">
        <f t="shared" si="1"/>
        <v/>
      </c>
    </row>
    <row r="17" spans="1:8" x14ac:dyDescent="0.3">
      <c r="A17" s="3"/>
    </row>
    <row r="19" spans="1:8" x14ac:dyDescent="0.3">
      <c r="A19" s="1" t="s">
        <v>19</v>
      </c>
    </row>
    <row r="20" spans="1:8" x14ac:dyDescent="0.3">
      <c r="A20" s="14"/>
      <c r="B20" s="15" t="s">
        <v>20</v>
      </c>
      <c r="C20" s="144" t="s">
        <v>7</v>
      </c>
      <c r="D20" s="144"/>
      <c r="E20" s="144" t="s">
        <v>41</v>
      </c>
      <c r="F20" s="144"/>
      <c r="G20" s="144" t="s">
        <v>8</v>
      </c>
      <c r="H20" s="144"/>
    </row>
    <row r="21" spans="1:8" x14ac:dyDescent="0.3">
      <c r="A21" s="16" t="s">
        <v>23</v>
      </c>
      <c r="B21" s="7"/>
      <c r="C21" s="144"/>
      <c r="D21" s="144"/>
      <c r="E21" s="144"/>
      <c r="F21" s="144"/>
      <c r="G21" s="144"/>
      <c r="H21" s="144"/>
    </row>
    <row r="22" spans="1:8" ht="17.25" customHeight="1" x14ac:dyDescent="0.3">
      <c r="A22" s="143" t="s">
        <v>17</v>
      </c>
      <c r="B22" s="116"/>
      <c r="C22" s="143" t="s">
        <v>24</v>
      </c>
      <c r="D22" s="143"/>
      <c r="E22" s="143" t="s">
        <v>43</v>
      </c>
      <c r="F22" s="143"/>
      <c r="G22" s="116" t="s">
        <v>45</v>
      </c>
      <c r="H22" s="116"/>
    </row>
    <row r="24" spans="1:8" x14ac:dyDescent="0.3">
      <c r="A24" s="17" t="s">
        <v>25</v>
      </c>
      <c r="B24" s="8"/>
      <c r="C24" s="8"/>
      <c r="D24" s="8"/>
      <c r="E24" s="8"/>
      <c r="F24" s="8"/>
      <c r="G24" s="8"/>
      <c r="H24" s="9"/>
    </row>
    <row r="25" spans="1:8" x14ac:dyDescent="0.3">
      <c r="A25" s="18" t="s">
        <v>26</v>
      </c>
      <c r="B25" s="10"/>
      <c r="C25" s="10"/>
      <c r="D25" s="10"/>
      <c r="E25" s="10"/>
      <c r="F25" s="10"/>
      <c r="G25" s="10"/>
      <c r="H25" s="11"/>
    </row>
    <row r="26" spans="1:8" x14ac:dyDescent="0.3">
      <c r="A26" s="18"/>
      <c r="B26" s="10"/>
      <c r="C26" s="10"/>
      <c r="D26" s="10"/>
      <c r="E26" s="10"/>
      <c r="F26" s="10"/>
      <c r="G26" s="10"/>
      <c r="H26" s="11"/>
    </row>
    <row r="27" spans="1:8" x14ac:dyDescent="0.3">
      <c r="A27" s="18"/>
      <c r="B27" s="10"/>
      <c r="C27" s="10"/>
      <c r="D27" s="10"/>
      <c r="E27" s="10"/>
      <c r="F27" s="10"/>
      <c r="G27" s="10"/>
      <c r="H27" s="11"/>
    </row>
    <row r="28" spans="1:8" x14ac:dyDescent="0.3">
      <c r="A28" s="18"/>
      <c r="B28" s="10"/>
      <c r="C28" s="10"/>
      <c r="D28" s="10"/>
      <c r="E28" s="10"/>
      <c r="F28" s="10"/>
      <c r="G28" s="10"/>
      <c r="H28" s="11"/>
    </row>
    <row r="29" spans="1:8" x14ac:dyDescent="0.3">
      <c r="A29" s="20"/>
      <c r="B29" s="12"/>
      <c r="C29" s="12"/>
      <c r="D29" s="12"/>
      <c r="E29" s="12"/>
      <c r="F29" s="12"/>
      <c r="G29" s="12"/>
      <c r="H29" s="13"/>
    </row>
    <row r="39" spans="1:8" x14ac:dyDescent="0.3">
      <c r="A39" s="112" t="s">
        <v>9</v>
      </c>
      <c r="B39" s="112"/>
      <c r="C39" s="112"/>
      <c r="D39" s="112"/>
      <c r="E39" s="112"/>
      <c r="F39" s="112"/>
      <c r="G39" s="112"/>
      <c r="H39" s="112"/>
    </row>
    <row r="40" spans="1:8" ht="17.25" x14ac:dyDescent="0.3">
      <c r="A40" s="113" t="s">
        <v>10</v>
      </c>
      <c r="B40" s="113"/>
      <c r="C40" s="113"/>
      <c r="D40" s="113"/>
      <c r="E40" s="113"/>
      <c r="F40" s="113"/>
      <c r="G40" s="113"/>
      <c r="H40" s="113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44" priority="11" operator="containsText" text="불량">
      <formula>NOT(ISERROR(SEARCH("불량",D7)))</formula>
    </cfRule>
  </conditionalFormatting>
  <conditionalFormatting sqref="C7:C16">
    <cfRule type="containsText" dxfId="43" priority="10" operator="containsText" text="양성">
      <formula>NOT(ISERROR(SEARCH("양성",C7)))</formula>
    </cfRule>
  </conditionalFormatting>
  <conditionalFormatting sqref="G7 G16">
    <cfRule type="containsText" dxfId="42" priority="9" operator="containsText" text="양성">
      <formula>NOT(ISERROR(SEARCH("양성",G7)))</formula>
    </cfRule>
  </conditionalFormatting>
  <conditionalFormatting sqref="G8:G15">
    <cfRule type="containsText" dxfId="41" priority="7" operator="containsText" text="양성">
      <formula>NOT(ISERROR(SEARCH("양성",G8)))</formula>
    </cfRule>
  </conditionalFormatting>
  <conditionalFormatting sqref="G8:G15">
    <cfRule type="containsText" dxfId="40" priority="4" operator="containsText" text="양성">
      <formula>NOT(ISERROR(SEARCH("양성",G8)))</formula>
    </cfRule>
  </conditionalFormatting>
  <conditionalFormatting sqref="D7:D16">
    <cfRule type="containsText" dxfId="39" priority="2" operator="containsText" text="주의">
      <formula>NOT(ISERROR(SEARCH("주의",D7)))</formula>
    </cfRule>
  </conditionalFormatting>
  <conditionalFormatting sqref="H7:H16">
    <cfRule type="containsText" dxfId="38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D4" sqref="D4:E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1" t="s">
        <v>28</v>
      </c>
      <c r="B1" s="101"/>
      <c r="C1" s="101"/>
      <c r="D1" s="101"/>
      <c r="E1" s="101"/>
      <c r="F1" s="101"/>
      <c r="G1" s="101"/>
      <c r="H1" s="101"/>
    </row>
    <row r="3" spans="1:8" x14ac:dyDescent="0.3">
      <c r="F3" s="22" t="s">
        <v>27</v>
      </c>
      <c r="G3" s="117">
        <f>'반입 초생추'!G3:H3</f>
        <v>0</v>
      </c>
      <c r="H3" s="118"/>
    </row>
    <row r="4" spans="1:8" x14ac:dyDescent="0.3">
      <c r="A4" s="4" t="s">
        <v>4</v>
      </c>
      <c r="B4" s="22">
        <f>'반입 초생추'!B4</f>
        <v>0</v>
      </c>
      <c r="C4" s="4" t="s">
        <v>12</v>
      </c>
      <c r="D4" s="145">
        <f>'반입 초생추'!D4:E4</f>
        <v>0</v>
      </c>
      <c r="E4" s="145"/>
      <c r="F4" s="4" t="s">
        <v>14</v>
      </c>
      <c r="G4" s="120">
        <f>'반입 초생추'!G4:H4</f>
        <v>0</v>
      </c>
      <c r="H4" s="121"/>
    </row>
    <row r="5" spans="1:8" ht="15.75" thickBot="1" x14ac:dyDescent="0.35"/>
    <row r="6" spans="1:8" ht="16.5" customHeight="1" x14ac:dyDescent="0.3">
      <c r="A6" s="25" t="s">
        <v>29</v>
      </c>
      <c r="B6" s="26" t="s">
        <v>30</v>
      </c>
      <c r="C6" s="122" t="s">
        <v>20</v>
      </c>
      <c r="D6" s="123"/>
      <c r="E6" s="34" t="s">
        <v>29</v>
      </c>
      <c r="F6" s="26" t="s">
        <v>30</v>
      </c>
      <c r="G6" s="122" t="s">
        <v>20</v>
      </c>
      <c r="H6" s="124"/>
    </row>
    <row r="7" spans="1:8" ht="27" customHeight="1" x14ac:dyDescent="0.3">
      <c r="A7" s="21" t="str">
        <f>IF('반입 초생추'!A7:A7="","",'반입 초생추'!A7:A7)</f>
        <v/>
      </c>
      <c r="B7" s="35" t="str">
        <f>IF('반입 초생추'!B7:B7="","",'반입 초생추'!B7:B7)</f>
        <v>초생추 분변
(5점)</v>
      </c>
      <c r="C7" s="126" t="str">
        <f>IF('반입 초생추'!D7="","",IF('반입 초생추'!D7="불량","부적합",IF('반입 초생추'!D7="주의","주의","적합")))</f>
        <v/>
      </c>
      <c r="D7" s="127"/>
      <c r="E7" s="36" t="str">
        <f>IF('반입 초생추'!E7:E7="","",'반입 초생추'!E7:E7)</f>
        <v/>
      </c>
      <c r="F7" s="48" t="str">
        <f>IF('반입 초생추'!F7:F7="","",'반입 초생추'!F7:F7)</f>
        <v>초생추 분변
(5점)</v>
      </c>
      <c r="G7" s="126" t="str">
        <f>IF('반입 초생추'!H7="","",IF('반입 초생추'!H7="불량","부적합",IF('반입 초생추'!H7="주의","주의","적합")))</f>
        <v/>
      </c>
      <c r="H7" s="131"/>
    </row>
    <row r="8" spans="1:8" ht="27" customHeight="1" x14ac:dyDescent="0.3">
      <c r="A8" s="21" t="str">
        <f>IF('반입 초생추'!A8:A8="","",'반입 초생추'!A8:A8)</f>
        <v/>
      </c>
      <c r="B8" s="35" t="str">
        <f>IF('반입 초생추'!B8:B8="","",'반입 초생추'!B8:B8)</f>
        <v/>
      </c>
      <c r="C8" s="126" t="str">
        <f>IF('반입 초생추'!D8="","",IF('반입 초생추'!D8="불량","부적합",IF('반입 초생추'!D8="주의","주의","적합")))</f>
        <v/>
      </c>
      <c r="D8" s="132"/>
      <c r="E8" s="36" t="str">
        <f>IF('반입 초생추'!E8:E8="","",'반입 초생추'!E8:E8)</f>
        <v/>
      </c>
      <c r="F8" s="48" t="str">
        <f>IF('반입 초생추'!F8:F8="","",'반입 초생추'!F8:F8)</f>
        <v/>
      </c>
      <c r="G8" s="126" t="str">
        <f>IF('반입 초생추'!H8="","",IF('반입 초생추'!H8="불량","부적합",IF('반입 초생추'!H8="주의","주의","적합")))</f>
        <v/>
      </c>
      <c r="H8" s="131"/>
    </row>
    <row r="9" spans="1:8" ht="27" customHeight="1" x14ac:dyDescent="0.3">
      <c r="A9" s="21" t="str">
        <f>IF('반입 초생추'!A9:A9="","",'반입 초생추'!A9:A9)</f>
        <v/>
      </c>
      <c r="B9" s="22" t="str">
        <f>IF('반입 초생추'!B9:B9="","",'반입 초생추'!B9:B9)</f>
        <v/>
      </c>
      <c r="C9" s="126" t="str">
        <f>IF('반입 초생추'!D9="","",IF('반입 초생추'!D9="불량","부적합",IF('반입 초생추'!D9="주의","주의","적합")))</f>
        <v/>
      </c>
      <c r="D9" s="132"/>
      <c r="E9" s="36" t="str">
        <f>IF('반입 초생추'!E9:E9="","",'반입 초생추'!E9:E9)</f>
        <v/>
      </c>
      <c r="F9" s="52" t="str">
        <f>IF('반입 초생추'!F9:F9="","",'반입 초생추'!F9:F9)</f>
        <v/>
      </c>
      <c r="G9" s="126" t="str">
        <f>IF('반입 초생추'!H9="","",IF('반입 초생추'!H9="불량","부적합",IF('반입 초생추'!H9="주의","주의","적합")))</f>
        <v/>
      </c>
      <c r="H9" s="131"/>
    </row>
    <row r="10" spans="1:8" ht="27" customHeight="1" x14ac:dyDescent="0.3">
      <c r="A10" s="21" t="str">
        <f>IF('반입 초생추'!A10:A10="","",'반입 초생추'!A10:A10)</f>
        <v/>
      </c>
      <c r="B10" s="22" t="str">
        <f>IF('반입 초생추'!B10:B10="","",'반입 초생추'!B10:B10)</f>
        <v/>
      </c>
      <c r="C10" s="126" t="str">
        <f>IF('반입 초생추'!D10="","",IF('반입 초생추'!D10="불량","부적합",IF('반입 초생추'!D10="주의","주의","적합")))</f>
        <v/>
      </c>
      <c r="D10" s="132"/>
      <c r="E10" s="36" t="str">
        <f>IF('반입 초생추'!E10:E10="","",'반입 초생추'!E10:E10)</f>
        <v/>
      </c>
      <c r="F10" s="52" t="str">
        <f>IF('반입 초생추'!F10:F10="","",'반입 초생추'!F10:F10)</f>
        <v/>
      </c>
      <c r="G10" s="126" t="str">
        <f>IF('반입 초생추'!H10="","",IF('반입 초생추'!H10="불량","부적합",IF('반입 초생추'!H10="주의","주의","적합")))</f>
        <v/>
      </c>
      <c r="H10" s="131"/>
    </row>
    <row r="11" spans="1:8" ht="27" customHeight="1" x14ac:dyDescent="0.3">
      <c r="A11" s="21" t="str">
        <f>IF('반입 초생추'!A11:A11="","",'반입 초생추'!A11:A11)</f>
        <v/>
      </c>
      <c r="B11" s="22" t="str">
        <f>IF('반입 초생추'!B11:B11="","",'반입 초생추'!B11:B11)</f>
        <v/>
      </c>
      <c r="C11" s="126" t="str">
        <f>IF('반입 초생추'!D11="","",IF('반입 초생추'!D11="불량","부적합",IF('반입 초생추'!D11="주의","주의","적합")))</f>
        <v/>
      </c>
      <c r="D11" s="132"/>
      <c r="E11" s="36" t="str">
        <f>IF('반입 초생추'!E11:E11="","",'반입 초생추'!E11:E11)</f>
        <v/>
      </c>
      <c r="F11" s="52" t="str">
        <f>IF('반입 초생추'!F11:F11="","",'반입 초생추'!F11:F11)</f>
        <v/>
      </c>
      <c r="G11" s="126" t="str">
        <f>IF('반입 초생추'!H11="","",IF('반입 초생추'!H11="불량","부적합",IF('반입 초생추'!H11="주의","주의","적합")))</f>
        <v/>
      </c>
      <c r="H11" s="131"/>
    </row>
    <row r="12" spans="1:8" ht="27" customHeight="1" x14ac:dyDescent="0.3">
      <c r="A12" s="21" t="str">
        <f>IF('반입 초생추'!A12:A12="","",'반입 초생추'!A12:A12)</f>
        <v/>
      </c>
      <c r="B12" s="22" t="str">
        <f>IF('반입 초생추'!B12:B12="","",'반입 초생추'!B12:B12)</f>
        <v/>
      </c>
      <c r="C12" s="126" t="str">
        <f>IF('반입 초생추'!D12="","",IF('반입 초생추'!D12="불량","부적합",IF('반입 초생추'!D12="주의","주의","적합")))</f>
        <v/>
      </c>
      <c r="D12" s="132"/>
      <c r="E12" s="36" t="str">
        <f>IF('반입 초생추'!E12:E12="","",'반입 초생추'!E12:E12)</f>
        <v/>
      </c>
      <c r="F12" s="52" t="str">
        <f>IF('반입 초생추'!F12:F12="","",'반입 초생추'!F12:F12)</f>
        <v/>
      </c>
      <c r="G12" s="126" t="str">
        <f>IF('반입 초생추'!H12="","",IF('반입 초생추'!H12="불량","부적합",IF('반입 초생추'!H12="주의","주의","적합")))</f>
        <v/>
      </c>
      <c r="H12" s="131"/>
    </row>
    <row r="13" spans="1:8" ht="27" customHeight="1" x14ac:dyDescent="0.3">
      <c r="A13" s="21" t="str">
        <f>IF('반입 초생추'!A13:A13="","",'반입 초생추'!A13:A13)</f>
        <v/>
      </c>
      <c r="B13" s="22" t="str">
        <f>IF('반입 초생추'!B13:B13="","",'반입 초생추'!B13:B13)</f>
        <v/>
      </c>
      <c r="C13" s="126" t="str">
        <f>IF('반입 초생추'!D13="","",IF('반입 초생추'!D13="불량","부적합",IF('반입 초생추'!D13="주의","주의","적합")))</f>
        <v/>
      </c>
      <c r="D13" s="132"/>
      <c r="E13" s="36" t="str">
        <f>IF('반입 초생추'!E13:E13="","",'반입 초생추'!E13:E13)</f>
        <v/>
      </c>
      <c r="F13" s="52" t="str">
        <f>IF('반입 초생추'!F13:F13="","",'반입 초생추'!F13:F13)</f>
        <v/>
      </c>
      <c r="G13" s="126" t="str">
        <f>IF('반입 초생추'!H13="","",IF('반입 초생추'!H13="불량","부적합",IF('반입 초생추'!H13="주의","주의","적합")))</f>
        <v/>
      </c>
      <c r="H13" s="131"/>
    </row>
    <row r="14" spans="1:8" ht="27" customHeight="1" x14ac:dyDescent="0.3">
      <c r="A14" s="21" t="str">
        <f>IF('반입 초생추'!A14:A14="","",'반입 초생추'!A14:A14)</f>
        <v/>
      </c>
      <c r="B14" s="22" t="str">
        <f>IF('반입 초생추'!B14:B14="","",'반입 초생추'!B14:B14)</f>
        <v/>
      </c>
      <c r="C14" s="126" t="str">
        <f>IF('반입 초생추'!D14="","",IF('반입 초생추'!D14="불량","부적합",IF('반입 초생추'!D14="주의","주의","적합")))</f>
        <v/>
      </c>
      <c r="D14" s="132"/>
      <c r="E14" s="36" t="str">
        <f>IF('반입 초생추'!E14:E14="","",'반입 초생추'!E14:E14)</f>
        <v/>
      </c>
      <c r="F14" s="52" t="str">
        <f>IF('반입 초생추'!F14:F14="","",'반입 초생추'!F14:F14)</f>
        <v/>
      </c>
      <c r="G14" s="126" t="str">
        <f>IF('반입 초생추'!H14="","",IF('반입 초생추'!H14="불량","부적합",IF('반입 초생추'!H14="주의","주의","적합")))</f>
        <v/>
      </c>
      <c r="H14" s="131"/>
    </row>
    <row r="15" spans="1:8" ht="27" customHeight="1" x14ac:dyDescent="0.3">
      <c r="A15" s="21" t="str">
        <f>IF('반입 초생추'!A15:A15="","",'반입 초생추'!A15:A15)</f>
        <v/>
      </c>
      <c r="B15" s="22" t="str">
        <f>IF('반입 초생추'!B15:B15="","",'반입 초생추'!B15:B15)</f>
        <v/>
      </c>
      <c r="C15" s="126" t="str">
        <f>IF('반입 초생추'!D15="","",IF('반입 초생추'!D15="불량","부적합",IF('반입 초생추'!D15="주의","주의","적합")))</f>
        <v/>
      </c>
      <c r="D15" s="132"/>
      <c r="E15" s="36" t="str">
        <f>IF('반입 초생추'!E15:E15="","",'반입 초생추'!E15:E15)</f>
        <v/>
      </c>
      <c r="F15" s="52" t="str">
        <f>IF('반입 초생추'!F15:F15="","",'반입 초생추'!F15:F15)</f>
        <v/>
      </c>
      <c r="G15" s="126" t="str">
        <f>IF('반입 초생추'!H15="","",IF('반입 초생추'!H15="불량","부적합",IF('반입 초생추'!H15="주의","주의","적합")))</f>
        <v/>
      </c>
      <c r="H15" s="131"/>
    </row>
    <row r="16" spans="1:8" ht="27" customHeight="1" thickBot="1" x14ac:dyDescent="0.35">
      <c r="A16" s="23" t="str">
        <f>IF('반입 초생추'!A16:A16="","",'반입 초생추'!A16:A16)</f>
        <v/>
      </c>
      <c r="B16" s="29" t="str">
        <f>IF('반입 초생추'!B16:B16="","",'반입 초생추'!B16:B16)</f>
        <v/>
      </c>
      <c r="C16" s="138" t="str">
        <f>IF('반입 초생추'!D16="","",IF('반입 초생추'!D16="불량","부적합",IF('반입 초생추'!D16="주의","주의","적합")))</f>
        <v/>
      </c>
      <c r="D16" s="139"/>
      <c r="E16" s="37" t="str">
        <f>IF('반입 초생추'!E16:E16="","",'반입 초생추'!E16:E16)</f>
        <v/>
      </c>
      <c r="F16" s="29" t="str">
        <f>IF('반입 초생추'!F16:F16="","",'반입 초생추'!F16:F16)</f>
        <v/>
      </c>
      <c r="G16" s="138" t="str">
        <f>IF('반입 초생추'!H16="","",IF('반입 초생추'!H16="불량","부적합",IF('반입 초생추'!H16="주의","주의","적합")))</f>
        <v/>
      </c>
      <c r="H16" s="140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18</v>
      </c>
    </row>
    <row r="20" spans="1:8" ht="16.5" customHeight="1" x14ac:dyDescent="0.3">
      <c r="A20" s="14"/>
      <c r="B20" s="15" t="s">
        <v>6</v>
      </c>
      <c r="C20" s="144" t="s">
        <v>21</v>
      </c>
      <c r="D20" s="144"/>
      <c r="E20" s="144" t="s">
        <v>41</v>
      </c>
      <c r="F20" s="144"/>
      <c r="G20" s="144" t="s">
        <v>22</v>
      </c>
      <c r="H20" s="144"/>
    </row>
    <row r="21" spans="1:8" x14ac:dyDescent="0.3">
      <c r="A21" s="16" t="s">
        <v>5</v>
      </c>
      <c r="B21" s="7"/>
      <c r="C21" s="144"/>
      <c r="D21" s="144"/>
      <c r="E21" s="144"/>
      <c r="F21" s="144"/>
      <c r="G21" s="144"/>
      <c r="H21" s="144"/>
    </row>
    <row r="22" spans="1:8" ht="17.25" customHeight="1" x14ac:dyDescent="0.3">
      <c r="A22" s="143" t="s">
        <v>16</v>
      </c>
      <c r="B22" s="116"/>
      <c r="C22" s="143" t="s">
        <v>24</v>
      </c>
      <c r="D22" s="143"/>
      <c r="E22" s="143" t="s">
        <v>43</v>
      </c>
      <c r="F22" s="143"/>
      <c r="G22" s="116" t="s">
        <v>45</v>
      </c>
      <c r="H22" s="116"/>
    </row>
    <row r="24" spans="1:8" x14ac:dyDescent="0.3">
      <c r="A24" s="17" t="s">
        <v>25</v>
      </c>
      <c r="B24" s="8"/>
      <c r="C24" s="8"/>
      <c r="D24" s="8"/>
      <c r="E24" s="8"/>
      <c r="F24" s="8"/>
      <c r="G24" s="8"/>
      <c r="H24" s="9"/>
    </row>
    <row r="25" spans="1:8" x14ac:dyDescent="0.3">
      <c r="A25" s="18" t="str">
        <f>'반입 초생추'!A25</f>
        <v>- 전 구역 음성으로 양호</v>
      </c>
      <c r="B25" s="10"/>
      <c r="C25" s="10"/>
      <c r="D25" s="10"/>
      <c r="E25" s="10"/>
      <c r="F25" s="10"/>
      <c r="G25" s="10"/>
      <c r="H25" s="11"/>
    </row>
    <row r="26" spans="1:8" x14ac:dyDescent="0.3">
      <c r="A26" s="18"/>
      <c r="B26" s="10"/>
      <c r="C26" s="10"/>
      <c r="D26" s="10"/>
      <c r="E26" s="10"/>
      <c r="F26" s="10"/>
      <c r="G26" s="10"/>
      <c r="H26" s="11"/>
    </row>
    <row r="27" spans="1:8" x14ac:dyDescent="0.3">
      <c r="A27" s="18"/>
      <c r="B27" s="10"/>
      <c r="C27" s="10"/>
      <c r="D27" s="10"/>
      <c r="E27" s="10"/>
      <c r="F27" s="10"/>
      <c r="G27" s="10"/>
      <c r="H27" s="11"/>
    </row>
    <row r="28" spans="1:8" x14ac:dyDescent="0.3">
      <c r="A28" s="18"/>
      <c r="B28" s="10"/>
      <c r="C28" s="10"/>
      <c r="D28" s="10"/>
      <c r="E28" s="10"/>
      <c r="F28" s="10"/>
      <c r="G28" s="10"/>
      <c r="H28" s="11"/>
    </row>
    <row r="29" spans="1:8" x14ac:dyDescent="0.3">
      <c r="A29" s="20"/>
      <c r="B29" s="12"/>
      <c r="C29" s="12"/>
      <c r="D29" s="12"/>
      <c r="E29" s="12"/>
      <c r="F29" s="12"/>
      <c r="G29" s="12"/>
      <c r="H29" s="13"/>
    </row>
    <row r="37" spans="1:8" x14ac:dyDescent="0.3">
      <c r="A37" s="112" t="s">
        <v>9</v>
      </c>
      <c r="B37" s="112"/>
      <c r="C37" s="112"/>
      <c r="D37" s="112"/>
      <c r="E37" s="112"/>
      <c r="F37" s="112"/>
      <c r="G37" s="112"/>
      <c r="H37" s="112"/>
    </row>
    <row r="38" spans="1:8" ht="17.25" x14ac:dyDescent="0.3">
      <c r="A38" s="113" t="s">
        <v>10</v>
      </c>
      <c r="B38" s="113"/>
      <c r="C38" s="113"/>
      <c r="D38" s="113"/>
      <c r="E38" s="113"/>
      <c r="F38" s="113"/>
      <c r="G38" s="113"/>
      <c r="H38" s="113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37" priority="3" operator="containsText" text="부적합">
      <formula>NOT(ISERROR(SEARCH("부적합",C7)))</formula>
    </cfRule>
  </conditionalFormatting>
  <conditionalFormatting sqref="G7:G16">
    <cfRule type="containsText" dxfId="36" priority="2" operator="containsText" text="주의">
      <formula>NOT(ISERROR(SEARCH("주의",G7)))</formula>
    </cfRule>
  </conditionalFormatting>
  <conditionalFormatting sqref="C7:C16 D7">
    <cfRule type="containsText" dxfId="35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22" t="s">
        <v>27</v>
      </c>
      <c r="G3" s="117" t="s">
        <v>88</v>
      </c>
      <c r="H3" s="118"/>
    </row>
    <row r="4" spans="1:8" x14ac:dyDescent="0.3">
      <c r="A4" s="4" t="s">
        <v>34</v>
      </c>
      <c r="B4" s="66" t="s">
        <v>85</v>
      </c>
      <c r="C4" s="4" t="s">
        <v>12</v>
      </c>
      <c r="D4" s="104">
        <v>43509</v>
      </c>
      <c r="E4" s="104"/>
      <c r="F4" s="67" t="s">
        <v>87</v>
      </c>
      <c r="G4" s="146">
        <v>43515</v>
      </c>
      <c r="H4" s="147"/>
    </row>
    <row r="5" spans="1:8" x14ac:dyDescent="0.3">
      <c r="A5" s="4" t="s">
        <v>38</v>
      </c>
      <c r="B5" s="80">
        <v>8377</v>
      </c>
      <c r="C5" s="67" t="s">
        <v>39</v>
      </c>
      <c r="D5" s="174" t="s">
        <v>95</v>
      </c>
      <c r="E5" s="175"/>
      <c r="F5" s="68" t="s">
        <v>86</v>
      </c>
      <c r="G5" s="174" t="s">
        <v>89</v>
      </c>
      <c r="H5" s="175"/>
    </row>
    <row r="6" spans="1:8" ht="15.75" thickBot="1" x14ac:dyDescent="0.35"/>
    <row r="7" spans="1:8" ht="16.5" customHeight="1" x14ac:dyDescent="0.3">
      <c r="A7" s="148" t="s">
        <v>35</v>
      </c>
      <c r="B7" s="149"/>
      <c r="C7" s="55" t="s">
        <v>16</v>
      </c>
      <c r="D7" s="50" t="s">
        <v>3</v>
      </c>
      <c r="E7" s="150" t="s">
        <v>29</v>
      </c>
      <c r="F7" s="149"/>
      <c r="G7" s="55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90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90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90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42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92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34" priority="18" operator="containsText" text="불량">
      <formula>NOT(ISERROR(SEARCH("불량",D8)))</formula>
    </cfRule>
  </conditionalFormatting>
  <conditionalFormatting sqref="C8 C10:C27 G8 G10:G27">
    <cfRule type="containsText" dxfId="33" priority="17" operator="containsText" text="양성">
      <formula>NOT(ISERROR(SEARCH("양성",C8)))</formula>
    </cfRule>
  </conditionalFormatting>
  <conditionalFormatting sqref="D8 D22 D10 D14 D18 D12 D16 D20 D24 D26 H8 H10:H27">
    <cfRule type="containsText" dxfId="32" priority="9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22" t="s">
        <v>11</v>
      </c>
      <c r="G3" s="117" t="str">
        <f>'환경 21주'!G3:H3</f>
        <v>19-0435</v>
      </c>
      <c r="H3" s="118"/>
    </row>
    <row r="4" spans="1:8" x14ac:dyDescent="0.3">
      <c r="A4" s="4" t="s">
        <v>4</v>
      </c>
      <c r="B4" s="22" t="str">
        <f>'환경 21주'!B4</f>
        <v>천북농장</v>
      </c>
      <c r="C4" s="4" t="s">
        <v>32</v>
      </c>
      <c r="D4" s="119">
        <f>'환경 21주'!D4:E4</f>
        <v>43509</v>
      </c>
      <c r="E4" s="119"/>
      <c r="F4" s="67" t="s">
        <v>87</v>
      </c>
      <c r="G4" s="119">
        <f>'환경 21주'!G4:H4</f>
        <v>43515</v>
      </c>
      <c r="H4" s="119"/>
    </row>
    <row r="5" spans="1:8" x14ac:dyDescent="0.3">
      <c r="A5" s="4" t="s">
        <v>40</v>
      </c>
      <c r="B5" s="22">
        <f>'환경 21주'!B5</f>
        <v>8377</v>
      </c>
      <c r="C5" s="67" t="s">
        <v>39</v>
      </c>
      <c r="D5" s="120" t="str">
        <f>'환경 21주'!D5:E5</f>
        <v>20주령</v>
      </c>
      <c r="E5" s="120"/>
      <c r="F5" s="68" t="s">
        <v>86</v>
      </c>
      <c r="G5" s="181" t="str">
        <f>'환경 21주'!G5:H5</f>
        <v>강승규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20</v>
      </c>
      <c r="D7" s="122"/>
      <c r="E7" s="150" t="s">
        <v>29</v>
      </c>
      <c r="F7" s="149"/>
      <c r="G7" s="179" t="s">
        <v>20</v>
      </c>
      <c r="H7" s="180"/>
    </row>
    <row r="8" spans="1:8" ht="18.75" customHeight="1" x14ac:dyDescent="0.3">
      <c r="A8" s="183">
        <f>IF('환경 21주'!A8:A9="","",'환경 21주'!A8:A9)</f>
        <v>110</v>
      </c>
      <c r="B8" s="184"/>
      <c r="C8" s="189" t="str">
        <f>IF('환경 21주'!D8="","",IF('환경 21주'!D8="불량","부적합",IF('환경 21주'!D8="주의","주의","적합")))</f>
        <v>적합</v>
      </c>
      <c r="D8" s="196"/>
      <c r="E8" s="187">
        <f>IF('환경 21주'!E8:E9="","",'환경 21주'!E8:E9)</f>
        <v>121</v>
      </c>
      <c r="F8" s="184"/>
      <c r="G8" s="189" t="str">
        <f>IF('환경 21주'!H8="","",IF('환경 21주'!H8="불량","부적합",IF('환경 21주'!H8="주의","주의","적합")))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21주'!D9="불량","부적합",IF('환경 21주'!D9="주의","주의","적합"))</f>
        <v>적합</v>
      </c>
      <c r="D9" s="197"/>
      <c r="E9" s="188"/>
      <c r="F9" s="186"/>
      <c r="G9" s="191" t="str">
        <f>IF('환경 21주'!H9="불량","부적합",IF('환경 21주'!H9="주의","주의","적합"))</f>
        <v>적합</v>
      </c>
      <c r="H9" s="192"/>
    </row>
    <row r="10" spans="1:8" ht="18.75" customHeight="1" x14ac:dyDescent="0.3">
      <c r="A10" s="183">
        <f>IF('환경 21주'!A10:A11="","",'환경 21주'!A10:A11)</f>
        <v>122</v>
      </c>
      <c r="B10" s="184"/>
      <c r="C10" s="189" t="str">
        <f>IF('환경 21주'!D10="","",IF('환경 21주'!D10="불량","부적합",IF('환경 21주'!D10="주의","주의","적합")))</f>
        <v>적합</v>
      </c>
      <c r="D10" s="196"/>
      <c r="E10" s="187">
        <f>IF('환경 21주'!E10:E11="","",'환경 21주'!E10:E11)</f>
        <v>130</v>
      </c>
      <c r="F10" s="184"/>
      <c r="G10" s="189" t="str">
        <f>IF('환경 21주'!H10="","",IF('환경 21주'!H10="불량","부적합",IF('환경 21주'!H10="주의","주의","적합")))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21주'!D11="불량","부적합",IF('환경 21주'!D11="주의","주의","적합"))</f>
        <v>적합</v>
      </c>
      <c r="D11" s="197"/>
      <c r="E11" s="188"/>
      <c r="F11" s="186"/>
      <c r="G11" s="191" t="str">
        <f>IF('환경 21주'!H11="불량","부적합",IF('환경 21주'!H11="주의","주의","적합"))</f>
        <v>적합</v>
      </c>
      <c r="H11" s="192"/>
    </row>
    <row r="12" spans="1:8" ht="18.75" customHeight="1" x14ac:dyDescent="0.3">
      <c r="A12" s="183">
        <f>IF('환경 21주'!A12:A13="","",'환경 21주'!A12:A13)</f>
        <v>140</v>
      </c>
      <c r="B12" s="184"/>
      <c r="C12" s="189" t="str">
        <f>IF('환경 21주'!D12="","",IF('환경 21주'!D12="불량","부적합",IF('환경 21주'!D12="주의","주의","적합")))</f>
        <v>적합</v>
      </c>
      <c r="D12" s="196"/>
      <c r="E12" s="187">
        <f>IF('환경 21주'!E12:E13="","",'환경 21주'!E12:E13)</f>
        <v>210</v>
      </c>
      <c r="F12" s="184"/>
      <c r="G12" s="189" t="str">
        <f>IF('환경 21주'!H12="","",IF('환경 21주'!H12="불량","부적합",IF('환경 21주'!H12="주의","주의","적합")))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21주'!D13="불량","부적합",IF('환경 21주'!D13="주의","주의","적합"))</f>
        <v>적합</v>
      </c>
      <c r="D13" s="197"/>
      <c r="E13" s="188"/>
      <c r="F13" s="186"/>
      <c r="G13" s="191" t="str">
        <f>IF('환경 21주'!H13="불량","부적합",IF('환경 21주'!H13="주의","주의","적합"))</f>
        <v>적합</v>
      </c>
      <c r="H13" s="192"/>
    </row>
    <row r="14" spans="1:8" ht="18.75" customHeight="1" x14ac:dyDescent="0.3">
      <c r="A14" s="183">
        <f>IF('환경 21주'!A14:A15="","",'환경 21주'!A14:A15)</f>
        <v>220</v>
      </c>
      <c r="B14" s="184"/>
      <c r="C14" s="189" t="str">
        <f>IF('환경 21주'!D14="","",IF('환경 21주'!D14="불량","부적합",IF('환경 21주'!D14="주의","주의","적합")))</f>
        <v>적합</v>
      </c>
      <c r="D14" s="196"/>
      <c r="E14" s="187">
        <f>IF('환경 21주'!E14:E15="","",'환경 21주'!E14:E15)</f>
        <v>230</v>
      </c>
      <c r="F14" s="184"/>
      <c r="G14" s="189" t="str">
        <f>IF('환경 21주'!H14="","",IF('환경 21주'!H14="불량","부적합",IF('환경 21주'!H14="주의","주의","적합")))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21주'!D15="불량","부적합",IF('환경 21주'!D15="주의","주의","적합"))</f>
        <v>적합</v>
      </c>
      <c r="D15" s="197"/>
      <c r="E15" s="188"/>
      <c r="F15" s="186"/>
      <c r="G15" s="191" t="str">
        <f>IF('환경 21주'!H15="불량","부적합",IF('환경 21주'!H15="주의","주의","적합"))</f>
        <v>적합</v>
      </c>
      <c r="H15" s="192"/>
    </row>
    <row r="16" spans="1:8" ht="18.75" customHeight="1" x14ac:dyDescent="0.3">
      <c r="A16" s="183">
        <f>IF('환경 21주'!A16:A17="","",'환경 21주'!A16:A17)</f>
        <v>241</v>
      </c>
      <c r="B16" s="184"/>
      <c r="C16" s="189" t="str">
        <f>IF('환경 21주'!D16="","",IF('환경 21주'!D16="불량","부적합",IF('환경 21주'!D16="주의","주의","적합")))</f>
        <v>적합</v>
      </c>
      <c r="D16" s="196"/>
      <c r="E16" s="187">
        <f>IF('환경 21주'!E16:E17="","",'환경 21주'!E16:E17)</f>
        <v>242</v>
      </c>
      <c r="F16" s="184"/>
      <c r="G16" s="189" t="str">
        <f>IF('환경 21주'!H16="","",IF('환경 21주'!H16="불량","부적합",IF('환경 21주'!H16="주의","주의","적합")))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21주'!D17="불량","부적합",IF('환경 21주'!D17="주의","주의","적합"))</f>
        <v>적합</v>
      </c>
      <c r="D17" s="197"/>
      <c r="E17" s="188"/>
      <c r="F17" s="186"/>
      <c r="G17" s="191" t="str">
        <f>IF('환경 21주'!H17="불량","부적합",IF('환경 21주'!H17="주의","주의","적합"))</f>
        <v>적합</v>
      </c>
      <c r="H17" s="192"/>
    </row>
    <row r="18" spans="1:8" ht="18.75" customHeight="1" x14ac:dyDescent="0.3">
      <c r="A18" s="183">
        <f>IF('환경 21주'!A18:A19="","",'환경 21주'!A18:A19)</f>
        <v>251</v>
      </c>
      <c r="B18" s="184"/>
      <c r="C18" s="189" t="str">
        <f>IF('환경 21주'!D18="","",IF('환경 21주'!D18="불량","부적합",IF('환경 21주'!D18="주의","주의","적합")))</f>
        <v>적합</v>
      </c>
      <c r="D18" s="196"/>
      <c r="E18" s="187">
        <f>IF('환경 21주'!E18:E19="","",'환경 21주'!E18:E19)</f>
        <v>252</v>
      </c>
      <c r="F18" s="184"/>
      <c r="G18" s="189" t="str">
        <f>IF('환경 21주'!H18="","",IF('환경 21주'!H18="불량","부적합",IF('환경 21주'!H18="주의","주의","적합")))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21주'!D19="불량","부적합",IF('환경 21주'!D19="주의","주의","적합"))</f>
        <v>적합</v>
      </c>
      <c r="D19" s="197"/>
      <c r="E19" s="188"/>
      <c r="F19" s="186"/>
      <c r="G19" s="191" t="str">
        <f>IF('환경 21주'!H19="불량","부적합",IF('환경 21주'!H19="주의","주의","적합"))</f>
        <v>적합</v>
      </c>
      <c r="H19" s="192"/>
    </row>
    <row r="20" spans="1:8" ht="18.75" customHeight="1" x14ac:dyDescent="0.3">
      <c r="A20" s="183">
        <f>IF('환경 21주'!A20:A21="","",'환경 21주'!A20:A21)</f>
        <v>310</v>
      </c>
      <c r="B20" s="184"/>
      <c r="C20" s="189" t="str">
        <f>IF('환경 21주'!D20="","",IF('환경 21주'!D20="불량","부적합",IF('환경 21주'!D20="주의","주의","적합")))</f>
        <v>적합</v>
      </c>
      <c r="D20" s="196"/>
      <c r="E20" s="187">
        <f>IF('환경 21주'!E20:E21="","",'환경 21주'!E20:E21)</f>
        <v>320</v>
      </c>
      <c r="F20" s="184"/>
      <c r="G20" s="189" t="str">
        <f>IF('환경 21주'!H20="","",IF('환경 21주'!H20="불량","부적합",IF('환경 21주'!H20="주의","주의","적합")))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21주'!D21="불량","부적합",IF('환경 21주'!D21="주의","주의","적합"))</f>
        <v>적합</v>
      </c>
      <c r="D21" s="197"/>
      <c r="E21" s="188"/>
      <c r="F21" s="186"/>
      <c r="G21" s="191" t="str">
        <f>IF('환경 21주'!H21="불량","부적합",IF('환경 21주'!H21="주의","주의","적합"))</f>
        <v>적합</v>
      </c>
      <c r="H21" s="192"/>
    </row>
    <row r="22" spans="1:8" ht="18.75" customHeight="1" x14ac:dyDescent="0.3">
      <c r="A22" s="183" t="str">
        <f>IF('환경 21주'!A22:A23="","",'환경 21주'!A22:A23)</f>
        <v/>
      </c>
      <c r="B22" s="184"/>
      <c r="C22" s="189" t="str">
        <f>IF('환경 21주'!D22="","",IF('환경 21주'!D22="불량","부적합",IF('환경 21주'!D22="주의","주의","적합")))</f>
        <v/>
      </c>
      <c r="D22" s="196"/>
      <c r="E22" s="187" t="str">
        <f>IF('환경 21주'!E22:E23="","",'환경 21주'!E22:E23)</f>
        <v/>
      </c>
      <c r="F22" s="184"/>
      <c r="G22" s="189" t="str">
        <f>IF('환경 21주'!H22="","",IF('환경 21주'!H22="불량","부적합",IF('환경 21주'!H22="주의","주의","적합")))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21주'!D23="불량","부적합",IF('환경 21주'!D23="주의","주의","적합"))</f>
        <v>적합</v>
      </c>
      <c r="D23" s="197"/>
      <c r="E23" s="188"/>
      <c r="F23" s="186"/>
      <c r="G23" s="191" t="str">
        <f>IF('환경 21주'!H23="불량","부적합",IF('환경 21주'!H23="주의","주의","적합"))</f>
        <v>적합</v>
      </c>
      <c r="H23" s="192"/>
    </row>
    <row r="24" spans="1:8" ht="18.75" customHeight="1" x14ac:dyDescent="0.3">
      <c r="A24" s="183" t="str">
        <f>IF('환경 21주'!A24:A25="","",'환경 21주'!A24:A25)</f>
        <v/>
      </c>
      <c r="B24" s="184"/>
      <c r="C24" s="189" t="str">
        <f>IF('환경 21주'!D24="","",IF('환경 21주'!D24="불량","부적합",IF('환경 21주'!D24="주의","주의","적합")))</f>
        <v/>
      </c>
      <c r="D24" s="196"/>
      <c r="E24" s="187" t="str">
        <f>IF('환경 21주'!E24:E25="","",'환경 21주'!E24:E25)</f>
        <v/>
      </c>
      <c r="F24" s="184"/>
      <c r="G24" s="189" t="str">
        <f>IF('환경 21주'!H24="","",IF('환경 21주'!H24="불량","부적합",IF('환경 21주'!H24="주의","주의","적합")))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21주'!D25="불량","부적합",IF('환경 21주'!D25="주의","주의","적합"))</f>
        <v>적합</v>
      </c>
      <c r="D25" s="197"/>
      <c r="E25" s="188"/>
      <c r="F25" s="186"/>
      <c r="G25" s="191" t="str">
        <f>IF('환경 21주'!H25="불량","부적합",IF('환경 21주'!H25="주의","주의","적합"))</f>
        <v>적합</v>
      </c>
      <c r="H25" s="192"/>
    </row>
    <row r="26" spans="1:8" ht="18.75" customHeight="1" x14ac:dyDescent="0.3">
      <c r="A26" s="183" t="str">
        <f>IF('환경 21주'!A26:A27="","",'환경 21주'!A26:A27)</f>
        <v/>
      </c>
      <c r="B26" s="184"/>
      <c r="C26" s="189" t="str">
        <f>IF('환경 21주'!D26="","",IF('환경 21주'!D26="불량","부적합",IF('환경 21주'!D26="주의","주의","적합")))</f>
        <v/>
      </c>
      <c r="D26" s="196"/>
      <c r="E26" s="187" t="str">
        <f>IF('환경 21주'!E26:E27="","",'환경 21주'!E26:E27)</f>
        <v/>
      </c>
      <c r="F26" s="184"/>
      <c r="G26" s="189" t="str">
        <f>IF('환경 21주'!H26="","",IF('환경 21주'!H26="불량","부적합",IF('환경 21주'!H26="주의","주의","적합")))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21주'!D27="불량","부적합",IF('환경 21주'!D27="주의","주의","적합"))</f>
        <v>적합</v>
      </c>
      <c r="D27" s="199"/>
      <c r="E27" s="195"/>
      <c r="F27" s="194"/>
      <c r="G27" s="198" t="str">
        <f>IF('환경 21주'!H27="불량","부적합",IF('환경 21주'!H27="주의","주의","적합"))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44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21주'!A36</f>
        <v>- 모든 샘플 음성으로 적합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31" priority="2" operator="containsText" text="부적합">
      <formula>NOT(ISERROR(SEARCH("부적합",C8)))</formula>
    </cfRule>
  </conditionalFormatting>
  <conditionalFormatting sqref="C8 E8 C10:E27 G8 G10:H27">
    <cfRule type="containsText" dxfId="3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78" t="s">
        <v>11</v>
      </c>
      <c r="G3" s="117" t="s">
        <v>93</v>
      </c>
      <c r="H3" s="118"/>
    </row>
    <row r="4" spans="1:8" x14ac:dyDescent="0.3">
      <c r="A4" s="77" t="s">
        <v>4</v>
      </c>
      <c r="B4" s="76" t="s">
        <v>73</v>
      </c>
      <c r="C4" s="77" t="s">
        <v>12</v>
      </c>
      <c r="D4" s="104">
        <v>43536</v>
      </c>
      <c r="E4" s="104"/>
      <c r="F4" s="77" t="s">
        <v>75</v>
      </c>
      <c r="G4" s="146">
        <v>43539</v>
      </c>
      <c r="H4" s="147"/>
    </row>
    <row r="5" spans="1:8" x14ac:dyDescent="0.3">
      <c r="A5" s="77" t="s">
        <v>38</v>
      </c>
      <c r="B5" s="76">
        <v>8377</v>
      </c>
      <c r="C5" s="77" t="s">
        <v>39</v>
      </c>
      <c r="D5" s="146" t="s">
        <v>96</v>
      </c>
      <c r="E5" s="147"/>
      <c r="F5" s="68" t="s">
        <v>14</v>
      </c>
      <c r="G5" s="174" t="s">
        <v>89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79" t="s">
        <v>16</v>
      </c>
      <c r="D7" s="50" t="s">
        <v>3</v>
      </c>
      <c r="E7" s="150" t="s">
        <v>29</v>
      </c>
      <c r="F7" s="149"/>
      <c r="G7" s="79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90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90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90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29" priority="3" operator="containsText" text="불량">
      <formula>NOT(ISERROR(SEARCH("불량",D8)))</formula>
    </cfRule>
  </conditionalFormatting>
  <conditionalFormatting sqref="C8 C10:C27 G8 G10:G27">
    <cfRule type="containsText" dxfId="28" priority="2" operator="containsText" text="양성">
      <formula>NOT(ISERROR(SEARCH("양성",C8)))</formula>
    </cfRule>
  </conditionalFormatting>
  <conditionalFormatting sqref="D8 D22 D10 D14 D18 D12 D16 D20 D24 D26 H8 H10:H27">
    <cfRule type="containsText" dxfId="2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B5" sqref="B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78" t="s">
        <v>11</v>
      </c>
      <c r="G3" s="117" t="str">
        <f>'환경 25주'!G3:H3</f>
        <v>19-0635</v>
      </c>
      <c r="H3" s="118"/>
    </row>
    <row r="4" spans="1:8" x14ac:dyDescent="0.3">
      <c r="A4" s="77" t="s">
        <v>4</v>
      </c>
      <c r="B4" s="78" t="str">
        <f>'환경 25주'!B4</f>
        <v>천북농장</v>
      </c>
      <c r="C4" s="77" t="s">
        <v>12</v>
      </c>
      <c r="D4" s="119">
        <f>'환경 25주'!D4:E4</f>
        <v>43536</v>
      </c>
      <c r="E4" s="119"/>
      <c r="F4" s="77" t="s">
        <v>75</v>
      </c>
      <c r="G4" s="119">
        <f>'환경 25주'!G4:H4</f>
        <v>43539</v>
      </c>
      <c r="H4" s="119"/>
    </row>
    <row r="5" spans="1:8" x14ac:dyDescent="0.3">
      <c r="A5" s="77" t="s">
        <v>38</v>
      </c>
      <c r="B5" s="78">
        <f>'환경 25주'!B5</f>
        <v>8377</v>
      </c>
      <c r="C5" s="77" t="s">
        <v>39</v>
      </c>
      <c r="D5" s="119" t="str">
        <f>'환경 25주'!D5:E5</f>
        <v>24주령</v>
      </c>
      <c r="E5" s="119"/>
      <c r="F5" s="68" t="s">
        <v>14</v>
      </c>
      <c r="G5" s="181" t="str">
        <f>'환경 25주'!G5:H5</f>
        <v>강승규</v>
      </c>
      <c r="H5" s="182"/>
    </row>
    <row r="6" spans="1:8" ht="15.75" thickBot="1" x14ac:dyDescent="0.35"/>
    <row r="7" spans="1:8" ht="16.5" customHeight="1" x14ac:dyDescent="0.3">
      <c r="A7" s="148" t="s">
        <v>29</v>
      </c>
      <c r="B7" s="149"/>
      <c r="C7" s="179" t="s">
        <v>6</v>
      </c>
      <c r="D7" s="122"/>
      <c r="E7" s="150" t="s">
        <v>29</v>
      </c>
      <c r="F7" s="149"/>
      <c r="G7" s="179" t="s">
        <v>6</v>
      </c>
      <c r="H7" s="180"/>
    </row>
    <row r="8" spans="1:8" ht="18.75" customHeight="1" x14ac:dyDescent="0.3">
      <c r="A8" s="183">
        <f>IF('환경 25주'!A8:A9="","",'환경 25주'!A8:A9)</f>
        <v>110</v>
      </c>
      <c r="B8" s="184"/>
      <c r="C8" s="189" t="str">
        <f>IF('환경 25주'!D8="","",IF('환경 25주'!D8="불량","부적합",IF('환경 25주'!D8="주의","주의","적합")))</f>
        <v>적합</v>
      </c>
      <c r="D8" s="196"/>
      <c r="E8" s="187">
        <f>IF('환경 25주'!E8:E9="","",'환경 25주'!E8:E9)</f>
        <v>121</v>
      </c>
      <c r="F8" s="184"/>
      <c r="G8" s="189" t="str">
        <f>IF('환경 25주'!H8="","",IF('환경 25주'!H8="불량","부적합",IF('환경 25주'!H8="주의","주의","적합")))</f>
        <v>적합</v>
      </c>
      <c r="H8" s="190"/>
    </row>
    <row r="9" spans="1:8" ht="18.75" customHeight="1" x14ac:dyDescent="0.3">
      <c r="A9" s="185"/>
      <c r="B9" s="186"/>
      <c r="C9" s="191" t="str">
        <f>IF('환경 25주'!D9="불량","부적합",IF('환경 25주'!D9="주의","주의","적합"))</f>
        <v>적합</v>
      </c>
      <c r="D9" s="197"/>
      <c r="E9" s="188"/>
      <c r="F9" s="186"/>
      <c r="G9" s="191" t="str">
        <f>IF('환경 25주'!H9="불량","부적합",IF('환경 25주'!H9="주의","주의","적합"))</f>
        <v>적합</v>
      </c>
      <c r="H9" s="192"/>
    </row>
    <row r="10" spans="1:8" ht="18.75" customHeight="1" x14ac:dyDescent="0.3">
      <c r="A10" s="183">
        <f>IF('환경 25주'!A10:A11="","",'환경 25주'!A10:A11)</f>
        <v>122</v>
      </c>
      <c r="B10" s="184"/>
      <c r="C10" s="189" t="str">
        <f>IF('환경 25주'!D10="","",IF('환경 25주'!D10="불량","부적합",IF('환경 25주'!D10="주의","주의","적합")))</f>
        <v>적합</v>
      </c>
      <c r="D10" s="196"/>
      <c r="E10" s="187">
        <f>IF('환경 25주'!E10:E11="","",'환경 25주'!E10:E11)</f>
        <v>130</v>
      </c>
      <c r="F10" s="184"/>
      <c r="G10" s="189" t="str">
        <f>IF('환경 25주'!H10="","",IF('환경 25주'!H10="불량","부적합",IF('환경 25주'!H10="주의","주의","적합")))</f>
        <v>적합</v>
      </c>
      <c r="H10" s="190"/>
    </row>
    <row r="11" spans="1:8" ht="18.75" customHeight="1" x14ac:dyDescent="0.3">
      <c r="A11" s="185"/>
      <c r="B11" s="186"/>
      <c r="C11" s="191" t="str">
        <f>IF('환경 25주'!D11="불량","부적합",IF('환경 25주'!D11="주의","주의","적합"))</f>
        <v>적합</v>
      </c>
      <c r="D11" s="197"/>
      <c r="E11" s="188"/>
      <c r="F11" s="186"/>
      <c r="G11" s="191" t="str">
        <f>IF('환경 25주'!H11="불량","부적합",IF('환경 25주'!H11="주의","주의","적합"))</f>
        <v>적합</v>
      </c>
      <c r="H11" s="192"/>
    </row>
    <row r="12" spans="1:8" ht="18.75" customHeight="1" x14ac:dyDescent="0.3">
      <c r="A12" s="183">
        <f>IF('환경 25주'!A12:A13="","",'환경 25주'!A12:A13)</f>
        <v>140</v>
      </c>
      <c r="B12" s="184"/>
      <c r="C12" s="189" t="str">
        <f>IF('환경 25주'!D12="","",IF('환경 25주'!D12="불량","부적합",IF('환경 25주'!D12="주의","주의","적합")))</f>
        <v>적합</v>
      </c>
      <c r="D12" s="196"/>
      <c r="E12" s="187">
        <f>IF('환경 25주'!E12:E13="","",'환경 25주'!E12:E13)</f>
        <v>210</v>
      </c>
      <c r="F12" s="184"/>
      <c r="G12" s="189" t="str">
        <f>IF('환경 25주'!H12="","",IF('환경 25주'!H12="불량","부적합",IF('환경 25주'!H12="주의","주의","적합")))</f>
        <v>적합</v>
      </c>
      <c r="H12" s="190"/>
    </row>
    <row r="13" spans="1:8" ht="18.75" customHeight="1" x14ac:dyDescent="0.3">
      <c r="A13" s="185"/>
      <c r="B13" s="186"/>
      <c r="C13" s="191" t="str">
        <f>IF('환경 25주'!D13="불량","부적합",IF('환경 25주'!D13="주의","주의","적합"))</f>
        <v>적합</v>
      </c>
      <c r="D13" s="197"/>
      <c r="E13" s="188"/>
      <c r="F13" s="186"/>
      <c r="G13" s="191" t="str">
        <f>IF('환경 25주'!H13="불량","부적합",IF('환경 25주'!H13="주의","주의","적합"))</f>
        <v>적합</v>
      </c>
      <c r="H13" s="192"/>
    </row>
    <row r="14" spans="1:8" ht="18.75" customHeight="1" x14ac:dyDescent="0.3">
      <c r="A14" s="183">
        <f>IF('환경 25주'!A14:A15="","",'환경 25주'!A14:A15)</f>
        <v>220</v>
      </c>
      <c r="B14" s="184"/>
      <c r="C14" s="189" t="str">
        <f>IF('환경 25주'!D14="","",IF('환경 25주'!D14="불량","부적합",IF('환경 25주'!D14="주의","주의","적합")))</f>
        <v>적합</v>
      </c>
      <c r="D14" s="196"/>
      <c r="E14" s="187">
        <f>IF('환경 25주'!E14:E15="","",'환경 25주'!E14:E15)</f>
        <v>230</v>
      </c>
      <c r="F14" s="184"/>
      <c r="G14" s="189" t="str">
        <f>IF('환경 25주'!H14="","",IF('환경 25주'!H14="불량","부적합",IF('환경 25주'!H14="주의","주의","적합")))</f>
        <v>적합</v>
      </c>
      <c r="H14" s="190"/>
    </row>
    <row r="15" spans="1:8" ht="18.75" customHeight="1" x14ac:dyDescent="0.3">
      <c r="A15" s="185"/>
      <c r="B15" s="186"/>
      <c r="C15" s="191" t="str">
        <f>IF('환경 25주'!D15="불량","부적합",IF('환경 25주'!D15="주의","주의","적합"))</f>
        <v>적합</v>
      </c>
      <c r="D15" s="197"/>
      <c r="E15" s="188"/>
      <c r="F15" s="186"/>
      <c r="G15" s="191" t="str">
        <f>IF('환경 25주'!H15="불량","부적합",IF('환경 25주'!H15="주의","주의","적합"))</f>
        <v>적합</v>
      </c>
      <c r="H15" s="192"/>
    </row>
    <row r="16" spans="1:8" ht="18.75" customHeight="1" x14ac:dyDescent="0.3">
      <c r="A16" s="183">
        <f>IF('환경 25주'!A16:A17="","",'환경 25주'!A16:A17)</f>
        <v>241</v>
      </c>
      <c r="B16" s="184"/>
      <c r="C16" s="189" t="str">
        <f>IF('환경 25주'!D16="","",IF('환경 25주'!D16="불량","부적합",IF('환경 25주'!D16="주의","주의","적합")))</f>
        <v>적합</v>
      </c>
      <c r="D16" s="196"/>
      <c r="E16" s="187">
        <f>IF('환경 25주'!E16:E17="","",'환경 25주'!E16:E17)</f>
        <v>242</v>
      </c>
      <c r="F16" s="184"/>
      <c r="G16" s="189" t="str">
        <f>IF('환경 25주'!H16="","",IF('환경 25주'!H16="불량","부적합",IF('환경 25주'!H16="주의","주의","적합")))</f>
        <v>적합</v>
      </c>
      <c r="H16" s="190"/>
    </row>
    <row r="17" spans="1:8" ht="18.75" customHeight="1" x14ac:dyDescent="0.3">
      <c r="A17" s="185"/>
      <c r="B17" s="186"/>
      <c r="C17" s="191" t="str">
        <f>IF('환경 25주'!D17="불량","부적합",IF('환경 25주'!D17="주의","주의","적합"))</f>
        <v>적합</v>
      </c>
      <c r="D17" s="197"/>
      <c r="E17" s="188"/>
      <c r="F17" s="186"/>
      <c r="G17" s="191" t="str">
        <f>IF('환경 25주'!H17="불량","부적합",IF('환경 25주'!H17="주의","주의","적합"))</f>
        <v>적합</v>
      </c>
      <c r="H17" s="192"/>
    </row>
    <row r="18" spans="1:8" ht="18.75" customHeight="1" x14ac:dyDescent="0.3">
      <c r="A18" s="183">
        <f>IF('환경 25주'!A18:A19="","",'환경 25주'!A18:A19)</f>
        <v>251</v>
      </c>
      <c r="B18" s="184"/>
      <c r="C18" s="189" t="str">
        <f>IF('환경 25주'!D18="","",IF('환경 25주'!D18="불량","부적합",IF('환경 25주'!D18="주의","주의","적합")))</f>
        <v>적합</v>
      </c>
      <c r="D18" s="196"/>
      <c r="E18" s="187">
        <f>IF('환경 25주'!E18:E19="","",'환경 25주'!E18:E19)</f>
        <v>252</v>
      </c>
      <c r="F18" s="184"/>
      <c r="G18" s="189" t="str">
        <f>IF('환경 25주'!H18="","",IF('환경 25주'!H18="불량","부적합",IF('환경 25주'!H18="주의","주의","적합")))</f>
        <v>적합</v>
      </c>
      <c r="H18" s="190"/>
    </row>
    <row r="19" spans="1:8" ht="18.75" customHeight="1" x14ac:dyDescent="0.3">
      <c r="A19" s="185"/>
      <c r="B19" s="186"/>
      <c r="C19" s="191" t="str">
        <f>IF('환경 25주'!D19="불량","부적합",IF('환경 25주'!D19="주의","주의","적합"))</f>
        <v>적합</v>
      </c>
      <c r="D19" s="197"/>
      <c r="E19" s="188"/>
      <c r="F19" s="186"/>
      <c r="G19" s="191" t="str">
        <f>IF('환경 25주'!H19="불량","부적합",IF('환경 25주'!H19="주의","주의","적합"))</f>
        <v>적합</v>
      </c>
      <c r="H19" s="192"/>
    </row>
    <row r="20" spans="1:8" ht="18.75" customHeight="1" x14ac:dyDescent="0.3">
      <c r="A20" s="183">
        <f>IF('환경 25주'!A20:A21="","",'환경 25주'!A20:A21)</f>
        <v>310</v>
      </c>
      <c r="B20" s="184"/>
      <c r="C20" s="189" t="str">
        <f>IF('환경 25주'!D20="","",IF('환경 25주'!D20="불량","부적합",IF('환경 25주'!D20="주의","주의","적합")))</f>
        <v>적합</v>
      </c>
      <c r="D20" s="196"/>
      <c r="E20" s="187">
        <f>IF('환경 25주'!E20:E21="","",'환경 25주'!E20:E21)</f>
        <v>320</v>
      </c>
      <c r="F20" s="184"/>
      <c r="G20" s="189" t="str">
        <f>IF('환경 25주'!H20="","",IF('환경 25주'!H20="불량","부적합",IF('환경 25주'!H20="주의","주의","적합")))</f>
        <v>적합</v>
      </c>
      <c r="H20" s="190"/>
    </row>
    <row r="21" spans="1:8" ht="18.75" customHeight="1" x14ac:dyDescent="0.3">
      <c r="A21" s="185"/>
      <c r="B21" s="186"/>
      <c r="C21" s="191" t="str">
        <f>IF('환경 25주'!D21="불량","부적합",IF('환경 25주'!D21="주의","주의","적합"))</f>
        <v>적합</v>
      </c>
      <c r="D21" s="197"/>
      <c r="E21" s="188"/>
      <c r="F21" s="186"/>
      <c r="G21" s="191" t="str">
        <f>IF('환경 25주'!H21="불량","부적합",IF('환경 25주'!H21="주의","주의","적합"))</f>
        <v>적합</v>
      </c>
      <c r="H21" s="192"/>
    </row>
    <row r="22" spans="1:8" ht="18.75" customHeight="1" x14ac:dyDescent="0.3">
      <c r="A22" s="183" t="str">
        <f>IF('환경 25주'!A22:A23="","",'환경 25주'!A22:A23)</f>
        <v/>
      </c>
      <c r="B22" s="184"/>
      <c r="C22" s="189" t="str">
        <f>IF('환경 25주'!D22="","",IF('환경 25주'!D22="불량","부적합",IF('환경 25주'!D22="주의","주의","적합")))</f>
        <v/>
      </c>
      <c r="D22" s="196"/>
      <c r="E22" s="187" t="str">
        <f>IF('환경 25주'!E22:E23="","",'환경 25주'!E22:E23)</f>
        <v/>
      </c>
      <c r="F22" s="184"/>
      <c r="G22" s="189" t="str">
        <f>IF('환경 25주'!H22="","",IF('환경 25주'!H22="불량","부적합",IF('환경 25주'!H22="주의","주의","적합")))</f>
        <v/>
      </c>
      <c r="H22" s="190"/>
    </row>
    <row r="23" spans="1:8" ht="18.75" customHeight="1" x14ac:dyDescent="0.3">
      <c r="A23" s="185"/>
      <c r="B23" s="186"/>
      <c r="C23" s="191" t="str">
        <f>IF('환경 25주'!D23="불량","부적합",IF('환경 25주'!D23="주의","주의","적합"))</f>
        <v>적합</v>
      </c>
      <c r="D23" s="197"/>
      <c r="E23" s="188"/>
      <c r="F23" s="186"/>
      <c r="G23" s="191" t="str">
        <f>IF('환경 25주'!H23="불량","부적합",IF('환경 25주'!H23="주의","주의","적합"))</f>
        <v>적합</v>
      </c>
      <c r="H23" s="192"/>
    </row>
    <row r="24" spans="1:8" ht="18.75" customHeight="1" x14ac:dyDescent="0.3">
      <c r="A24" s="183" t="str">
        <f>IF('환경 25주'!A24:A25="","",'환경 25주'!A24:A25)</f>
        <v/>
      </c>
      <c r="B24" s="184"/>
      <c r="C24" s="189" t="str">
        <f>IF('환경 25주'!D24="","",IF('환경 25주'!D24="불량","부적합",IF('환경 25주'!D24="주의","주의","적합")))</f>
        <v/>
      </c>
      <c r="D24" s="196"/>
      <c r="E24" s="187" t="str">
        <f>IF('환경 25주'!E24:E25="","",'환경 25주'!E24:E25)</f>
        <v/>
      </c>
      <c r="F24" s="184"/>
      <c r="G24" s="189" t="str">
        <f>IF('환경 25주'!H24="","",IF('환경 25주'!H24="불량","부적합",IF('환경 25주'!H24="주의","주의","적합")))</f>
        <v/>
      </c>
      <c r="H24" s="190"/>
    </row>
    <row r="25" spans="1:8" ht="18.75" customHeight="1" x14ac:dyDescent="0.3">
      <c r="A25" s="185"/>
      <c r="B25" s="186"/>
      <c r="C25" s="191" t="str">
        <f>IF('환경 25주'!D25="불량","부적합",IF('환경 25주'!D25="주의","주의","적합"))</f>
        <v>적합</v>
      </c>
      <c r="D25" s="197"/>
      <c r="E25" s="188"/>
      <c r="F25" s="186"/>
      <c r="G25" s="191" t="str">
        <f>IF('환경 25주'!H25="불량","부적합",IF('환경 25주'!H25="주의","주의","적합"))</f>
        <v>적합</v>
      </c>
      <c r="H25" s="192"/>
    </row>
    <row r="26" spans="1:8" ht="18.75" customHeight="1" x14ac:dyDescent="0.3">
      <c r="A26" s="183" t="str">
        <f>IF('환경 25주'!A26:A27="","",'환경 25주'!A26:A27)</f>
        <v/>
      </c>
      <c r="B26" s="184"/>
      <c r="C26" s="189" t="str">
        <f>IF('환경 25주'!D26="","",IF('환경 25주'!D26="불량","부적합",IF('환경 25주'!D26="주의","주의","적합")))</f>
        <v/>
      </c>
      <c r="D26" s="196"/>
      <c r="E26" s="187" t="str">
        <f>IF('환경 25주'!E26:E27="","",'환경 25주'!E26:E27)</f>
        <v/>
      </c>
      <c r="F26" s="184"/>
      <c r="G26" s="189" t="str">
        <f>IF('환경 25주'!H26="","",IF('환경 25주'!H26="불량","부적합",IF('환경 25주'!H26="주의","주의","적합")))</f>
        <v/>
      </c>
      <c r="H26" s="190"/>
    </row>
    <row r="27" spans="1:8" ht="18.75" customHeight="1" thickBot="1" x14ac:dyDescent="0.35">
      <c r="A27" s="193"/>
      <c r="B27" s="194"/>
      <c r="C27" s="198" t="str">
        <f>IF('환경 25주'!D27="불량","부적합",IF('환경 25주'!D27="주의","주의","적합"))</f>
        <v>적합</v>
      </c>
      <c r="D27" s="199"/>
      <c r="E27" s="195"/>
      <c r="F27" s="194"/>
      <c r="G27" s="198" t="str">
        <f>IF('환경 25주'!H27="불량","부적합",IF('환경 25주'!H27="주의","주의","적합"))</f>
        <v>적합</v>
      </c>
      <c r="H27" s="20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4"/>
      <c r="B31" s="15" t="s">
        <v>6</v>
      </c>
      <c r="C31" s="144" t="s">
        <v>21</v>
      </c>
      <c r="D31" s="144"/>
      <c r="E31" s="144" t="s">
        <v>41</v>
      </c>
      <c r="F31" s="144"/>
      <c r="G31" s="144" t="s">
        <v>22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25주'!A36</f>
        <v>- 모든 샘플 음성으로 적합함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2" spans="1:8" x14ac:dyDescent="0.3">
      <c r="A42" s="112" t="s">
        <v>9</v>
      </c>
      <c r="B42" s="112"/>
      <c r="C42" s="112"/>
      <c r="D42" s="112"/>
      <c r="E42" s="112"/>
      <c r="F42" s="112"/>
      <c r="G42" s="112"/>
      <c r="H42" s="112"/>
    </row>
    <row r="43" spans="1:8" ht="17.25" x14ac:dyDescent="0.3">
      <c r="A43" s="113" t="s">
        <v>10</v>
      </c>
      <c r="B43" s="113"/>
      <c r="C43" s="113"/>
      <c r="D43" s="113"/>
      <c r="E43" s="113"/>
      <c r="F43" s="113"/>
      <c r="G43" s="113"/>
      <c r="H43" s="11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6" priority="2" operator="containsText" text="부적합">
      <formula>NOT(ISERROR(SEARCH("부적합",C8)))</formula>
    </cfRule>
  </conditionalFormatting>
  <conditionalFormatting sqref="C8 E8 C10:E27 G8 G10:H27">
    <cfRule type="containsText" dxfId="2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1" t="s">
        <v>33</v>
      </c>
      <c r="B1" s="101"/>
      <c r="C1" s="101"/>
      <c r="D1" s="101"/>
      <c r="E1" s="101"/>
      <c r="F1" s="101"/>
      <c r="G1" s="101"/>
      <c r="H1" s="101"/>
    </row>
    <row r="3" spans="1:8" x14ac:dyDescent="0.3">
      <c r="F3" s="83" t="s">
        <v>11</v>
      </c>
      <c r="G3" s="117" t="s">
        <v>98</v>
      </c>
      <c r="H3" s="118"/>
    </row>
    <row r="4" spans="1:8" x14ac:dyDescent="0.3">
      <c r="A4" s="82" t="s">
        <v>4</v>
      </c>
      <c r="B4" s="81" t="s">
        <v>73</v>
      </c>
      <c r="C4" s="82" t="s">
        <v>12</v>
      </c>
      <c r="D4" s="104">
        <v>43564</v>
      </c>
      <c r="E4" s="104"/>
      <c r="F4" s="82" t="s">
        <v>75</v>
      </c>
      <c r="G4" s="146">
        <v>43567</v>
      </c>
      <c r="H4" s="147"/>
    </row>
    <row r="5" spans="1:8" x14ac:dyDescent="0.3">
      <c r="A5" s="82" t="s">
        <v>38</v>
      </c>
      <c r="B5" s="81">
        <v>8377</v>
      </c>
      <c r="C5" s="82" t="s">
        <v>39</v>
      </c>
      <c r="D5" s="146" t="s">
        <v>97</v>
      </c>
      <c r="E5" s="147"/>
      <c r="F5" s="68" t="s">
        <v>14</v>
      </c>
      <c r="G5" s="174" t="s">
        <v>89</v>
      </c>
      <c r="H5" s="175"/>
    </row>
    <row r="6" spans="1:8" ht="15.75" thickBot="1" x14ac:dyDescent="0.35"/>
    <row r="7" spans="1:8" ht="16.5" customHeight="1" x14ac:dyDescent="0.3">
      <c r="A7" s="148" t="s">
        <v>29</v>
      </c>
      <c r="B7" s="149"/>
      <c r="C7" s="84" t="s">
        <v>16</v>
      </c>
      <c r="D7" s="50" t="s">
        <v>3</v>
      </c>
      <c r="E7" s="150" t="s">
        <v>29</v>
      </c>
      <c r="F7" s="149"/>
      <c r="G7" s="84" t="s">
        <v>16</v>
      </c>
      <c r="H7" s="6" t="s">
        <v>3</v>
      </c>
    </row>
    <row r="8" spans="1:8" ht="18.75" customHeight="1" x14ac:dyDescent="0.3">
      <c r="A8" s="151">
        <v>110</v>
      </c>
      <c r="B8" s="152"/>
      <c r="C8" s="157" t="s">
        <v>99</v>
      </c>
      <c r="D8" s="159" t="str">
        <f>IF(C8="","",IF(C8="음성","양호",IF(ISERROR(FIND(".",C8)),"불량","주의")))</f>
        <v>양호</v>
      </c>
      <c r="E8" s="155">
        <v>121</v>
      </c>
      <c r="F8" s="152"/>
      <c r="G8" s="157" t="s">
        <v>90</v>
      </c>
      <c r="H8" s="172" t="str">
        <f>IF(G8="","",IF(G8="음성","양호",IF(ISERROR(FIND(".",G8)),"불량","주의")))</f>
        <v>양호</v>
      </c>
    </row>
    <row r="9" spans="1:8" ht="18.75" customHeight="1" x14ac:dyDescent="0.3">
      <c r="A9" s="153"/>
      <c r="B9" s="154"/>
      <c r="C9" s="158"/>
      <c r="D9" s="160"/>
      <c r="E9" s="156"/>
      <c r="F9" s="154"/>
      <c r="G9" s="158"/>
      <c r="H9" s="173"/>
    </row>
    <row r="10" spans="1:8" ht="18.75" customHeight="1" x14ac:dyDescent="0.3">
      <c r="A10" s="151">
        <v>122</v>
      </c>
      <c r="B10" s="152"/>
      <c r="C10" s="157" t="s">
        <v>90</v>
      </c>
      <c r="D10" s="159" t="str">
        <f t="shared" ref="D10" si="0">IF(C10="","",IF(C10="음성","양호",IF(ISERROR(FIND(".",C10)),"불량","주의")))</f>
        <v>양호</v>
      </c>
      <c r="E10" s="155">
        <v>130</v>
      </c>
      <c r="F10" s="152"/>
      <c r="G10" s="157" t="s">
        <v>90</v>
      </c>
      <c r="H10" s="17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3"/>
      <c r="B11" s="154"/>
      <c r="C11" s="158"/>
      <c r="D11" s="160"/>
      <c r="E11" s="156"/>
      <c r="F11" s="154"/>
      <c r="G11" s="158"/>
      <c r="H11" s="173"/>
    </row>
    <row r="12" spans="1:8" ht="18.75" customHeight="1" x14ac:dyDescent="0.3">
      <c r="A12" s="151">
        <v>140</v>
      </c>
      <c r="B12" s="152" t="s">
        <v>36</v>
      </c>
      <c r="C12" s="157" t="s">
        <v>90</v>
      </c>
      <c r="D12" s="159" t="str">
        <f t="shared" ref="D12" si="2">IF(C12="","",IF(C12="음성","양호",IF(ISERROR(FIND(".",C12)),"불량","주의")))</f>
        <v>양호</v>
      </c>
      <c r="E12" s="155">
        <v>210</v>
      </c>
      <c r="F12" s="152" t="s">
        <v>36</v>
      </c>
      <c r="G12" s="157" t="s">
        <v>91</v>
      </c>
      <c r="H12" s="17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3"/>
      <c r="B13" s="154" t="s">
        <v>37</v>
      </c>
      <c r="C13" s="158"/>
      <c r="D13" s="160"/>
      <c r="E13" s="156"/>
      <c r="F13" s="154" t="s">
        <v>37</v>
      </c>
      <c r="G13" s="158"/>
      <c r="H13" s="173"/>
    </row>
    <row r="14" spans="1:8" ht="18.75" customHeight="1" x14ac:dyDescent="0.3">
      <c r="A14" s="151">
        <v>220</v>
      </c>
      <c r="B14" s="152" t="s">
        <v>36</v>
      </c>
      <c r="C14" s="157" t="s">
        <v>90</v>
      </c>
      <c r="D14" s="159" t="str">
        <f t="shared" ref="D14" si="4">IF(C14="","",IF(C14="음성","양호",IF(ISERROR(FIND(".",C14)),"불량","주의")))</f>
        <v>양호</v>
      </c>
      <c r="E14" s="155">
        <v>230</v>
      </c>
      <c r="F14" s="152" t="s">
        <v>36</v>
      </c>
      <c r="G14" s="170" t="s">
        <v>91</v>
      </c>
      <c r="H14" s="172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3"/>
      <c r="B15" s="154" t="s">
        <v>37</v>
      </c>
      <c r="C15" s="158"/>
      <c r="D15" s="160"/>
      <c r="E15" s="156"/>
      <c r="F15" s="154" t="s">
        <v>37</v>
      </c>
      <c r="G15" s="171"/>
      <c r="H15" s="173"/>
    </row>
    <row r="16" spans="1:8" ht="18.75" customHeight="1" x14ac:dyDescent="0.3">
      <c r="A16" s="151">
        <v>241</v>
      </c>
      <c r="B16" s="152" t="s">
        <v>36</v>
      </c>
      <c r="C16" s="157" t="s">
        <v>99</v>
      </c>
      <c r="D16" s="159" t="str">
        <f t="shared" ref="D16" si="6">IF(C16="","",IF(C16="음성","양호",IF(ISERROR(FIND(".",C16)),"불량","주의")))</f>
        <v>양호</v>
      </c>
      <c r="E16" s="155">
        <v>242</v>
      </c>
      <c r="F16" s="152" t="s">
        <v>36</v>
      </c>
      <c r="G16" s="157" t="s">
        <v>90</v>
      </c>
      <c r="H16" s="172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3"/>
      <c r="B17" s="154" t="s">
        <v>37</v>
      </c>
      <c r="C17" s="158"/>
      <c r="D17" s="160"/>
      <c r="E17" s="156"/>
      <c r="F17" s="154" t="s">
        <v>37</v>
      </c>
      <c r="G17" s="158"/>
      <c r="H17" s="173"/>
    </row>
    <row r="18" spans="1:8" ht="18.75" customHeight="1" x14ac:dyDescent="0.3">
      <c r="A18" s="151">
        <v>251</v>
      </c>
      <c r="B18" s="152" t="s">
        <v>36</v>
      </c>
      <c r="C18" s="157" t="s">
        <v>91</v>
      </c>
      <c r="D18" s="159" t="str">
        <f t="shared" ref="D18" si="8">IF(C18="","",IF(C18="음성","양호",IF(ISERROR(FIND(".",C18)),"불량","주의")))</f>
        <v>양호</v>
      </c>
      <c r="E18" s="155">
        <v>252</v>
      </c>
      <c r="F18" s="152" t="s">
        <v>36</v>
      </c>
      <c r="G18" s="157" t="s">
        <v>90</v>
      </c>
      <c r="H18" s="172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3"/>
      <c r="B19" s="154" t="s">
        <v>37</v>
      </c>
      <c r="C19" s="158"/>
      <c r="D19" s="160"/>
      <c r="E19" s="156"/>
      <c r="F19" s="154" t="s">
        <v>37</v>
      </c>
      <c r="G19" s="158"/>
      <c r="H19" s="173"/>
    </row>
    <row r="20" spans="1:8" ht="18.75" customHeight="1" x14ac:dyDescent="0.3">
      <c r="A20" s="151">
        <v>310</v>
      </c>
      <c r="B20" s="152" t="s">
        <v>36</v>
      </c>
      <c r="C20" s="157" t="s">
        <v>90</v>
      </c>
      <c r="D20" s="159" t="str">
        <f t="shared" ref="D20" si="10">IF(C20="","",IF(C20="음성","양호",IF(ISERROR(FIND(".",C20)),"불량","주의")))</f>
        <v>양호</v>
      </c>
      <c r="E20" s="155">
        <v>320</v>
      </c>
      <c r="F20" s="152" t="s">
        <v>36</v>
      </c>
      <c r="G20" s="157" t="s">
        <v>99</v>
      </c>
      <c r="H20" s="172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53"/>
      <c r="B21" s="154" t="s">
        <v>37</v>
      </c>
      <c r="C21" s="158"/>
      <c r="D21" s="160"/>
      <c r="E21" s="156"/>
      <c r="F21" s="154" t="s">
        <v>37</v>
      </c>
      <c r="G21" s="158"/>
      <c r="H21" s="173"/>
    </row>
    <row r="22" spans="1:8" ht="18.75" customHeight="1" x14ac:dyDescent="0.3">
      <c r="A22" s="151"/>
      <c r="B22" s="152" t="s">
        <v>36</v>
      </c>
      <c r="C22" s="157"/>
      <c r="D22" s="159" t="str">
        <f t="shared" ref="D22" si="12">IF(C22="","",IF(C22="음성","양호",IF(ISERROR(FIND(".",C22)),"불량","주의")))</f>
        <v/>
      </c>
      <c r="E22" s="155"/>
      <c r="F22" s="152" t="s">
        <v>36</v>
      </c>
      <c r="G22" s="170"/>
      <c r="H22" s="172" t="str">
        <f t="shared" ref="H22" si="13">IF(G22="","",IF(G22="음성","양호",IF(ISERROR(FIND(".",G22)),"불량","주의")))</f>
        <v/>
      </c>
    </row>
    <row r="23" spans="1:8" ht="18.75" customHeight="1" x14ac:dyDescent="0.3">
      <c r="A23" s="153"/>
      <c r="B23" s="154" t="s">
        <v>37</v>
      </c>
      <c r="C23" s="158"/>
      <c r="D23" s="160"/>
      <c r="E23" s="156"/>
      <c r="F23" s="154" t="s">
        <v>37</v>
      </c>
      <c r="G23" s="171"/>
      <c r="H23" s="173"/>
    </row>
    <row r="24" spans="1:8" ht="18.75" customHeight="1" x14ac:dyDescent="0.3">
      <c r="A24" s="151"/>
      <c r="B24" s="152" t="s">
        <v>36</v>
      </c>
      <c r="C24" s="157"/>
      <c r="D24" s="159" t="str">
        <f t="shared" ref="D24" si="14">IF(C24="","",IF(C24="음성","양호",IF(ISERROR(FIND(".",C24)),"불량","주의")))</f>
        <v/>
      </c>
      <c r="E24" s="155"/>
      <c r="F24" s="152" t="s">
        <v>36</v>
      </c>
      <c r="G24" s="170"/>
      <c r="H24" s="172" t="str">
        <f t="shared" ref="H24" si="15">IF(G24="","",IF(G24="음성","양호",IF(ISERROR(FIND(".",G24)),"불량","주의")))</f>
        <v/>
      </c>
    </row>
    <row r="25" spans="1:8" ht="18.75" customHeight="1" x14ac:dyDescent="0.3">
      <c r="A25" s="153"/>
      <c r="B25" s="154" t="s">
        <v>37</v>
      </c>
      <c r="C25" s="158"/>
      <c r="D25" s="160"/>
      <c r="E25" s="156"/>
      <c r="F25" s="154" t="s">
        <v>37</v>
      </c>
      <c r="G25" s="171"/>
      <c r="H25" s="173"/>
    </row>
    <row r="26" spans="1:8" ht="18.75" customHeight="1" thickBot="1" x14ac:dyDescent="0.35">
      <c r="A26" s="161"/>
      <c r="B26" s="162" t="s">
        <v>36</v>
      </c>
      <c r="C26" s="167"/>
      <c r="D26" s="159" t="str">
        <f t="shared" ref="D26" si="16">IF(C26="","",IF(C26="음성","양호",IF(ISERROR(FIND(".",C26)),"불량","주의")))</f>
        <v/>
      </c>
      <c r="E26" s="165"/>
      <c r="F26" s="162" t="s">
        <v>36</v>
      </c>
      <c r="G26" s="176"/>
      <c r="H26" s="17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8"/>
      <c r="D27" s="169"/>
      <c r="E27" s="166"/>
      <c r="F27" s="164" t="s">
        <v>37</v>
      </c>
      <c r="G27" s="177"/>
      <c r="H27" s="17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4"/>
      <c r="B31" s="15" t="s">
        <v>6</v>
      </c>
      <c r="C31" s="144" t="s">
        <v>7</v>
      </c>
      <c r="D31" s="144"/>
      <c r="E31" s="144" t="s">
        <v>41</v>
      </c>
      <c r="F31" s="144"/>
      <c r="G31" s="144" t="s">
        <v>8</v>
      </c>
      <c r="H31" s="144"/>
    </row>
    <row r="32" spans="1:8" x14ac:dyDescent="0.3">
      <c r="A32" s="16" t="s">
        <v>5</v>
      </c>
      <c r="B32" s="7"/>
      <c r="C32" s="144"/>
      <c r="D32" s="144"/>
      <c r="E32" s="144"/>
      <c r="F32" s="144"/>
      <c r="G32" s="144"/>
      <c r="H32" s="144"/>
    </row>
    <row r="33" spans="1:8" ht="17.25" customHeight="1" x14ac:dyDescent="0.3">
      <c r="A33" s="143" t="s">
        <v>16</v>
      </c>
      <c r="B33" s="116"/>
      <c r="C33" s="143" t="s">
        <v>24</v>
      </c>
      <c r="D33" s="143"/>
      <c r="E33" s="120" t="s">
        <v>43</v>
      </c>
      <c r="F33" s="120"/>
      <c r="G33" s="116" t="s">
        <v>45</v>
      </c>
      <c r="H33" s="116"/>
    </row>
    <row r="35" spans="1:8" x14ac:dyDescent="0.3">
      <c r="A35" s="17" t="s">
        <v>25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94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20"/>
      <c r="B40" s="12"/>
      <c r="C40" s="12"/>
      <c r="D40" s="12"/>
      <c r="E40" s="12"/>
      <c r="F40" s="12"/>
      <c r="G40" s="12"/>
      <c r="H40" s="13"/>
    </row>
    <row r="43" spans="1:8" x14ac:dyDescent="0.3">
      <c r="A43" s="112" t="s">
        <v>9</v>
      </c>
      <c r="B43" s="112"/>
      <c r="C43" s="112"/>
      <c r="D43" s="112"/>
      <c r="E43" s="112"/>
      <c r="F43" s="112"/>
      <c r="G43" s="112"/>
      <c r="H43" s="112"/>
    </row>
    <row r="44" spans="1:8" ht="17.25" x14ac:dyDescent="0.3">
      <c r="A44" s="113" t="s">
        <v>10</v>
      </c>
      <c r="B44" s="113"/>
      <c r="C44" s="113"/>
      <c r="D44" s="113"/>
      <c r="E44" s="113"/>
      <c r="F44" s="113"/>
      <c r="G44" s="113"/>
      <c r="H44" s="11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4" priority="3" operator="containsText" text="불량">
      <formula>NOT(ISERROR(SEARCH("불량",D8)))</formula>
    </cfRule>
  </conditionalFormatting>
  <conditionalFormatting sqref="C8 C10:C27 G8 G10:G27">
    <cfRule type="containsText" dxfId="23" priority="2" operator="containsText" text="양성">
      <formula>NOT(ISERROR(SEARCH("양성",C8)))</formula>
    </cfRule>
  </conditionalFormatting>
  <conditionalFormatting sqref="D8 D22 D10 D14 D18 D12 D16 D20 D24 D26 H8 H10:H27">
    <cfRule type="containsText" dxfId="2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세척 후</vt:lpstr>
      <vt:lpstr>세척후_농장</vt:lpstr>
      <vt:lpstr>반입 초생추</vt:lpstr>
      <vt:lpstr>반입초생추_농장</vt:lpstr>
      <vt:lpstr>환경 21주</vt:lpstr>
      <vt:lpstr>환경 21주_농장</vt:lpstr>
      <vt:lpstr>환경 25주</vt:lpstr>
      <vt:lpstr>환경 25주_농장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2019-10-13T23:25:26Z</cp:lastPrinted>
  <dcterms:created xsi:type="dcterms:W3CDTF">2017-08-30T04:14:19Z</dcterms:created>
  <dcterms:modified xsi:type="dcterms:W3CDTF">2019-10-13T23:25:33Z</dcterms:modified>
</cp:coreProperties>
</file>