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240" windowHeight="12285" firstSheet="4" activeTab="10"/>
  </bookViews>
  <sheets>
    <sheet name="세척 후" sheetId="10" r:id="rId1"/>
    <sheet name="세척후_농장" sheetId="11" r:id="rId2"/>
    <sheet name="환경 4주" sheetId="15" r:id="rId3"/>
    <sheet name="환경 4주_농장" sheetId="16" r:id="rId4"/>
    <sheet name="환경 8주" sheetId="17" r:id="rId5"/>
    <sheet name="환경 8주_농장" sheetId="18" r:id="rId6"/>
    <sheet name="환경 12주" sheetId="19" r:id="rId7"/>
    <sheet name="환경 12주_농장" sheetId="20" r:id="rId8"/>
    <sheet name="환경 16주" sheetId="21" r:id="rId9"/>
    <sheet name="환경 16주_농장" sheetId="22" r:id="rId10"/>
    <sheet name="환경 20주" sheetId="23" r:id="rId11"/>
    <sheet name="환경 20주_농장" sheetId="24" r:id="rId12"/>
    <sheet name="반입 초생추" sheetId="3" state="hidden" r:id="rId13"/>
    <sheet name="반입초생추_농장" sheetId="4" state="hidden" r:id="rId14"/>
    <sheet name="사료" sheetId="12" state="hidden" r:id="rId15"/>
    <sheet name="사료_농장" sheetId="13" state="hidden" r:id="rId1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4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23"/>
  <c r="G26" i="24" s="1"/>
  <c r="D26" i="23"/>
  <c r="C26" i="24" s="1"/>
  <c r="H24" i="23"/>
  <c r="G24" i="24" s="1"/>
  <c r="D24" i="23"/>
  <c r="C24" i="24" s="1"/>
  <c r="H22" i="23"/>
  <c r="G22" i="24" s="1"/>
  <c r="D22" i="23"/>
  <c r="C22" i="24" s="1"/>
  <c r="H20" i="23"/>
  <c r="G20" i="24" s="1"/>
  <c r="D20" i="23"/>
  <c r="C20" i="24" s="1"/>
  <c r="H18" i="23"/>
  <c r="G18" i="24" s="1"/>
  <c r="D18" i="23"/>
  <c r="C18" i="24" s="1"/>
  <c r="H16" i="23"/>
  <c r="G16" i="24" s="1"/>
  <c r="D16" i="23"/>
  <c r="C16" i="24" s="1"/>
  <c r="H14" i="23"/>
  <c r="G14" i="24" s="1"/>
  <c r="D14" i="23"/>
  <c r="C14" i="24" s="1"/>
  <c r="H12" i="23"/>
  <c r="G12" i="24" s="1"/>
  <c r="D12" i="23"/>
  <c r="C12" i="24" s="1"/>
  <c r="H10" i="23"/>
  <c r="G10" i="24" s="1"/>
  <c r="D10" i="23"/>
  <c r="C10" i="24" s="1"/>
  <c r="H8" i="23"/>
  <c r="G8" i="24" s="1"/>
  <c r="D8" i="23"/>
  <c r="C8" i="24" s="1"/>
  <c r="A36" i="22" l="1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21"/>
  <c r="G26" i="22" s="1"/>
  <c r="D26" i="21"/>
  <c r="C26" i="22" s="1"/>
  <c r="H24" i="21"/>
  <c r="G24" i="22" s="1"/>
  <c r="D24" i="21"/>
  <c r="C24" i="22" s="1"/>
  <c r="H22" i="21"/>
  <c r="G22" i="22" s="1"/>
  <c r="D22" i="21"/>
  <c r="C22" i="22" s="1"/>
  <c r="H20" i="21"/>
  <c r="G20" i="22" s="1"/>
  <c r="D20" i="21"/>
  <c r="C20" i="22" s="1"/>
  <c r="H18" i="21"/>
  <c r="G18" i="22" s="1"/>
  <c r="D18" i="21"/>
  <c r="C18" i="22" s="1"/>
  <c r="H16" i="21"/>
  <c r="G16" i="22" s="1"/>
  <c r="D16" i="21"/>
  <c r="C16" i="22" s="1"/>
  <c r="H14" i="21"/>
  <c r="G14" i="22" s="1"/>
  <c r="D14" i="21"/>
  <c r="C14" i="22" s="1"/>
  <c r="H12" i="21"/>
  <c r="G12" i="22" s="1"/>
  <c r="D12" i="21"/>
  <c r="C12" i="22" s="1"/>
  <c r="H10" i="21"/>
  <c r="G10" i="22" s="1"/>
  <c r="D10" i="21"/>
  <c r="C10" i="22" s="1"/>
  <c r="H8" i="21"/>
  <c r="G8" i="22" s="1"/>
  <c r="D8" i="21"/>
  <c r="C8" i="22" s="1"/>
  <c r="A36" i="20" l="1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9"/>
  <c r="G26" i="20" s="1"/>
  <c r="D26" i="19"/>
  <c r="C26" i="20" s="1"/>
  <c r="H24" i="19"/>
  <c r="G24" i="20" s="1"/>
  <c r="D24" i="19"/>
  <c r="C24" i="20" s="1"/>
  <c r="H22" i="19"/>
  <c r="G22" i="20" s="1"/>
  <c r="D22" i="19"/>
  <c r="C22" i="20" s="1"/>
  <c r="H20" i="19"/>
  <c r="G20" i="20" s="1"/>
  <c r="D20" i="19"/>
  <c r="C20" i="20" s="1"/>
  <c r="H18" i="19"/>
  <c r="G18" i="20" s="1"/>
  <c r="D18" i="19"/>
  <c r="C18" i="20" s="1"/>
  <c r="H16" i="19"/>
  <c r="G16" i="20" s="1"/>
  <c r="D16" i="19"/>
  <c r="C16" i="20" s="1"/>
  <c r="H14" i="19"/>
  <c r="G14" i="20" s="1"/>
  <c r="D14" i="19"/>
  <c r="C14" i="20" s="1"/>
  <c r="H12" i="19"/>
  <c r="G12" i="20" s="1"/>
  <c r="D12" i="19"/>
  <c r="C12" i="20" s="1"/>
  <c r="H10" i="19"/>
  <c r="G10" i="20" s="1"/>
  <c r="D10" i="19"/>
  <c r="C10" i="20" s="1"/>
  <c r="H8" i="19"/>
  <c r="G8" i="20" s="1"/>
  <c r="D8" i="19"/>
  <c r="C8" i="20" s="1"/>
  <c r="A36" i="18" l="1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7"/>
  <c r="G26" i="18" s="1"/>
  <c r="D26" i="17"/>
  <c r="C26" i="18" s="1"/>
  <c r="H24" i="17"/>
  <c r="G24" i="18" s="1"/>
  <c r="D24" i="17"/>
  <c r="C24" i="18" s="1"/>
  <c r="H22" i="17"/>
  <c r="G22" i="18" s="1"/>
  <c r="D22" i="17"/>
  <c r="C22" i="18" s="1"/>
  <c r="H20" i="17"/>
  <c r="G20" i="18" s="1"/>
  <c r="D20" i="17"/>
  <c r="C20" i="18" s="1"/>
  <c r="H18" i="17"/>
  <c r="G18" i="18" s="1"/>
  <c r="D18" i="17"/>
  <c r="C18" i="18" s="1"/>
  <c r="H16" i="17"/>
  <c r="G16" i="18" s="1"/>
  <c r="D16" i="17"/>
  <c r="C16" i="18" s="1"/>
  <c r="H14" i="17"/>
  <c r="G14" i="18" s="1"/>
  <c r="D14" i="17"/>
  <c r="C14" i="18" s="1"/>
  <c r="H12" i="17"/>
  <c r="G12" i="18" s="1"/>
  <c r="D12" i="17"/>
  <c r="C12" i="18" s="1"/>
  <c r="H10" i="17"/>
  <c r="G10" i="18" s="1"/>
  <c r="D10" i="17"/>
  <c r="C10" i="18" s="1"/>
  <c r="H8" i="17"/>
  <c r="G8" i="18" s="1"/>
  <c r="D8" i="17"/>
  <c r="C8" i="18" s="1"/>
  <c r="A36" i="16" l="1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5"/>
  <c r="G26" i="16" s="1"/>
  <c r="D26" i="15"/>
  <c r="C26" i="16" s="1"/>
  <c r="H24" i="15"/>
  <c r="G24" i="16" s="1"/>
  <c r="D24" i="15"/>
  <c r="C24" i="16" s="1"/>
  <c r="H22" i="15"/>
  <c r="G22" i="16" s="1"/>
  <c r="D22" i="15"/>
  <c r="C22" i="16" s="1"/>
  <c r="H20" i="15"/>
  <c r="G20" i="16" s="1"/>
  <c r="D20" i="15"/>
  <c r="C20" i="16" s="1"/>
  <c r="H18" i="15"/>
  <c r="G18" i="16" s="1"/>
  <c r="D18" i="15"/>
  <c r="C18" i="16" s="1"/>
  <c r="H16" i="15"/>
  <c r="G16" i="16" s="1"/>
  <c r="D16" i="15"/>
  <c r="C16" i="16" s="1"/>
  <c r="H14" i="15"/>
  <c r="G14" i="16" s="1"/>
  <c r="D14" i="15"/>
  <c r="C14" i="16" s="1"/>
  <c r="H12" i="15"/>
  <c r="G12" i="16" s="1"/>
  <c r="D12" i="15"/>
  <c r="C12" i="16" s="1"/>
  <c r="H10" i="15"/>
  <c r="G10" i="16" s="1"/>
  <c r="D10" i="15"/>
  <c r="C10" i="16" s="1"/>
  <c r="H8" i="15"/>
  <c r="G8" i="16" s="1"/>
  <c r="D8" i="15"/>
  <c r="C8" i="16" s="1"/>
  <c r="D4" i="4" l="1"/>
  <c r="D3"/>
  <c r="B3"/>
  <c r="D4" i="11"/>
  <c r="D3"/>
  <c r="B3"/>
  <c r="A36" i="13"/>
  <c r="E26"/>
  <c r="A26"/>
  <c r="E24"/>
  <c r="A24"/>
  <c r="E22"/>
  <c r="A22"/>
  <c r="E20"/>
  <c r="A20"/>
  <c r="E18"/>
  <c r="A18"/>
  <c r="E16"/>
  <c r="A16"/>
  <c r="E14"/>
  <c r="A14"/>
  <c r="E12"/>
  <c r="A12"/>
  <c r="E10"/>
  <c r="A10"/>
  <c r="E8"/>
  <c r="A8"/>
  <c r="D5"/>
  <c r="B5"/>
  <c r="G4"/>
  <c r="D4"/>
  <c r="B4"/>
  <c r="G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F16" i="4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B8"/>
  <c r="B9"/>
  <c r="B10"/>
  <c r="B11"/>
  <c r="B12"/>
  <c r="B13"/>
  <c r="B14"/>
  <c r="B15"/>
  <c r="B16"/>
  <c r="B7"/>
  <c r="A8"/>
  <c r="A9"/>
  <c r="A10"/>
  <c r="A11"/>
  <c r="A12"/>
  <c r="A13"/>
  <c r="A14"/>
  <c r="A15"/>
  <c r="A16"/>
  <c r="A7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0" i="11"/>
  <c r="E34"/>
  <c r="A34"/>
  <c r="E31"/>
  <c r="A31"/>
  <c r="E28"/>
  <c r="A28"/>
  <c r="E25"/>
  <c r="A25"/>
  <c r="E22"/>
  <c r="A22"/>
  <c r="E19"/>
  <c r="A19"/>
  <c r="E16"/>
  <c r="A16"/>
  <c r="E13"/>
  <c r="A13"/>
  <c r="E10"/>
  <c r="A10"/>
  <c r="E7"/>
  <c r="A7"/>
  <c r="G4"/>
  <c r="G3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B10" i="13" l="1"/>
  <c r="F16"/>
  <c r="B26"/>
  <c r="F24"/>
  <c r="B18"/>
  <c r="B24"/>
  <c r="B16"/>
  <c r="B22"/>
  <c r="B14"/>
  <c r="F18"/>
  <c r="F26"/>
  <c r="B20"/>
  <c r="B12"/>
  <c r="F20"/>
  <c r="F22"/>
  <c r="F8"/>
  <c r="B8"/>
  <c r="F14"/>
  <c r="F12"/>
  <c r="F10"/>
  <c r="B10" i="11"/>
  <c r="C10"/>
  <c r="C14"/>
  <c r="B14"/>
  <c r="B16"/>
  <c r="C16"/>
  <c r="B18"/>
  <c r="C18"/>
  <c r="F7"/>
  <c r="G7"/>
  <c r="F9"/>
  <c r="G9"/>
  <c r="G11"/>
  <c r="F11"/>
  <c r="F13"/>
  <c r="G13"/>
  <c r="F15"/>
  <c r="G15"/>
  <c r="G17"/>
  <c r="F17"/>
  <c r="F19"/>
  <c r="G19"/>
  <c r="F21"/>
  <c r="G21"/>
  <c r="C7"/>
  <c r="B7"/>
  <c r="B11"/>
  <c r="C11"/>
  <c r="C15"/>
  <c r="B15"/>
  <c r="B19"/>
  <c r="C19"/>
  <c r="B9"/>
  <c r="C9"/>
  <c r="B13"/>
  <c r="C13"/>
  <c r="B17"/>
  <c r="C17"/>
  <c r="C21"/>
  <c r="B21"/>
  <c r="F8"/>
  <c r="G8"/>
  <c r="F10"/>
  <c r="G10"/>
  <c r="G12"/>
  <c r="F12"/>
  <c r="F14"/>
  <c r="G14"/>
  <c r="G16"/>
  <c r="F16"/>
  <c r="G18"/>
  <c r="F18"/>
  <c r="F20"/>
  <c r="G20"/>
  <c r="C8"/>
  <c r="B8"/>
  <c r="B12"/>
  <c r="C12"/>
  <c r="C20"/>
  <c r="B20"/>
  <c r="C23"/>
  <c r="C24"/>
  <c r="B25"/>
  <c r="G25"/>
  <c r="G26"/>
  <c r="G27"/>
  <c r="C29"/>
  <c r="C30"/>
  <c r="B31"/>
  <c r="G31"/>
  <c r="G32"/>
  <c r="G33"/>
  <c r="C35"/>
  <c r="C36"/>
  <c r="C22"/>
  <c r="C28"/>
  <c r="C34"/>
  <c r="G22"/>
  <c r="G23"/>
  <c r="G24"/>
  <c r="C26"/>
  <c r="C27"/>
  <c r="G28"/>
  <c r="G29"/>
  <c r="G30"/>
  <c r="C32"/>
  <c r="C33"/>
  <c r="G34"/>
  <c r="G35"/>
  <c r="G36"/>
  <c r="A25" i="4" l="1"/>
  <c r="G4"/>
  <c r="G3"/>
</calcChain>
</file>

<file path=xl/sharedStrings.xml><?xml version="1.0" encoding="utf-8"?>
<sst xmlns="http://schemas.openxmlformats.org/spreadsheetml/2006/main" count="611" uniqueCount="127">
  <si>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</si>
  <si>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</si>
  <si>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</si>
  <si>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</si>
  <si>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</si>
  <si>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</si>
  <si>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</si>
  <si>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</si>
  <si>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</si>
  <si>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</si>
  <si>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</si>
  <si>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</si>
  <si>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</si>
  <si>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</si>
  <si>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</si>
  <si>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</si>
  <si>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</si>
  <si>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</si>
  <si>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</si>
  <si>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</si>
  <si>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</si>
  <si>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</si>
  <si>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</si>
  <si>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</si>
  <si>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</si>
  <si>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</si>
  <si>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</si>
  <si>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</si>
  <si>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</si>
  <si>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</si>
  <si>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</si>
  <si>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</si>
  <si>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</si>
  <si>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</si>
  <si>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</si>
  <si>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</si>
  <si>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</si>
  <si>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</si>
  <si>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</si>
  <si>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</si>
  <si>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</si>
  <si>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</si>
  <si>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</si>
  <si>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</si>
  <si>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</si>
  <si>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</si>
  <si>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</si>
  <si>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</si>
  <si>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</si>
  <si>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</si>
  <si>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</si>
  <si>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</si>
  <si>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</si>
  <si>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</si>
  <si>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</si>
  <si>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</si>
  <si>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</si>
  <si>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</si>
  <si>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</si>
  <si>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</si>
  <si>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</si>
  <si>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</si>
  <si>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</si>
  <si>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</si>
  <si>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</si>
  <si>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</si>
  <si>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</si>
  <si>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</si>
  <si>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</si>
  <si>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</si>
  <si>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</si>
  <si>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</si>
  <si>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</si>
  <si>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</si>
  <si>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</si>
  <si>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</si>
  <si>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</si>
  <si>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</si>
  <si>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</si>
  <si>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</si>
  <si>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</si>
  <si>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</si>
  <si>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</si>
  <si>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</si>
  <si>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</si>
  <si>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</si>
  <si>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</si>
  <si>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</si>
  <si>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</si>
  <si>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</si>
  <si>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</si>
  <si>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혜인농장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</si>
  <si>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우수한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</si>
  <si>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2020.03.04</t>
    <phoneticPr fontId="3" type="noConversion"/>
  </si>
  <si>
    <t>20-0680</t>
    <phoneticPr fontId="3" type="noConversion"/>
  </si>
  <si>
    <t>2020.03.06</t>
    <phoneticPr fontId="3" type="noConversion"/>
  </si>
  <si>
    <t>임태현,이왕우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</si>
  <si>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</si>
  <si>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</si>
  <si>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</si>
  <si>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</si>
  <si>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</si>
  <si>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</si>
  <si>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</si>
  <si>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</si>
  <si>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</si>
  <si>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</si>
  <si>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</si>
  <si>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</si>
  <si>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</si>
  <si>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</si>
  <si>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</si>
  <si>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</si>
  <si>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</si>
  <si>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검사완료일</t>
    <phoneticPr fontId="3" type="noConversion"/>
  </si>
  <si>
    <t>계사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</si>
  <si>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</si>
  <si>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</si>
  <si>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혜인농장</t>
    <phoneticPr fontId="3" type="noConversion"/>
  </si>
  <si>
    <t>20-0960</t>
    <phoneticPr fontId="3" type="noConversion"/>
  </si>
  <si>
    <t>이왕우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</si>
  <si>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</si>
  <si>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</si>
  <si>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20-1226</t>
    <phoneticPr fontId="3" type="noConversion"/>
  </si>
  <si>
    <t>20-1477</t>
    <phoneticPr fontId="3" type="noConversion"/>
  </si>
  <si>
    <t>20-1738</t>
    <phoneticPr fontId="3" type="noConversion"/>
  </si>
  <si>
    <t>20-2013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</si>
</sst>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0;_؀"/>
    <numFmt numFmtId="177" formatCode="yyyy\.mm\.dd"/>
    <numFmt numFmtId="178" formatCode="##&quot;주령&quot;"/>
    <numFmt numFmtId="179" formatCode="0000"/>
  </numFmts>
  <fonts count="16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179" fontId="1" fillId="3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55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C00000"/>
  </sheetPr>
  <dimension ref="A1:H48"/>
  <sheetViews>
    <sheetView zoomScaleNormal="100" workbookViewId="0">
      <selection activeCell="J13" sqref="J13"/>
    </sheetView>
  </sheetViews>
  <sheetFormatPr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105" t="s">
        <v>36</v>
      </c>
      <c r="B1" s="105"/>
      <c r="C1" s="105"/>
      <c r="D1" s="105"/>
      <c r="E1" s="105"/>
      <c r="F1" s="105"/>
      <c r="G1" s="105"/>
      <c r="H1" s="105"/>
    </row>
    <row r="3" spans="1:8" ht="16.5" customHeight="1">
      <c r="A3" s="111" t="s">
        <v>38</v>
      </c>
      <c r="B3" s="109" t="s">
        <v>91</v>
      </c>
      <c r="C3" s="4" t="s">
        <v>39</v>
      </c>
      <c r="D3" s="108" t="s">
        <v>93</v>
      </c>
      <c r="E3" s="108"/>
      <c r="F3" s="55" t="s">
        <v>37</v>
      </c>
      <c r="G3" s="106" t="s">
        <v>94</v>
      </c>
      <c r="H3" s="107"/>
    </row>
    <row r="4" spans="1:8">
      <c r="A4" s="111"/>
      <c r="B4" s="110"/>
      <c r="C4" s="4" t="s">
        <v>90</v>
      </c>
      <c r="D4" s="108" t="s">
        <v>95</v>
      </c>
      <c r="E4" s="108"/>
      <c r="F4" s="4" t="s">
        <v>40</v>
      </c>
      <c r="G4" s="109" t="s">
        <v>96</v>
      </c>
      <c r="H4" s="110"/>
    </row>
    <row r="5" spans="1:8" ht="15.75" thickBot="1">
      <c r="D5" s="67"/>
      <c r="E5" s="67"/>
    </row>
    <row r="6" spans="1:8">
      <c r="A6" s="5" t="s">
        <v>0</v>
      </c>
      <c r="B6" s="6" t="s">
        <v>1</v>
      </c>
      <c r="C6" s="6" t="s">
        <v>2</v>
      </c>
      <c r="D6" s="52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>
      <c r="A7" s="101">
        <v>111</v>
      </c>
      <c r="B7" s="50" t="s">
        <v>41</v>
      </c>
      <c r="C7" s="62">
        <v>0</v>
      </c>
      <c r="D7" s="54" t="str">
        <f>IF(C7="","",IF(C7&gt;1000,"불량",IF(C7&gt;400,"양호","우수")))</f>
        <v>우수</v>
      </c>
      <c r="E7" s="102">
        <v>112</v>
      </c>
      <c r="F7" s="49" t="s">
        <v>42</v>
      </c>
      <c r="G7" s="63">
        <v>5</v>
      </c>
      <c r="H7" s="57" t="str">
        <f>IF(G7="","",IF(G7&gt;1000,"불량",IF(G7&gt;400,"양호","우수")))</f>
        <v>우수</v>
      </c>
    </row>
    <row r="8" spans="1:8">
      <c r="A8" s="101"/>
      <c r="B8" s="50" t="s">
        <v>43</v>
      </c>
      <c r="C8" s="62">
        <v>1.5</v>
      </c>
      <c r="D8" s="54" t="str">
        <f t="shared" ref="D8:D36" si="0">IF(C8="","",IF(C8&gt;1000,"불량",IF(C8&gt;400,"양호","우수")))</f>
        <v>우수</v>
      </c>
      <c r="E8" s="102"/>
      <c r="F8" s="49" t="s">
        <v>44</v>
      </c>
      <c r="G8" s="63">
        <v>4</v>
      </c>
      <c r="H8" s="57" t="str">
        <f t="shared" ref="H8:H36" si="1">IF(G8="","",IF(G8&gt;1000,"불량",IF(G8&gt;400,"양호","우수")))</f>
        <v>우수</v>
      </c>
    </row>
    <row r="9" spans="1:8">
      <c r="A9" s="101"/>
      <c r="B9" s="50" t="s">
        <v>45</v>
      </c>
      <c r="C9" s="62">
        <v>0</v>
      </c>
      <c r="D9" s="54" t="str">
        <f t="shared" si="0"/>
        <v>우수</v>
      </c>
      <c r="E9" s="102"/>
      <c r="F9" s="49" t="s">
        <v>46</v>
      </c>
      <c r="G9" s="63">
        <v>3</v>
      </c>
      <c r="H9" s="57" t="str">
        <f t="shared" si="1"/>
        <v>우수</v>
      </c>
    </row>
    <row r="10" spans="1:8">
      <c r="A10" s="101">
        <v>121</v>
      </c>
      <c r="B10" s="49" t="s">
        <v>42</v>
      </c>
      <c r="C10" s="62">
        <v>0</v>
      </c>
      <c r="D10" s="54" t="str">
        <f t="shared" si="0"/>
        <v>우수</v>
      </c>
      <c r="E10" s="102">
        <v>122</v>
      </c>
      <c r="F10" s="49" t="s">
        <v>42</v>
      </c>
      <c r="G10" s="63">
        <v>0</v>
      </c>
      <c r="H10" s="57" t="str">
        <f t="shared" si="1"/>
        <v>우수</v>
      </c>
    </row>
    <row r="11" spans="1:8">
      <c r="A11" s="101"/>
      <c r="B11" s="49" t="s">
        <v>44</v>
      </c>
      <c r="C11" s="62">
        <v>17</v>
      </c>
      <c r="D11" s="54" t="str">
        <f t="shared" si="0"/>
        <v>우수</v>
      </c>
      <c r="E11" s="102"/>
      <c r="F11" s="49" t="s">
        <v>44</v>
      </c>
      <c r="G11" s="63">
        <v>1</v>
      </c>
      <c r="H11" s="57" t="str">
        <f t="shared" si="1"/>
        <v>우수</v>
      </c>
    </row>
    <row r="12" spans="1:8">
      <c r="A12" s="101"/>
      <c r="B12" s="49" t="s">
        <v>46</v>
      </c>
      <c r="C12" s="62">
        <v>0</v>
      </c>
      <c r="D12" s="54" t="str">
        <f t="shared" si="0"/>
        <v>우수</v>
      </c>
      <c r="E12" s="102"/>
      <c r="F12" s="49" t="s">
        <v>46</v>
      </c>
      <c r="G12" s="63">
        <v>0</v>
      </c>
      <c r="H12" s="57" t="str">
        <f t="shared" si="1"/>
        <v>우수</v>
      </c>
    </row>
    <row r="13" spans="1:8">
      <c r="A13" s="101">
        <v>211</v>
      </c>
      <c r="B13" s="49" t="s">
        <v>42</v>
      </c>
      <c r="C13" s="62">
        <v>0</v>
      </c>
      <c r="D13" s="54" t="str">
        <f t="shared" si="0"/>
        <v>우수</v>
      </c>
      <c r="E13" s="102">
        <v>212</v>
      </c>
      <c r="F13" s="49" t="s">
        <v>42</v>
      </c>
      <c r="G13" s="63">
        <v>5</v>
      </c>
      <c r="H13" s="57" t="str">
        <f t="shared" si="1"/>
        <v>우수</v>
      </c>
    </row>
    <row r="14" spans="1:8">
      <c r="A14" s="101"/>
      <c r="B14" s="49" t="s">
        <v>44</v>
      </c>
      <c r="C14" s="62">
        <v>28</v>
      </c>
      <c r="D14" s="54" t="str">
        <f t="shared" si="0"/>
        <v>우수</v>
      </c>
      <c r="E14" s="102"/>
      <c r="F14" s="49" t="s">
        <v>44</v>
      </c>
      <c r="G14" s="63">
        <v>95</v>
      </c>
      <c r="H14" s="57" t="str">
        <f t="shared" si="1"/>
        <v>우수</v>
      </c>
    </row>
    <row r="15" spans="1:8">
      <c r="A15" s="101"/>
      <c r="B15" s="49" t="s">
        <v>46</v>
      </c>
      <c r="C15" s="62">
        <v>3</v>
      </c>
      <c r="D15" s="54" t="str">
        <f t="shared" si="0"/>
        <v>우수</v>
      </c>
      <c r="E15" s="102"/>
      <c r="F15" s="49" t="s">
        <v>46</v>
      </c>
      <c r="G15" s="63">
        <v>44</v>
      </c>
      <c r="H15" s="57" t="str">
        <f t="shared" si="1"/>
        <v>우수</v>
      </c>
    </row>
    <row r="16" spans="1:8">
      <c r="A16" s="101">
        <v>221</v>
      </c>
      <c r="B16" s="49" t="s">
        <v>42</v>
      </c>
      <c r="C16" s="62">
        <v>5</v>
      </c>
      <c r="D16" s="54" t="str">
        <f t="shared" si="0"/>
        <v>우수</v>
      </c>
      <c r="E16" s="102">
        <v>222</v>
      </c>
      <c r="F16" s="49" t="s">
        <v>42</v>
      </c>
      <c r="G16" s="63">
        <v>4</v>
      </c>
      <c r="H16" s="57" t="str">
        <f t="shared" si="1"/>
        <v>우수</v>
      </c>
    </row>
    <row r="17" spans="1:8">
      <c r="A17" s="101"/>
      <c r="B17" s="49" t="s">
        <v>44</v>
      </c>
      <c r="C17" s="62">
        <v>30</v>
      </c>
      <c r="D17" s="54" t="str">
        <f t="shared" si="0"/>
        <v>우수</v>
      </c>
      <c r="E17" s="102"/>
      <c r="F17" s="49" t="s">
        <v>44</v>
      </c>
      <c r="G17" s="63">
        <v>25</v>
      </c>
      <c r="H17" s="57" t="str">
        <f t="shared" si="1"/>
        <v>우수</v>
      </c>
    </row>
    <row r="18" spans="1:8">
      <c r="A18" s="101"/>
      <c r="B18" s="49" t="s">
        <v>46</v>
      </c>
      <c r="C18" s="62">
        <v>0</v>
      </c>
      <c r="D18" s="54" t="str">
        <f t="shared" si="0"/>
        <v>우수</v>
      </c>
      <c r="E18" s="102"/>
      <c r="F18" s="49" t="s">
        <v>46</v>
      </c>
      <c r="G18" s="63">
        <v>10</v>
      </c>
      <c r="H18" s="57" t="str">
        <f t="shared" si="1"/>
        <v>우수</v>
      </c>
    </row>
    <row r="19" spans="1:8">
      <c r="A19" s="101">
        <v>310</v>
      </c>
      <c r="B19" s="49" t="s">
        <v>42</v>
      </c>
      <c r="C19" s="62">
        <v>0</v>
      </c>
      <c r="D19" s="54" t="str">
        <f t="shared" si="0"/>
        <v>우수</v>
      </c>
      <c r="E19" s="102"/>
      <c r="F19" s="49" t="s">
        <v>42</v>
      </c>
      <c r="G19" s="63"/>
      <c r="H19" s="57" t="str">
        <f t="shared" si="1"/>
        <v/>
      </c>
    </row>
    <row r="20" spans="1:8">
      <c r="A20" s="101"/>
      <c r="B20" s="49" t="s">
        <v>44</v>
      </c>
      <c r="C20" s="62">
        <v>18</v>
      </c>
      <c r="D20" s="54" t="str">
        <f t="shared" si="0"/>
        <v>우수</v>
      </c>
      <c r="E20" s="102"/>
      <c r="F20" s="49" t="s">
        <v>44</v>
      </c>
      <c r="G20" s="63"/>
      <c r="H20" s="57" t="str">
        <f t="shared" si="1"/>
        <v/>
      </c>
    </row>
    <row r="21" spans="1:8">
      <c r="A21" s="101"/>
      <c r="B21" s="49" t="s">
        <v>46</v>
      </c>
      <c r="C21" s="62">
        <v>2</v>
      </c>
      <c r="D21" s="54" t="str">
        <f t="shared" si="0"/>
        <v>우수</v>
      </c>
      <c r="E21" s="102"/>
      <c r="F21" s="49" t="s">
        <v>46</v>
      </c>
      <c r="G21" s="63"/>
      <c r="H21" s="57" t="str">
        <f t="shared" si="1"/>
        <v/>
      </c>
    </row>
    <row r="22" spans="1:8">
      <c r="A22" s="101"/>
      <c r="B22" s="49" t="s">
        <v>42</v>
      </c>
      <c r="C22" s="62"/>
      <c r="D22" s="54" t="str">
        <f t="shared" si="0"/>
        <v/>
      </c>
      <c r="E22" s="102"/>
      <c r="F22" s="49" t="s">
        <v>42</v>
      </c>
      <c r="G22" s="63"/>
      <c r="H22" s="57" t="str">
        <f t="shared" si="1"/>
        <v/>
      </c>
    </row>
    <row r="23" spans="1:8">
      <c r="A23" s="101"/>
      <c r="B23" s="49" t="s">
        <v>44</v>
      </c>
      <c r="C23" s="62"/>
      <c r="D23" s="54" t="str">
        <f t="shared" si="0"/>
        <v/>
      </c>
      <c r="E23" s="102"/>
      <c r="F23" s="49" t="s">
        <v>44</v>
      </c>
      <c r="G23" s="63"/>
      <c r="H23" s="57" t="str">
        <f t="shared" si="1"/>
        <v/>
      </c>
    </row>
    <row r="24" spans="1:8">
      <c r="A24" s="101"/>
      <c r="B24" s="49" t="s">
        <v>46</v>
      </c>
      <c r="C24" s="62"/>
      <c r="D24" s="54" t="str">
        <f t="shared" si="0"/>
        <v/>
      </c>
      <c r="E24" s="102"/>
      <c r="F24" s="49" t="s">
        <v>46</v>
      </c>
      <c r="G24" s="63"/>
      <c r="H24" s="57" t="str">
        <f t="shared" si="1"/>
        <v/>
      </c>
    </row>
    <row r="25" spans="1:8">
      <c r="A25" s="101"/>
      <c r="B25" s="49" t="s">
        <v>42</v>
      </c>
      <c r="C25" s="62"/>
      <c r="D25" s="54" t="str">
        <f t="shared" si="0"/>
        <v/>
      </c>
      <c r="E25" s="102"/>
      <c r="F25" s="49" t="s">
        <v>42</v>
      </c>
      <c r="G25" s="63"/>
      <c r="H25" s="57" t="str">
        <f t="shared" si="1"/>
        <v/>
      </c>
    </row>
    <row r="26" spans="1:8">
      <c r="A26" s="101"/>
      <c r="B26" s="49" t="s">
        <v>44</v>
      </c>
      <c r="C26" s="62"/>
      <c r="D26" s="54" t="str">
        <f t="shared" si="0"/>
        <v/>
      </c>
      <c r="E26" s="102"/>
      <c r="F26" s="49" t="s">
        <v>44</v>
      </c>
      <c r="G26" s="63"/>
      <c r="H26" s="57" t="str">
        <f t="shared" si="1"/>
        <v/>
      </c>
    </row>
    <row r="27" spans="1:8">
      <c r="A27" s="101"/>
      <c r="B27" s="49" t="s">
        <v>46</v>
      </c>
      <c r="C27" s="62"/>
      <c r="D27" s="54" t="str">
        <f t="shared" si="0"/>
        <v/>
      </c>
      <c r="E27" s="102"/>
      <c r="F27" s="49" t="s">
        <v>46</v>
      </c>
      <c r="G27" s="63"/>
      <c r="H27" s="57" t="str">
        <f t="shared" si="1"/>
        <v/>
      </c>
    </row>
    <row r="28" spans="1:8">
      <c r="A28" s="101"/>
      <c r="B28" s="49" t="s">
        <v>42</v>
      </c>
      <c r="C28" s="62"/>
      <c r="D28" s="54" t="str">
        <f t="shared" si="0"/>
        <v/>
      </c>
      <c r="E28" s="102"/>
      <c r="F28" s="49" t="s">
        <v>42</v>
      </c>
      <c r="G28" s="63"/>
      <c r="H28" s="57" t="str">
        <f t="shared" si="1"/>
        <v/>
      </c>
    </row>
    <row r="29" spans="1:8">
      <c r="A29" s="101"/>
      <c r="B29" s="49" t="s">
        <v>44</v>
      </c>
      <c r="C29" s="62"/>
      <c r="D29" s="54" t="str">
        <f t="shared" si="0"/>
        <v/>
      </c>
      <c r="E29" s="102"/>
      <c r="F29" s="49" t="s">
        <v>44</v>
      </c>
      <c r="G29" s="63"/>
      <c r="H29" s="57" t="str">
        <f t="shared" si="1"/>
        <v/>
      </c>
    </row>
    <row r="30" spans="1:8">
      <c r="A30" s="101"/>
      <c r="B30" s="49" t="s">
        <v>46</v>
      </c>
      <c r="C30" s="62"/>
      <c r="D30" s="54" t="str">
        <f t="shared" si="0"/>
        <v/>
      </c>
      <c r="E30" s="102"/>
      <c r="F30" s="49" t="s">
        <v>46</v>
      </c>
      <c r="G30" s="63"/>
      <c r="H30" s="57" t="str">
        <f t="shared" si="1"/>
        <v/>
      </c>
    </row>
    <row r="31" spans="1:8">
      <c r="A31" s="101"/>
      <c r="B31" s="49" t="s">
        <v>42</v>
      </c>
      <c r="C31" s="62"/>
      <c r="D31" s="54" t="str">
        <f t="shared" si="0"/>
        <v/>
      </c>
      <c r="E31" s="102"/>
      <c r="F31" s="49" t="s">
        <v>42</v>
      </c>
      <c r="G31" s="63"/>
      <c r="H31" s="57" t="str">
        <f t="shared" si="1"/>
        <v/>
      </c>
    </row>
    <row r="32" spans="1:8">
      <c r="A32" s="101"/>
      <c r="B32" s="49" t="s">
        <v>44</v>
      </c>
      <c r="C32" s="62"/>
      <c r="D32" s="54" t="str">
        <f t="shared" si="0"/>
        <v/>
      </c>
      <c r="E32" s="102"/>
      <c r="F32" s="49" t="s">
        <v>44</v>
      </c>
      <c r="G32" s="63"/>
      <c r="H32" s="57" t="str">
        <f t="shared" si="1"/>
        <v/>
      </c>
    </row>
    <row r="33" spans="1:8">
      <c r="A33" s="101"/>
      <c r="B33" s="49" t="s">
        <v>46</v>
      </c>
      <c r="C33" s="62"/>
      <c r="D33" s="54" t="str">
        <f t="shared" si="0"/>
        <v/>
      </c>
      <c r="E33" s="102"/>
      <c r="F33" s="49" t="s">
        <v>46</v>
      </c>
      <c r="G33" s="63"/>
      <c r="H33" s="57" t="str">
        <f t="shared" si="1"/>
        <v/>
      </c>
    </row>
    <row r="34" spans="1:8">
      <c r="A34" s="101"/>
      <c r="B34" s="49" t="s">
        <v>42</v>
      </c>
      <c r="C34" s="62"/>
      <c r="D34" s="54" t="str">
        <f t="shared" si="0"/>
        <v/>
      </c>
      <c r="E34" s="102"/>
      <c r="F34" s="49" t="s">
        <v>42</v>
      </c>
      <c r="G34" s="63"/>
      <c r="H34" s="57" t="str">
        <f t="shared" si="1"/>
        <v/>
      </c>
    </row>
    <row r="35" spans="1:8">
      <c r="A35" s="101"/>
      <c r="B35" s="49" t="s">
        <v>44</v>
      </c>
      <c r="C35" s="62"/>
      <c r="D35" s="54" t="str">
        <f t="shared" si="0"/>
        <v/>
      </c>
      <c r="E35" s="102"/>
      <c r="F35" s="49" t="s">
        <v>44</v>
      </c>
      <c r="G35" s="63"/>
      <c r="H35" s="57" t="str">
        <f t="shared" si="1"/>
        <v/>
      </c>
    </row>
    <row r="36" spans="1:8" ht="15.75" thickBot="1">
      <c r="A36" s="103"/>
      <c r="B36" s="51" t="s">
        <v>46</v>
      </c>
      <c r="C36" s="64"/>
      <c r="D36" s="56" t="str">
        <f t="shared" si="0"/>
        <v/>
      </c>
      <c r="E36" s="104"/>
      <c r="F36" s="51" t="s">
        <v>46</v>
      </c>
      <c r="G36" s="65"/>
      <c r="H36" s="58" t="str">
        <f t="shared" si="1"/>
        <v/>
      </c>
    </row>
    <row r="37" spans="1:8">
      <c r="A37" s="3" t="s">
        <v>47</v>
      </c>
    </row>
    <row r="39" spans="1:8">
      <c r="A39" s="1" t="s">
        <v>48</v>
      </c>
    </row>
    <row r="40" spans="1:8">
      <c r="A40" s="15"/>
      <c r="B40" s="16" t="s">
        <v>49</v>
      </c>
      <c r="C40" s="98" t="s">
        <v>50</v>
      </c>
      <c r="D40" s="98"/>
      <c r="E40" s="98" t="s">
        <v>51</v>
      </c>
      <c r="F40" s="98"/>
      <c r="G40" s="98" t="s">
        <v>52</v>
      </c>
      <c r="H40" s="98"/>
    </row>
    <row r="41" spans="1:8">
      <c r="A41" s="17" t="s">
        <v>53</v>
      </c>
      <c r="B41" s="8"/>
      <c r="C41" s="99"/>
      <c r="D41" s="99"/>
      <c r="E41" s="99"/>
      <c r="F41" s="99"/>
      <c r="G41" s="99"/>
      <c r="H41" s="99"/>
    </row>
    <row r="42" spans="1:8" ht="17.25" customHeight="1">
      <c r="A42" s="100" t="s">
        <v>54</v>
      </c>
      <c r="B42" s="100"/>
      <c r="C42" s="100" t="s">
        <v>55</v>
      </c>
      <c r="D42" s="100"/>
      <c r="E42" s="100" t="s">
        <v>56</v>
      </c>
      <c r="F42" s="100"/>
      <c r="G42" s="100" t="s">
        <v>57</v>
      </c>
      <c r="H42" s="100"/>
    </row>
    <row r="44" spans="1:8">
      <c r="A44" s="18" t="s">
        <v>58</v>
      </c>
      <c r="B44" s="9"/>
      <c r="C44" s="9"/>
      <c r="D44" s="9"/>
      <c r="E44" s="9"/>
      <c r="F44" s="9"/>
      <c r="G44" s="9"/>
      <c r="H44" s="10"/>
    </row>
    <row r="45" spans="1:8">
      <c r="A45" s="19" t="s">
        <v>92</v>
      </c>
      <c r="B45" s="11"/>
      <c r="C45" s="11"/>
      <c r="D45" s="11"/>
      <c r="E45" s="11"/>
      <c r="F45" s="11"/>
      <c r="G45" s="11"/>
      <c r="H45" s="12"/>
    </row>
    <row r="46" spans="1:8">
      <c r="A46" s="21"/>
      <c r="B46" s="13"/>
      <c r="C46" s="13"/>
      <c r="D46" s="13"/>
      <c r="E46" s="13"/>
      <c r="F46" s="13"/>
      <c r="G46" s="13"/>
      <c r="H46" s="14"/>
    </row>
    <row r="47" spans="1:8">
      <c r="A47" s="96" t="s">
        <v>8</v>
      </c>
      <c r="B47" s="96"/>
      <c r="C47" s="96"/>
      <c r="D47" s="96"/>
      <c r="E47" s="96"/>
      <c r="F47" s="96"/>
      <c r="G47" s="96"/>
      <c r="H47" s="96"/>
    </row>
    <row r="48" spans="1:8" ht="17.25">
      <c r="A48" s="97" t="s">
        <v>9</v>
      </c>
      <c r="B48" s="97"/>
      <c r="C48" s="97"/>
      <c r="D48" s="97"/>
      <c r="E48" s="97"/>
      <c r="F48" s="97"/>
      <c r="G48" s="97"/>
      <c r="H48" s="97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5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I14" sqref="A14:XFD14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8">
      <c r="F3" s="88" t="s">
        <v>10</v>
      </c>
      <c r="G3" s="128" t="str">
        <f>'환경 16주'!G3:H3</f>
        <v>20-1738</v>
      </c>
      <c r="H3" s="129"/>
    </row>
    <row r="4" spans="1:8">
      <c r="A4" s="87" t="s">
        <v>38</v>
      </c>
      <c r="B4" s="88" t="str">
        <f>'환경 16주'!B4</f>
        <v>혜인농장</v>
      </c>
      <c r="C4" s="87" t="s">
        <v>11</v>
      </c>
      <c r="D4" s="130">
        <f>'환경 16주'!D4:E4</f>
        <v>44012</v>
      </c>
      <c r="E4" s="130"/>
      <c r="F4" s="90" t="s">
        <v>90</v>
      </c>
      <c r="G4" s="172">
        <f>'환경 16주'!G4:H4</f>
        <v>44015</v>
      </c>
      <c r="H4" s="173"/>
    </row>
    <row r="5" spans="1:8">
      <c r="A5" s="87" t="s">
        <v>30</v>
      </c>
      <c r="B5" s="75">
        <f>'환경 16주'!B5</f>
        <v>115</v>
      </c>
      <c r="C5" s="87" t="s">
        <v>31</v>
      </c>
      <c r="D5" s="174">
        <f>'환경 16주'!D5:E5</f>
        <v>16</v>
      </c>
      <c r="E5" s="174"/>
      <c r="F5" s="87" t="s">
        <v>12</v>
      </c>
      <c r="G5" s="175" t="str">
        <f>'환경 16주'!G5:H5</f>
        <v>이왕우</v>
      </c>
      <c r="H5" s="175"/>
    </row>
    <row r="6" spans="1:8" ht="15.75" thickBot="1"/>
    <row r="7" spans="1:8" ht="16.5" customHeight="1">
      <c r="A7" s="141" t="s">
        <v>27</v>
      </c>
      <c r="B7" s="142"/>
      <c r="C7" s="176" t="s">
        <v>5</v>
      </c>
      <c r="D7" s="133"/>
      <c r="E7" s="143" t="s">
        <v>27</v>
      </c>
      <c r="F7" s="142"/>
      <c r="G7" s="176" t="s">
        <v>5</v>
      </c>
      <c r="H7" s="177"/>
    </row>
    <row r="8" spans="1:8" ht="18.75" customHeight="1">
      <c r="A8" s="178">
        <f>IF('환경 16주'!A8:A9="","",'환경 16주'!A8:A9)</f>
        <v>111</v>
      </c>
      <c r="B8" s="179"/>
      <c r="C8" s="182" t="str">
        <f>IF('환경 16주'!D8="","",IF('환경 16주'!D8="불량","부적합",IF('환경 16주'!D8="주의","주의","적합")))</f>
        <v>적합</v>
      </c>
      <c r="D8" s="183"/>
      <c r="E8" s="186">
        <f>IF('환경 16주'!E8:E9="","",'환경 16주'!E8:E9)</f>
        <v>121</v>
      </c>
      <c r="F8" s="179"/>
      <c r="G8" s="182" t="str">
        <f>IF('환경 16주'!H8="","",IF('환경 16주'!H8="불량","부적합",IF('환경 16주'!H8="주의","주의","적합")))</f>
        <v>적합</v>
      </c>
      <c r="H8" s="188"/>
    </row>
    <row r="9" spans="1:8" ht="18.75" customHeight="1">
      <c r="A9" s="180"/>
      <c r="B9" s="181"/>
      <c r="C9" s="184" t="str">
        <f>IF('환경 16주'!D9="불량","부적합",IF('환경 16주'!D9="주의","주의","적합"))</f>
        <v>적합</v>
      </c>
      <c r="D9" s="185"/>
      <c r="E9" s="187"/>
      <c r="F9" s="181"/>
      <c r="G9" s="184" t="str">
        <f>IF('환경 16주'!H9="불량","부적합",IF('환경 16주'!H9="주의","주의","적합"))</f>
        <v>적합</v>
      </c>
      <c r="H9" s="189"/>
    </row>
    <row r="10" spans="1:8" ht="18.75" customHeight="1">
      <c r="A10" s="178">
        <f>IF('환경 16주'!A10:A11="","",'환경 16주'!A10:A11)</f>
        <v>211</v>
      </c>
      <c r="B10" s="179"/>
      <c r="C10" s="182" t="str">
        <f>IF('환경 16주'!D10="","",IF('환경 16주'!D10="불량","부적합",IF('환경 16주'!D10="주의","주의","적합")))</f>
        <v>적합</v>
      </c>
      <c r="D10" s="183"/>
      <c r="E10" s="186">
        <f>IF('환경 16주'!E10:E11="","",'환경 16주'!E10:E11)</f>
        <v>212</v>
      </c>
      <c r="F10" s="179"/>
      <c r="G10" s="182" t="str">
        <f>IF('환경 16주'!H10="","",IF('환경 16주'!H10="불량","부적합",IF('환경 16주'!H10="주의","주의","적합")))</f>
        <v>적합</v>
      </c>
      <c r="H10" s="188"/>
    </row>
    <row r="11" spans="1:8" ht="18.75" customHeight="1">
      <c r="A11" s="180"/>
      <c r="B11" s="181"/>
      <c r="C11" s="184" t="str">
        <f>IF('환경 16주'!D11="불량","부적합",IF('환경 16주'!D11="주의","주의","적합"))</f>
        <v>적합</v>
      </c>
      <c r="D11" s="185"/>
      <c r="E11" s="187"/>
      <c r="F11" s="181"/>
      <c r="G11" s="184" t="str">
        <f>IF('환경 16주'!H11="불량","부적합",IF('환경 16주'!H11="주의","주의","적합"))</f>
        <v>적합</v>
      </c>
      <c r="H11" s="189"/>
    </row>
    <row r="12" spans="1:8" ht="18.75" customHeight="1">
      <c r="A12" s="178">
        <f>IF('환경 16주'!A12:A13="","",'환경 16주'!A12:A13)</f>
        <v>221</v>
      </c>
      <c r="B12" s="179"/>
      <c r="C12" s="182" t="str">
        <f>IF('환경 16주'!D12="","",IF('환경 16주'!D12="불량","부적합",IF('환경 16주'!D12="주의","주의","적합")))</f>
        <v>적합</v>
      </c>
      <c r="D12" s="183"/>
      <c r="E12" s="186">
        <f>IF('환경 16주'!E12:E13="","",'환경 16주'!E12:E13)</f>
        <v>222</v>
      </c>
      <c r="F12" s="179"/>
      <c r="G12" s="182" t="str">
        <f>IF('환경 16주'!H12="","",IF('환경 16주'!H12="불량","부적합",IF('환경 16주'!H12="주의","주의","적합")))</f>
        <v>적합</v>
      </c>
      <c r="H12" s="188"/>
    </row>
    <row r="13" spans="1:8" ht="18.75" customHeight="1">
      <c r="A13" s="180"/>
      <c r="B13" s="181"/>
      <c r="C13" s="184" t="str">
        <f>IF('환경 16주'!D13="불량","부적합",IF('환경 16주'!D13="주의","주의","적합"))</f>
        <v>적합</v>
      </c>
      <c r="D13" s="185"/>
      <c r="E13" s="187"/>
      <c r="F13" s="181"/>
      <c r="G13" s="184" t="str">
        <f>IF('환경 16주'!H13="불량","부적합",IF('환경 16주'!H13="주의","주의","적합"))</f>
        <v>적합</v>
      </c>
      <c r="H13" s="189"/>
    </row>
    <row r="14" spans="1:8" ht="18.75" customHeight="1">
      <c r="A14" s="178">
        <f>IF('환경 16주'!A14:A15="","",'환경 16주'!A14:A15)</f>
        <v>310</v>
      </c>
      <c r="B14" s="179"/>
      <c r="C14" s="182" t="str">
        <f>IF('환경 16주'!D14="","",IF('환경 16주'!D14="불량","부적합",IF('환경 16주'!D14="주의","주의","적합")))</f>
        <v>적합</v>
      </c>
      <c r="D14" s="183"/>
      <c r="E14" s="186" t="str">
        <f>IF('환경 16주'!E14:E15="","",'환경 16주'!E14:E15)</f>
        <v/>
      </c>
      <c r="F14" s="179"/>
      <c r="G14" s="182" t="str">
        <f>IF('환경 16주'!H14="","",IF('환경 16주'!H14="불량","부적합",IF('환경 16주'!H14="주의","주의","적합")))</f>
        <v/>
      </c>
      <c r="H14" s="188"/>
    </row>
    <row r="15" spans="1:8" ht="18.75" customHeight="1">
      <c r="A15" s="180"/>
      <c r="B15" s="181"/>
      <c r="C15" s="184" t="str">
        <f>IF('환경 16주'!D15="불량","부적합",IF('환경 16주'!D15="주의","주의","적합"))</f>
        <v>적합</v>
      </c>
      <c r="D15" s="185"/>
      <c r="E15" s="187"/>
      <c r="F15" s="181"/>
      <c r="G15" s="184" t="str">
        <f>IF('환경 16주'!H15="불량","부적합",IF('환경 16주'!H15="주의","주의","적합"))</f>
        <v>적합</v>
      </c>
      <c r="H15" s="189"/>
    </row>
    <row r="16" spans="1:8" ht="18.75" customHeight="1">
      <c r="A16" s="178" t="str">
        <f>IF('환경 16주'!A16:A17="","",'환경 16주'!A16:A17)</f>
        <v/>
      </c>
      <c r="B16" s="179"/>
      <c r="C16" s="182" t="str">
        <f>IF('환경 16주'!D16="","",IF('환경 16주'!D16="불량","부적합",IF('환경 16주'!D16="주의","주의","적합")))</f>
        <v/>
      </c>
      <c r="D16" s="183"/>
      <c r="E16" s="186" t="str">
        <f>IF('환경 16주'!E16:E17="","",'환경 16주'!E16:E17)</f>
        <v/>
      </c>
      <c r="F16" s="179"/>
      <c r="G16" s="182" t="str">
        <f>IF('환경 16주'!H16="","",IF('환경 16주'!H16="불량","부적합",IF('환경 16주'!H16="주의","주의","적합")))</f>
        <v/>
      </c>
      <c r="H16" s="188"/>
    </row>
    <row r="17" spans="1:8" ht="18.75" customHeight="1">
      <c r="A17" s="180"/>
      <c r="B17" s="181"/>
      <c r="C17" s="184" t="str">
        <f>IF('환경 16주'!D17="불량","부적합",IF('환경 16주'!D17="주의","주의","적합"))</f>
        <v>적합</v>
      </c>
      <c r="D17" s="185"/>
      <c r="E17" s="187"/>
      <c r="F17" s="181"/>
      <c r="G17" s="184" t="str">
        <f>IF('환경 16주'!H17="불량","부적합",IF('환경 16주'!H17="주의","주의","적합"))</f>
        <v>적합</v>
      </c>
      <c r="H17" s="189"/>
    </row>
    <row r="18" spans="1:8" ht="18.75" customHeight="1">
      <c r="A18" s="178" t="str">
        <f>IF('환경 16주'!A18:A19="","",'환경 16주'!A18:A19)</f>
        <v/>
      </c>
      <c r="B18" s="179"/>
      <c r="C18" s="182" t="str">
        <f>IF('환경 16주'!D18="","",IF('환경 16주'!D18="불량","부적합",IF('환경 16주'!D18="주의","주의","적합")))</f>
        <v/>
      </c>
      <c r="D18" s="183"/>
      <c r="E18" s="186" t="str">
        <f>IF('환경 16주'!E18:E19="","",'환경 16주'!E18:E19)</f>
        <v/>
      </c>
      <c r="F18" s="179"/>
      <c r="G18" s="182" t="str">
        <f>IF('환경 16주'!H18="","",IF('환경 16주'!H18="불량","부적합",IF('환경 16주'!H18="주의","주의","적합")))</f>
        <v/>
      </c>
      <c r="H18" s="188"/>
    </row>
    <row r="19" spans="1:8" ht="18.75" customHeight="1">
      <c r="A19" s="180"/>
      <c r="B19" s="181"/>
      <c r="C19" s="184" t="str">
        <f>IF('환경 16주'!D19="불량","부적합",IF('환경 16주'!D19="주의","주의","적합"))</f>
        <v>적합</v>
      </c>
      <c r="D19" s="185"/>
      <c r="E19" s="187"/>
      <c r="F19" s="181"/>
      <c r="G19" s="184" t="str">
        <f>IF('환경 16주'!H19="불량","부적합",IF('환경 16주'!H19="주의","주의","적합"))</f>
        <v>적합</v>
      </c>
      <c r="H19" s="189"/>
    </row>
    <row r="20" spans="1:8" ht="18.75" customHeight="1">
      <c r="A20" s="178" t="str">
        <f>IF('환경 16주'!A20:A21="","",'환경 16주'!A20:A21)</f>
        <v/>
      </c>
      <c r="B20" s="179"/>
      <c r="C20" s="182" t="str">
        <f>IF('환경 16주'!D20="","",IF('환경 16주'!D20="불량","부적합",IF('환경 16주'!D20="주의","주의","적합")))</f>
        <v/>
      </c>
      <c r="D20" s="183"/>
      <c r="E20" s="186" t="str">
        <f>IF('환경 16주'!E20:E21="","",'환경 16주'!E20:E21)</f>
        <v/>
      </c>
      <c r="F20" s="179"/>
      <c r="G20" s="182" t="str">
        <f>IF('환경 16주'!H20="","",IF('환경 16주'!H20="불량","부적합",IF('환경 16주'!H20="주의","주의","적합")))</f>
        <v/>
      </c>
      <c r="H20" s="188"/>
    </row>
    <row r="21" spans="1:8" ht="18.75" customHeight="1">
      <c r="A21" s="180"/>
      <c r="B21" s="181"/>
      <c r="C21" s="184" t="str">
        <f>IF('환경 16주'!D21="불량","부적합",IF('환경 16주'!D21="주의","주의","적합"))</f>
        <v>적합</v>
      </c>
      <c r="D21" s="185"/>
      <c r="E21" s="187"/>
      <c r="F21" s="181"/>
      <c r="G21" s="184" t="str">
        <f>IF('환경 16주'!H21="불량","부적합",IF('환경 16주'!H21="주의","주의","적합"))</f>
        <v>적합</v>
      </c>
      <c r="H21" s="189"/>
    </row>
    <row r="22" spans="1:8" ht="18.75" customHeight="1">
      <c r="A22" s="178" t="str">
        <f>IF('환경 16주'!A22:A23="","",'환경 16주'!A22:A23)</f>
        <v/>
      </c>
      <c r="B22" s="179"/>
      <c r="C22" s="182" t="str">
        <f>IF('환경 16주'!D22="","",IF('환경 16주'!D22="불량","부적합",IF('환경 16주'!D22="주의","주의","적합")))</f>
        <v/>
      </c>
      <c r="D22" s="183"/>
      <c r="E22" s="186" t="str">
        <f>IF('환경 16주'!E22:E23="","",'환경 16주'!E22:E23)</f>
        <v/>
      </c>
      <c r="F22" s="179"/>
      <c r="G22" s="182" t="str">
        <f>IF('환경 16주'!H22="","",IF('환경 16주'!H22="불량","부적합",IF('환경 16주'!H22="주의","주의","적합")))</f>
        <v/>
      </c>
      <c r="H22" s="188"/>
    </row>
    <row r="23" spans="1:8" ht="18.75" customHeight="1">
      <c r="A23" s="180"/>
      <c r="B23" s="181"/>
      <c r="C23" s="184" t="str">
        <f>IF('환경 16주'!D23="불량","부적합",IF('환경 16주'!D23="주의","주의","적합"))</f>
        <v>적합</v>
      </c>
      <c r="D23" s="185"/>
      <c r="E23" s="187"/>
      <c r="F23" s="181"/>
      <c r="G23" s="184" t="str">
        <f>IF('환경 16주'!H23="불량","부적합",IF('환경 16주'!H23="주의","주의","적합"))</f>
        <v>적합</v>
      </c>
      <c r="H23" s="189"/>
    </row>
    <row r="24" spans="1:8" ht="18.75" customHeight="1">
      <c r="A24" s="178" t="str">
        <f>IF('환경 16주'!A24:A25="","",'환경 16주'!A24:A25)</f>
        <v/>
      </c>
      <c r="B24" s="179"/>
      <c r="C24" s="182" t="str">
        <f>IF('환경 16주'!D24="","",IF('환경 16주'!D24="불량","부적합",IF('환경 16주'!D24="주의","주의","적합")))</f>
        <v/>
      </c>
      <c r="D24" s="183"/>
      <c r="E24" s="186" t="str">
        <f>IF('환경 16주'!E24:E25="","",'환경 16주'!E24:E25)</f>
        <v/>
      </c>
      <c r="F24" s="179"/>
      <c r="G24" s="182" t="str">
        <f>IF('환경 16주'!H24="","",IF('환경 16주'!H24="불량","부적합",IF('환경 16주'!H24="주의","주의","적합")))</f>
        <v/>
      </c>
      <c r="H24" s="188"/>
    </row>
    <row r="25" spans="1:8" ht="18.75" customHeight="1">
      <c r="A25" s="180"/>
      <c r="B25" s="181"/>
      <c r="C25" s="184" t="str">
        <f>IF('환경 16주'!D25="불량","부적합",IF('환경 16주'!D25="주의","주의","적합"))</f>
        <v>적합</v>
      </c>
      <c r="D25" s="185"/>
      <c r="E25" s="187"/>
      <c r="F25" s="181"/>
      <c r="G25" s="184" t="str">
        <f>IF('환경 16주'!H25="불량","부적합",IF('환경 16주'!H25="주의","주의","적합"))</f>
        <v>적합</v>
      </c>
      <c r="H25" s="189"/>
    </row>
    <row r="26" spans="1:8" ht="18.75" customHeight="1">
      <c r="A26" s="178" t="str">
        <f>IF('환경 16주'!A26:A27="","",'환경 16주'!A26:A27)</f>
        <v/>
      </c>
      <c r="B26" s="179"/>
      <c r="C26" s="182" t="str">
        <f>IF('환경 16주'!D26="","",IF('환경 16주'!D26="불량","부적합",IF('환경 16주'!D26="주의","주의","적합")))</f>
        <v/>
      </c>
      <c r="D26" s="183"/>
      <c r="E26" s="186" t="str">
        <f>IF('환경 16주'!E26:E27="","",'환경 16주'!E26:E27)</f>
        <v/>
      </c>
      <c r="F26" s="179"/>
      <c r="G26" s="182" t="str">
        <f>IF('환경 16주'!H26="","",IF('환경 16주'!H26="불량","부적합",IF('환경 16주'!H26="주의","주의","적합")))</f>
        <v/>
      </c>
      <c r="H26" s="188"/>
    </row>
    <row r="27" spans="1:8" ht="18.75" customHeight="1" thickBot="1">
      <c r="A27" s="190"/>
      <c r="B27" s="191"/>
      <c r="C27" s="192" t="str">
        <f>IF('환경 16주'!D27="불량","부적합",IF('환경 16주'!D27="주의","주의","적합"))</f>
        <v>적합</v>
      </c>
      <c r="D27" s="193"/>
      <c r="E27" s="194"/>
      <c r="F27" s="191"/>
      <c r="G27" s="192" t="str">
        <f>IF('환경 16주'!H27="불량","부적합",IF('환경 16주'!H27="주의","주의","적합"))</f>
        <v>적합</v>
      </c>
      <c r="H27" s="195"/>
    </row>
    <row r="28" spans="1:8">
      <c r="A28" s="3"/>
    </row>
    <row r="29" spans="1:8">
      <c r="A29" s="3"/>
    </row>
    <row r="30" spans="1:8">
      <c r="A30" s="1" t="s">
        <v>16</v>
      </c>
    </row>
    <row r="31" spans="1:8" ht="16.5" customHeight="1">
      <c r="A31" s="15"/>
      <c r="B31" s="16" t="s">
        <v>5</v>
      </c>
      <c r="C31" s="170" t="s">
        <v>19</v>
      </c>
      <c r="D31" s="170"/>
      <c r="E31" s="170" t="s">
        <v>32</v>
      </c>
      <c r="F31" s="170"/>
      <c r="G31" s="170" t="s">
        <v>20</v>
      </c>
      <c r="H31" s="170"/>
    </row>
    <row r="32" spans="1:8">
      <c r="A32" s="17" t="s">
        <v>4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14</v>
      </c>
      <c r="B33" s="100"/>
      <c r="C33" s="171" t="s">
        <v>22</v>
      </c>
      <c r="D33" s="171"/>
      <c r="E33" s="131" t="s">
        <v>33</v>
      </c>
      <c r="F33" s="131"/>
      <c r="G33" s="100" t="s">
        <v>34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16주'!A36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6" t="s">
        <v>8</v>
      </c>
      <c r="B42" s="96"/>
      <c r="C42" s="96"/>
      <c r="D42" s="96"/>
      <c r="E42" s="96"/>
      <c r="F42" s="96"/>
      <c r="G42" s="96"/>
      <c r="H42" s="96"/>
    </row>
    <row r="43" spans="1:8" ht="17.25">
      <c r="A43" s="97" t="s">
        <v>9</v>
      </c>
      <c r="B43" s="97"/>
      <c r="C43" s="97"/>
      <c r="D43" s="97"/>
      <c r="E43" s="97"/>
      <c r="F43" s="97"/>
      <c r="G43" s="97"/>
      <c r="H43" s="9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A1:N44"/>
  <sheetViews>
    <sheetView tabSelected="1" zoomScaleNormal="100" workbookViewId="0">
      <selection activeCell="A14" sqref="A14:B15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14">
      <c r="F3" s="93" t="s">
        <v>10</v>
      </c>
      <c r="G3" s="128" t="s">
        <v>126</v>
      </c>
      <c r="H3" s="129"/>
      <c r="N3" s="73"/>
    </row>
    <row r="4" spans="1:14">
      <c r="A4" s="92" t="s">
        <v>97</v>
      </c>
      <c r="B4" s="91" t="s">
        <v>91</v>
      </c>
      <c r="C4" s="92" t="s">
        <v>11</v>
      </c>
      <c r="D4" s="108">
        <v>44041</v>
      </c>
      <c r="E4" s="108"/>
      <c r="F4" s="95" t="s">
        <v>90</v>
      </c>
      <c r="G4" s="138">
        <v>44047</v>
      </c>
      <c r="H4" s="139"/>
      <c r="N4" s="73"/>
    </row>
    <row r="5" spans="1:14">
      <c r="A5" s="92" t="s">
        <v>30</v>
      </c>
      <c r="B5" s="74">
        <v>115</v>
      </c>
      <c r="C5" s="92" t="s">
        <v>31</v>
      </c>
      <c r="D5" s="140">
        <v>20</v>
      </c>
      <c r="E5" s="140"/>
      <c r="F5" s="92" t="s">
        <v>12</v>
      </c>
      <c r="G5" s="109" t="s">
        <v>120</v>
      </c>
      <c r="H5" s="109"/>
      <c r="N5" s="73">
        <v>4</v>
      </c>
    </row>
    <row r="6" spans="1:14" ht="15.75" thickBot="1">
      <c r="N6" s="73">
        <v>8</v>
      </c>
    </row>
    <row r="7" spans="1:14" ht="16.5" customHeight="1">
      <c r="A7" s="141" t="s">
        <v>27</v>
      </c>
      <c r="B7" s="142"/>
      <c r="C7" s="94" t="s">
        <v>14</v>
      </c>
      <c r="D7" s="52" t="s">
        <v>3</v>
      </c>
      <c r="E7" s="143" t="s">
        <v>27</v>
      </c>
      <c r="F7" s="142"/>
      <c r="G7" s="94" t="s">
        <v>14</v>
      </c>
      <c r="H7" s="7" t="s">
        <v>3</v>
      </c>
      <c r="N7" s="73">
        <v>12</v>
      </c>
    </row>
    <row r="8" spans="1:14" ht="18.75" customHeight="1">
      <c r="A8" s="144">
        <v>111</v>
      </c>
      <c r="B8" s="145"/>
      <c r="C8" s="148" t="s">
        <v>121</v>
      </c>
      <c r="D8" s="150" t="str">
        <f>IF(C8="","",IF(C8="음성","양호",IF(ISERROR(FIND(".",C8)),"불량","주의")))</f>
        <v>양호</v>
      </c>
      <c r="E8" s="152">
        <v>121</v>
      </c>
      <c r="F8" s="145"/>
      <c r="G8" s="148" t="s">
        <v>121</v>
      </c>
      <c r="H8" s="154" t="str">
        <f>IF(G8="","",IF(G8="음성","양호",IF(ISERROR(FIND(".",G8)),"불량","주의")))</f>
        <v>양호</v>
      </c>
      <c r="N8" s="73">
        <v>16</v>
      </c>
    </row>
    <row r="9" spans="1:14" ht="18.75" customHeight="1">
      <c r="A9" s="146"/>
      <c r="B9" s="147"/>
      <c r="C9" s="149"/>
      <c r="D9" s="151"/>
      <c r="E9" s="153"/>
      <c r="F9" s="147"/>
      <c r="G9" s="149"/>
      <c r="H9" s="155"/>
      <c r="N9" s="73">
        <v>20</v>
      </c>
    </row>
    <row r="10" spans="1:14" ht="18.75" customHeight="1">
      <c r="A10" s="144">
        <v>211</v>
      </c>
      <c r="B10" s="145"/>
      <c r="C10" s="148" t="s">
        <v>121</v>
      </c>
      <c r="D10" s="150" t="str">
        <f t="shared" ref="D10" si="0">IF(C10="","",IF(C10="음성","양호",IF(ISERROR(FIND(".",C10)),"불량","주의")))</f>
        <v>양호</v>
      </c>
      <c r="E10" s="152">
        <v>212</v>
      </c>
      <c r="F10" s="145"/>
      <c r="G10" s="148" t="s">
        <v>121</v>
      </c>
      <c r="H10" s="154" t="str">
        <f t="shared" ref="H10" si="1">IF(G10="","",IF(G10="음성","양호",IF(ISERROR(FIND(".",G10)),"불량","주의")))</f>
        <v>양호</v>
      </c>
      <c r="N10" s="73">
        <v>24</v>
      </c>
    </row>
    <row r="11" spans="1:14" ht="18.75" customHeight="1">
      <c r="A11" s="146"/>
      <c r="B11" s="147"/>
      <c r="C11" s="149"/>
      <c r="D11" s="151"/>
      <c r="E11" s="153"/>
      <c r="F11" s="147"/>
      <c r="G11" s="149"/>
      <c r="H11" s="155"/>
      <c r="N11" s="73">
        <v>28</v>
      </c>
    </row>
    <row r="12" spans="1:14" ht="18.75" customHeight="1">
      <c r="A12" s="144">
        <v>221</v>
      </c>
      <c r="B12" s="145"/>
      <c r="C12" s="148" t="s">
        <v>121</v>
      </c>
      <c r="D12" s="150" t="str">
        <f t="shared" ref="D12" si="2">IF(C12="","",IF(C12="음성","양호",IF(ISERROR(FIND(".",C12)),"불량","주의")))</f>
        <v>양호</v>
      </c>
      <c r="E12" s="152">
        <v>222</v>
      </c>
      <c r="F12" s="145"/>
      <c r="G12" s="148" t="s">
        <v>121</v>
      </c>
      <c r="H12" s="154" t="str">
        <f t="shared" ref="H12" si="3">IF(G12="","",IF(G12="음성","양호",IF(ISERROR(FIND(".",G12)),"불량","주의")))</f>
        <v>양호</v>
      </c>
      <c r="N12" s="73">
        <v>34</v>
      </c>
    </row>
    <row r="13" spans="1:14" ht="18.75" customHeight="1">
      <c r="A13" s="146"/>
      <c r="B13" s="147"/>
      <c r="C13" s="149"/>
      <c r="D13" s="151"/>
      <c r="E13" s="153"/>
      <c r="F13" s="147"/>
      <c r="G13" s="149"/>
      <c r="H13" s="155"/>
      <c r="N13" s="73">
        <v>42</v>
      </c>
    </row>
    <row r="14" spans="1:14" ht="18.75" customHeight="1">
      <c r="A14" s="144">
        <v>310</v>
      </c>
      <c r="B14" s="145"/>
      <c r="C14" s="148" t="s">
        <v>121</v>
      </c>
      <c r="D14" s="150" t="str">
        <f t="shared" ref="D14" si="4">IF(C14="","",IF(C14="음성","양호",IF(ISERROR(FIND(".",C14)),"불량","주의")))</f>
        <v>양호</v>
      </c>
      <c r="E14" s="152"/>
      <c r="F14" s="145"/>
      <c r="G14" s="156"/>
      <c r="H14" s="154" t="str">
        <f t="shared" ref="H14" si="5">IF(G14="","",IF(G14="음성","양호",IF(ISERROR(FIND(".",G14)),"불량","주의")))</f>
        <v/>
      </c>
      <c r="N14" s="73">
        <v>48</v>
      </c>
    </row>
    <row r="15" spans="1:14" ht="18.75" customHeight="1">
      <c r="A15" s="146"/>
      <c r="B15" s="147"/>
      <c r="C15" s="149"/>
      <c r="D15" s="151"/>
      <c r="E15" s="153"/>
      <c r="F15" s="147"/>
      <c r="G15" s="157"/>
      <c r="H15" s="155"/>
      <c r="N15" s="73">
        <v>54</v>
      </c>
    </row>
    <row r="16" spans="1:14" ht="18.75" customHeight="1">
      <c r="A16" s="144"/>
      <c r="B16" s="145"/>
      <c r="C16" s="148"/>
      <c r="D16" s="150" t="str">
        <f t="shared" ref="D16" si="6">IF(C16="","",IF(C16="음성","양호",IF(ISERROR(FIND(".",C16)),"불량","주의")))</f>
        <v/>
      </c>
      <c r="E16" s="152"/>
      <c r="F16" s="145"/>
      <c r="G16" s="156"/>
      <c r="H16" s="154" t="str">
        <f t="shared" ref="H16" si="7">IF(G16="","",IF(G16="음성","양호",IF(ISERROR(FIND(".",G16)),"불량","주의")))</f>
        <v/>
      </c>
      <c r="N16" s="73">
        <v>64</v>
      </c>
    </row>
    <row r="17" spans="1:14" ht="18.75" customHeight="1">
      <c r="A17" s="146"/>
      <c r="B17" s="147"/>
      <c r="C17" s="149"/>
      <c r="D17" s="151"/>
      <c r="E17" s="153"/>
      <c r="F17" s="147"/>
      <c r="G17" s="157"/>
      <c r="H17" s="155"/>
      <c r="N17" s="73"/>
    </row>
    <row r="18" spans="1:14" ht="18.75" customHeight="1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/>
      <c r="G18" s="156"/>
      <c r="H18" s="154" t="str">
        <f t="shared" ref="H18" si="9">IF(G18="","",IF(G18="음성","양호",IF(ISERROR(FIND(".",G18)),"불량","주의")))</f>
        <v/>
      </c>
      <c r="N18" s="73"/>
    </row>
    <row r="19" spans="1:14" ht="18.75" customHeight="1">
      <c r="A19" s="146"/>
      <c r="B19" s="147"/>
      <c r="C19" s="149"/>
      <c r="D19" s="151"/>
      <c r="E19" s="153"/>
      <c r="F19" s="147"/>
      <c r="G19" s="157"/>
      <c r="H19" s="155"/>
      <c r="N19" s="73"/>
    </row>
    <row r="20" spans="1:14" ht="18.75" customHeight="1">
      <c r="A20" s="144"/>
      <c r="B20" s="145" t="s">
        <v>104</v>
      </c>
      <c r="C20" s="148"/>
      <c r="D20" s="150" t="str">
        <f t="shared" ref="D20" si="10">IF(C20="","",IF(C20="음성","양호",IF(ISERROR(FIND(".",C20)),"불량","주의")))</f>
        <v/>
      </c>
      <c r="E20" s="152"/>
      <c r="F20" s="145" t="s">
        <v>104</v>
      </c>
      <c r="G20" s="156"/>
      <c r="H20" s="154" t="str">
        <f t="shared" ref="H20" si="11">IF(G20="","",IF(G20="음성","양호",IF(ISERROR(FIND(".",G20)),"불량","주의")))</f>
        <v/>
      </c>
    </row>
    <row r="21" spans="1:14" ht="18.75" customHeight="1">
      <c r="A21" s="146"/>
      <c r="B21" s="147" t="s">
        <v>105</v>
      </c>
      <c r="C21" s="149"/>
      <c r="D21" s="151"/>
      <c r="E21" s="153"/>
      <c r="F21" s="147" t="s">
        <v>105</v>
      </c>
      <c r="G21" s="157"/>
      <c r="H21" s="155"/>
    </row>
    <row r="22" spans="1:14" ht="18.75" customHeight="1">
      <c r="A22" s="144"/>
      <c r="B22" s="145" t="s">
        <v>104</v>
      </c>
      <c r="C22" s="148"/>
      <c r="D22" s="150" t="str">
        <f t="shared" ref="D22" si="12">IF(C22="","",IF(C22="음성","양호",IF(ISERROR(FIND(".",C22)),"불량","주의")))</f>
        <v/>
      </c>
      <c r="E22" s="152"/>
      <c r="F22" s="145" t="s">
        <v>104</v>
      </c>
      <c r="G22" s="156"/>
      <c r="H22" s="154" t="str">
        <f t="shared" ref="H22" si="13">IF(G22="","",IF(G22="음성","양호",IF(ISERROR(FIND(".",G22)),"불량","주의")))</f>
        <v/>
      </c>
    </row>
    <row r="23" spans="1:14" ht="18.75" customHeight="1">
      <c r="A23" s="146"/>
      <c r="B23" s="147" t="s">
        <v>105</v>
      </c>
      <c r="C23" s="149"/>
      <c r="D23" s="151"/>
      <c r="E23" s="153"/>
      <c r="F23" s="147" t="s">
        <v>105</v>
      </c>
      <c r="G23" s="157"/>
      <c r="H23" s="155"/>
    </row>
    <row r="24" spans="1:14" ht="18.75" customHeight="1">
      <c r="A24" s="144"/>
      <c r="B24" s="145" t="s">
        <v>104</v>
      </c>
      <c r="C24" s="148"/>
      <c r="D24" s="150" t="str">
        <f t="shared" ref="D24" si="14">IF(C24="","",IF(C24="음성","양호",IF(ISERROR(FIND(".",C24)),"불량","주의")))</f>
        <v/>
      </c>
      <c r="E24" s="152"/>
      <c r="F24" s="145" t="s">
        <v>104</v>
      </c>
      <c r="G24" s="156"/>
      <c r="H24" s="154" t="str">
        <f t="shared" ref="H24" si="15">IF(G24="","",IF(G24="음성","양호",IF(ISERROR(FIND(".",G24)),"불량","주의")))</f>
        <v/>
      </c>
    </row>
    <row r="25" spans="1:14" ht="18.75" customHeight="1">
      <c r="A25" s="146"/>
      <c r="B25" s="147" t="s">
        <v>105</v>
      </c>
      <c r="C25" s="149"/>
      <c r="D25" s="151"/>
      <c r="E25" s="153"/>
      <c r="F25" s="147" t="s">
        <v>105</v>
      </c>
      <c r="G25" s="157"/>
      <c r="H25" s="155"/>
    </row>
    <row r="26" spans="1:14" ht="18.75" customHeight="1" thickBot="1">
      <c r="A26" s="159"/>
      <c r="B26" s="160" t="s">
        <v>104</v>
      </c>
      <c r="C26" s="163"/>
      <c r="D26" s="150" t="str">
        <f t="shared" ref="D26" si="16">IF(C26="","",IF(C26="음성","양호",IF(ISERROR(FIND(".",C26)),"불량","주의")))</f>
        <v/>
      </c>
      <c r="E26" s="166"/>
      <c r="F26" s="160" t="s">
        <v>104</v>
      </c>
      <c r="G26" s="168"/>
      <c r="H26" s="154" t="str">
        <f t="shared" ref="H26" si="17">IF(G26="","",IF(G26="음성","양호",IF(ISERROR(FIND(".",G26)),"불량","주의")))</f>
        <v/>
      </c>
    </row>
    <row r="27" spans="1:14" ht="18.75" customHeight="1" thickBot="1">
      <c r="A27" s="161"/>
      <c r="B27" s="162" t="s">
        <v>105</v>
      </c>
      <c r="C27" s="164"/>
      <c r="D27" s="165"/>
      <c r="E27" s="167"/>
      <c r="F27" s="162" t="s">
        <v>105</v>
      </c>
      <c r="G27" s="169"/>
      <c r="H27" s="158"/>
    </row>
    <row r="28" spans="1:14">
      <c r="A28" s="3"/>
    </row>
    <row r="30" spans="1:14">
      <c r="A30" s="1" t="s">
        <v>16</v>
      </c>
    </row>
    <row r="31" spans="1:14">
      <c r="A31" s="15"/>
      <c r="B31" s="16" t="s">
        <v>5</v>
      </c>
      <c r="C31" s="170" t="s">
        <v>6</v>
      </c>
      <c r="D31" s="170"/>
      <c r="E31" s="170" t="s">
        <v>32</v>
      </c>
      <c r="F31" s="170"/>
      <c r="G31" s="170" t="s">
        <v>7</v>
      </c>
      <c r="H31" s="170"/>
    </row>
    <row r="32" spans="1:14">
      <c r="A32" s="17" t="s">
        <v>4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14</v>
      </c>
      <c r="B33" s="100"/>
      <c r="C33" s="171" t="s">
        <v>22</v>
      </c>
      <c r="D33" s="171"/>
      <c r="E33" s="131" t="s">
        <v>33</v>
      </c>
      <c r="F33" s="131"/>
      <c r="G33" s="100" t="s">
        <v>34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">
        <v>122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6" t="s">
        <v>8</v>
      </c>
      <c r="B43" s="96"/>
      <c r="C43" s="96"/>
      <c r="D43" s="96"/>
      <c r="E43" s="96"/>
      <c r="F43" s="96"/>
      <c r="G43" s="96"/>
      <c r="H43" s="96"/>
    </row>
    <row r="44" spans="1:8" ht="17.25">
      <c r="A44" s="97" t="s">
        <v>9</v>
      </c>
      <c r="B44" s="97"/>
      <c r="C44" s="97"/>
      <c r="D44" s="97"/>
      <c r="E44" s="97"/>
      <c r="F44" s="97"/>
      <c r="G44" s="97"/>
      <c r="H44" s="9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  <mergeCell ref="H26:H27"/>
    <mergeCell ref="A24:B25"/>
    <mergeCell ref="C24:C25"/>
    <mergeCell ref="D24:D25"/>
    <mergeCell ref="E24:F25"/>
    <mergeCell ref="G24:G25"/>
    <mergeCell ref="H24:H25"/>
    <mergeCell ref="A22:B23"/>
    <mergeCell ref="C22:C23"/>
    <mergeCell ref="D22:D23"/>
    <mergeCell ref="E22:F23"/>
    <mergeCell ref="G22:G23"/>
    <mergeCell ref="H22:H23"/>
    <mergeCell ref="A20:B21"/>
    <mergeCell ref="C20:C21"/>
    <mergeCell ref="D20:D21"/>
    <mergeCell ref="E20:F21"/>
    <mergeCell ref="G20:G21"/>
    <mergeCell ref="H20:H21"/>
    <mergeCell ref="A18:B19"/>
    <mergeCell ref="C18:C19"/>
    <mergeCell ref="D18:D19"/>
    <mergeCell ref="E18:F19"/>
    <mergeCell ref="G18:G19"/>
    <mergeCell ref="H18:H19"/>
    <mergeCell ref="A16:B17"/>
    <mergeCell ref="C16:C17"/>
    <mergeCell ref="D16:D17"/>
    <mergeCell ref="E16:F17"/>
    <mergeCell ref="G16:G17"/>
    <mergeCell ref="H16:H17"/>
    <mergeCell ref="A14:B15"/>
    <mergeCell ref="C14:C15"/>
    <mergeCell ref="D14:D15"/>
    <mergeCell ref="E14:F15"/>
    <mergeCell ref="G14:G15"/>
    <mergeCell ref="H14:H15"/>
    <mergeCell ref="A12:B13"/>
    <mergeCell ref="C12:C13"/>
    <mergeCell ref="D12:D13"/>
    <mergeCell ref="E12:F13"/>
    <mergeCell ref="G12:G13"/>
    <mergeCell ref="H12:H13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C20:C27 C16 C18 C10 C12 G8 C14 G10:G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J22" sqref="J22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8">
      <c r="F3" s="93" t="s">
        <v>10</v>
      </c>
      <c r="G3" s="128" t="str">
        <f>'환경 20주'!G3:H3</f>
        <v>20-2013</v>
      </c>
      <c r="H3" s="129"/>
    </row>
    <row r="4" spans="1:8">
      <c r="A4" s="92" t="s">
        <v>38</v>
      </c>
      <c r="B4" s="93" t="str">
        <f>'환경 20주'!B4</f>
        <v>혜인농장</v>
      </c>
      <c r="C4" s="92" t="s">
        <v>11</v>
      </c>
      <c r="D4" s="130">
        <f>'환경 20주'!D4:E4</f>
        <v>44041</v>
      </c>
      <c r="E4" s="130"/>
      <c r="F4" s="95" t="s">
        <v>90</v>
      </c>
      <c r="G4" s="172">
        <f>'환경 20주'!G4:H4</f>
        <v>44047</v>
      </c>
      <c r="H4" s="173"/>
    </row>
    <row r="5" spans="1:8">
      <c r="A5" s="92" t="s">
        <v>30</v>
      </c>
      <c r="B5" s="75">
        <f>'환경 20주'!B5</f>
        <v>115</v>
      </c>
      <c r="C5" s="92" t="s">
        <v>31</v>
      </c>
      <c r="D5" s="174">
        <f>'환경 20주'!D5:E5</f>
        <v>20</v>
      </c>
      <c r="E5" s="174"/>
      <c r="F5" s="92" t="s">
        <v>12</v>
      </c>
      <c r="G5" s="175" t="str">
        <f>'환경 20주'!G5:H5</f>
        <v>이왕우</v>
      </c>
      <c r="H5" s="175"/>
    </row>
    <row r="6" spans="1:8" ht="15.75" thickBot="1"/>
    <row r="7" spans="1:8" ht="16.5" customHeight="1">
      <c r="A7" s="141" t="s">
        <v>27</v>
      </c>
      <c r="B7" s="142"/>
      <c r="C7" s="176" t="s">
        <v>5</v>
      </c>
      <c r="D7" s="133"/>
      <c r="E7" s="143" t="s">
        <v>27</v>
      </c>
      <c r="F7" s="142"/>
      <c r="G7" s="176" t="s">
        <v>5</v>
      </c>
      <c r="H7" s="177"/>
    </row>
    <row r="8" spans="1:8" ht="18.75" customHeight="1">
      <c r="A8" s="178">
        <f>IF('환경 20주'!A8:A9="","",'환경 20주'!A8:A9)</f>
        <v>111</v>
      </c>
      <c r="B8" s="179"/>
      <c r="C8" s="182" t="str">
        <f>IF('환경 20주'!D8="","",IF('환경 20주'!D8="불량","부적합",IF('환경 20주'!D8="주의","주의","적합")))</f>
        <v>적합</v>
      </c>
      <c r="D8" s="183"/>
      <c r="E8" s="186">
        <f>IF('환경 20주'!E8:E9="","",'환경 20주'!E8:E9)</f>
        <v>121</v>
      </c>
      <c r="F8" s="179"/>
      <c r="G8" s="182" t="str">
        <f>IF('환경 20주'!H8="","",IF('환경 20주'!H8="불량","부적합",IF('환경 20주'!H8="주의","주의","적합")))</f>
        <v>적합</v>
      </c>
      <c r="H8" s="188"/>
    </row>
    <row r="9" spans="1:8" ht="18.75" customHeight="1">
      <c r="A9" s="180"/>
      <c r="B9" s="181"/>
      <c r="C9" s="184" t="str">
        <f>IF('환경 20주'!D9="불량","부적합",IF('환경 20주'!D9="주의","주의","적합"))</f>
        <v>적합</v>
      </c>
      <c r="D9" s="185"/>
      <c r="E9" s="187"/>
      <c r="F9" s="181"/>
      <c r="G9" s="184" t="str">
        <f>IF('환경 20주'!H9="불량","부적합",IF('환경 20주'!H9="주의","주의","적합"))</f>
        <v>적합</v>
      </c>
      <c r="H9" s="189"/>
    </row>
    <row r="10" spans="1:8" ht="18.75" customHeight="1">
      <c r="A10" s="178">
        <f>IF('환경 20주'!A10:A11="","",'환경 20주'!A10:A11)</f>
        <v>211</v>
      </c>
      <c r="B10" s="179"/>
      <c r="C10" s="182" t="str">
        <f>IF('환경 20주'!D10="","",IF('환경 20주'!D10="불량","부적합",IF('환경 20주'!D10="주의","주의","적합")))</f>
        <v>적합</v>
      </c>
      <c r="D10" s="183"/>
      <c r="E10" s="186">
        <f>IF('환경 20주'!E10:E11="","",'환경 20주'!E10:E11)</f>
        <v>212</v>
      </c>
      <c r="F10" s="179"/>
      <c r="G10" s="182" t="str">
        <f>IF('환경 20주'!H10="","",IF('환경 20주'!H10="불량","부적합",IF('환경 20주'!H10="주의","주의","적합")))</f>
        <v>적합</v>
      </c>
      <c r="H10" s="188"/>
    </row>
    <row r="11" spans="1:8" ht="18.75" customHeight="1">
      <c r="A11" s="180"/>
      <c r="B11" s="181"/>
      <c r="C11" s="184" t="str">
        <f>IF('환경 20주'!D11="불량","부적합",IF('환경 20주'!D11="주의","주의","적합"))</f>
        <v>적합</v>
      </c>
      <c r="D11" s="185"/>
      <c r="E11" s="187"/>
      <c r="F11" s="181"/>
      <c r="G11" s="184" t="str">
        <f>IF('환경 20주'!H11="불량","부적합",IF('환경 20주'!H11="주의","주의","적합"))</f>
        <v>적합</v>
      </c>
      <c r="H11" s="189"/>
    </row>
    <row r="12" spans="1:8" ht="18.75" customHeight="1">
      <c r="A12" s="178">
        <f>IF('환경 20주'!A12:A13="","",'환경 20주'!A12:A13)</f>
        <v>221</v>
      </c>
      <c r="B12" s="179"/>
      <c r="C12" s="182" t="str">
        <f>IF('환경 20주'!D12="","",IF('환경 20주'!D12="불량","부적합",IF('환경 20주'!D12="주의","주의","적합")))</f>
        <v>적합</v>
      </c>
      <c r="D12" s="183"/>
      <c r="E12" s="186">
        <f>IF('환경 20주'!E12:E13="","",'환경 20주'!E12:E13)</f>
        <v>222</v>
      </c>
      <c r="F12" s="179"/>
      <c r="G12" s="182" t="str">
        <f>IF('환경 20주'!H12="","",IF('환경 20주'!H12="불량","부적합",IF('환경 20주'!H12="주의","주의","적합")))</f>
        <v>적합</v>
      </c>
      <c r="H12" s="188"/>
    </row>
    <row r="13" spans="1:8" ht="18.75" customHeight="1">
      <c r="A13" s="180"/>
      <c r="B13" s="181"/>
      <c r="C13" s="184" t="str">
        <f>IF('환경 20주'!D13="불량","부적합",IF('환경 20주'!D13="주의","주의","적합"))</f>
        <v>적합</v>
      </c>
      <c r="D13" s="185"/>
      <c r="E13" s="187"/>
      <c r="F13" s="181"/>
      <c r="G13" s="184" t="str">
        <f>IF('환경 20주'!H13="불량","부적합",IF('환경 20주'!H13="주의","주의","적합"))</f>
        <v>적합</v>
      </c>
      <c r="H13" s="189"/>
    </row>
    <row r="14" spans="1:8" ht="18.75" customHeight="1">
      <c r="A14" s="178">
        <f>IF('환경 20주'!A14:A15="","",'환경 20주'!A14:A15)</f>
        <v>310</v>
      </c>
      <c r="B14" s="179"/>
      <c r="C14" s="182" t="str">
        <f>IF('환경 20주'!D14="","",IF('환경 20주'!D14="불량","부적합",IF('환경 20주'!D14="주의","주의","적합")))</f>
        <v>적합</v>
      </c>
      <c r="D14" s="183"/>
      <c r="E14" s="186" t="str">
        <f>IF('환경 20주'!E14:E15="","",'환경 20주'!E14:E15)</f>
        <v/>
      </c>
      <c r="F14" s="179"/>
      <c r="G14" s="182" t="str">
        <f>IF('환경 20주'!H14="","",IF('환경 20주'!H14="불량","부적합",IF('환경 20주'!H14="주의","주의","적합")))</f>
        <v/>
      </c>
      <c r="H14" s="188"/>
    </row>
    <row r="15" spans="1:8" ht="18.75" customHeight="1">
      <c r="A15" s="180"/>
      <c r="B15" s="181"/>
      <c r="C15" s="184" t="str">
        <f>IF('환경 20주'!D15="불량","부적합",IF('환경 20주'!D15="주의","주의","적합"))</f>
        <v>적합</v>
      </c>
      <c r="D15" s="185"/>
      <c r="E15" s="187"/>
      <c r="F15" s="181"/>
      <c r="G15" s="184" t="str">
        <f>IF('환경 20주'!H15="불량","부적합",IF('환경 20주'!H15="주의","주의","적합"))</f>
        <v>적합</v>
      </c>
      <c r="H15" s="189"/>
    </row>
    <row r="16" spans="1:8" ht="18.75" customHeight="1">
      <c r="A16" s="178" t="str">
        <f>IF('환경 20주'!A16:A17="","",'환경 20주'!A16:A17)</f>
        <v/>
      </c>
      <c r="B16" s="179"/>
      <c r="C16" s="182" t="str">
        <f>IF('환경 20주'!D16="","",IF('환경 20주'!D16="불량","부적합",IF('환경 20주'!D16="주의","주의","적합")))</f>
        <v/>
      </c>
      <c r="D16" s="183"/>
      <c r="E16" s="186" t="str">
        <f>IF('환경 20주'!E16:E17="","",'환경 20주'!E16:E17)</f>
        <v/>
      </c>
      <c r="F16" s="179"/>
      <c r="G16" s="182" t="str">
        <f>IF('환경 20주'!H16="","",IF('환경 20주'!H16="불량","부적합",IF('환경 20주'!H16="주의","주의","적합")))</f>
        <v/>
      </c>
      <c r="H16" s="188"/>
    </row>
    <row r="17" spans="1:8" ht="18.75" customHeight="1">
      <c r="A17" s="180"/>
      <c r="B17" s="181"/>
      <c r="C17" s="184" t="str">
        <f>IF('환경 20주'!D17="불량","부적합",IF('환경 20주'!D17="주의","주의","적합"))</f>
        <v>적합</v>
      </c>
      <c r="D17" s="185"/>
      <c r="E17" s="187"/>
      <c r="F17" s="181"/>
      <c r="G17" s="184" t="str">
        <f>IF('환경 20주'!H17="불량","부적합",IF('환경 20주'!H17="주의","주의","적합"))</f>
        <v>적합</v>
      </c>
      <c r="H17" s="189"/>
    </row>
    <row r="18" spans="1:8" ht="18.75" customHeight="1">
      <c r="A18" s="178" t="str">
        <f>IF('환경 20주'!A18:A19="","",'환경 20주'!A18:A19)</f>
        <v/>
      </c>
      <c r="B18" s="179"/>
      <c r="C18" s="182" t="str">
        <f>IF('환경 20주'!D18="","",IF('환경 20주'!D18="불량","부적합",IF('환경 20주'!D18="주의","주의","적합")))</f>
        <v/>
      </c>
      <c r="D18" s="183"/>
      <c r="E18" s="186" t="str">
        <f>IF('환경 20주'!E18:E19="","",'환경 20주'!E18:E19)</f>
        <v/>
      </c>
      <c r="F18" s="179"/>
      <c r="G18" s="182" t="str">
        <f>IF('환경 20주'!H18="","",IF('환경 20주'!H18="불량","부적합",IF('환경 20주'!H18="주의","주의","적합")))</f>
        <v/>
      </c>
      <c r="H18" s="188"/>
    </row>
    <row r="19" spans="1:8" ht="18.75" customHeight="1">
      <c r="A19" s="180"/>
      <c r="B19" s="181"/>
      <c r="C19" s="184" t="str">
        <f>IF('환경 20주'!D19="불량","부적합",IF('환경 20주'!D19="주의","주의","적합"))</f>
        <v>적합</v>
      </c>
      <c r="D19" s="185"/>
      <c r="E19" s="187"/>
      <c r="F19" s="181"/>
      <c r="G19" s="184" t="str">
        <f>IF('환경 20주'!H19="불량","부적합",IF('환경 20주'!H19="주의","주의","적합"))</f>
        <v>적합</v>
      </c>
      <c r="H19" s="189"/>
    </row>
    <row r="20" spans="1:8" ht="18.75" customHeight="1">
      <c r="A20" s="178" t="str">
        <f>IF('환경 20주'!A20:A21="","",'환경 20주'!A20:A21)</f>
        <v/>
      </c>
      <c r="B20" s="179"/>
      <c r="C20" s="182" t="str">
        <f>IF('환경 20주'!D20="","",IF('환경 20주'!D20="불량","부적합",IF('환경 20주'!D20="주의","주의","적합")))</f>
        <v/>
      </c>
      <c r="D20" s="183"/>
      <c r="E20" s="186" t="str">
        <f>IF('환경 20주'!E20:E21="","",'환경 20주'!E20:E21)</f>
        <v/>
      </c>
      <c r="F20" s="179"/>
      <c r="G20" s="182" t="str">
        <f>IF('환경 20주'!H20="","",IF('환경 20주'!H20="불량","부적합",IF('환경 20주'!H20="주의","주의","적합")))</f>
        <v/>
      </c>
      <c r="H20" s="188"/>
    </row>
    <row r="21" spans="1:8" ht="18.75" customHeight="1">
      <c r="A21" s="180"/>
      <c r="B21" s="181"/>
      <c r="C21" s="184" t="str">
        <f>IF('환경 20주'!D21="불량","부적합",IF('환경 20주'!D21="주의","주의","적합"))</f>
        <v>적합</v>
      </c>
      <c r="D21" s="185"/>
      <c r="E21" s="187"/>
      <c r="F21" s="181"/>
      <c r="G21" s="184" t="str">
        <f>IF('환경 20주'!H21="불량","부적합",IF('환경 20주'!H21="주의","주의","적합"))</f>
        <v>적합</v>
      </c>
      <c r="H21" s="189"/>
    </row>
    <row r="22" spans="1:8" ht="18.75" customHeight="1">
      <c r="A22" s="178" t="str">
        <f>IF('환경 20주'!A22:A23="","",'환경 20주'!A22:A23)</f>
        <v/>
      </c>
      <c r="B22" s="179"/>
      <c r="C22" s="182" t="str">
        <f>IF('환경 20주'!D22="","",IF('환경 20주'!D22="불량","부적합",IF('환경 20주'!D22="주의","주의","적합")))</f>
        <v/>
      </c>
      <c r="D22" s="183"/>
      <c r="E22" s="186" t="str">
        <f>IF('환경 20주'!E22:E23="","",'환경 20주'!E22:E23)</f>
        <v/>
      </c>
      <c r="F22" s="179"/>
      <c r="G22" s="182" t="str">
        <f>IF('환경 20주'!H22="","",IF('환경 20주'!H22="불량","부적합",IF('환경 20주'!H22="주의","주의","적합")))</f>
        <v/>
      </c>
      <c r="H22" s="188"/>
    </row>
    <row r="23" spans="1:8" ht="18.75" customHeight="1">
      <c r="A23" s="180"/>
      <c r="B23" s="181"/>
      <c r="C23" s="184" t="str">
        <f>IF('환경 20주'!D23="불량","부적합",IF('환경 20주'!D23="주의","주의","적합"))</f>
        <v>적합</v>
      </c>
      <c r="D23" s="185"/>
      <c r="E23" s="187"/>
      <c r="F23" s="181"/>
      <c r="G23" s="184" t="str">
        <f>IF('환경 20주'!H23="불량","부적합",IF('환경 20주'!H23="주의","주의","적합"))</f>
        <v>적합</v>
      </c>
      <c r="H23" s="189"/>
    </row>
    <row r="24" spans="1:8" ht="18.75" customHeight="1">
      <c r="A24" s="178" t="str">
        <f>IF('환경 20주'!A24:A25="","",'환경 20주'!A24:A25)</f>
        <v/>
      </c>
      <c r="B24" s="179"/>
      <c r="C24" s="182" t="str">
        <f>IF('환경 20주'!D24="","",IF('환경 20주'!D24="불량","부적합",IF('환경 20주'!D24="주의","주의","적합")))</f>
        <v/>
      </c>
      <c r="D24" s="183"/>
      <c r="E24" s="186" t="str">
        <f>IF('환경 20주'!E24:E25="","",'환경 20주'!E24:E25)</f>
        <v/>
      </c>
      <c r="F24" s="179"/>
      <c r="G24" s="182" t="str">
        <f>IF('환경 20주'!H24="","",IF('환경 20주'!H24="불량","부적합",IF('환경 20주'!H24="주의","주의","적합")))</f>
        <v/>
      </c>
      <c r="H24" s="188"/>
    </row>
    <row r="25" spans="1:8" ht="18.75" customHeight="1">
      <c r="A25" s="180"/>
      <c r="B25" s="181"/>
      <c r="C25" s="184" t="str">
        <f>IF('환경 20주'!D25="불량","부적합",IF('환경 20주'!D25="주의","주의","적합"))</f>
        <v>적합</v>
      </c>
      <c r="D25" s="185"/>
      <c r="E25" s="187"/>
      <c r="F25" s="181"/>
      <c r="G25" s="184" t="str">
        <f>IF('환경 20주'!H25="불량","부적합",IF('환경 20주'!H25="주의","주의","적합"))</f>
        <v>적합</v>
      </c>
      <c r="H25" s="189"/>
    </row>
    <row r="26" spans="1:8" ht="18.75" customHeight="1">
      <c r="A26" s="178" t="str">
        <f>IF('환경 20주'!A26:A27="","",'환경 20주'!A26:A27)</f>
        <v/>
      </c>
      <c r="B26" s="179"/>
      <c r="C26" s="182" t="str">
        <f>IF('환경 20주'!D26="","",IF('환경 20주'!D26="불량","부적합",IF('환경 20주'!D26="주의","주의","적합")))</f>
        <v/>
      </c>
      <c r="D26" s="183"/>
      <c r="E26" s="186" t="str">
        <f>IF('환경 20주'!E26:E27="","",'환경 20주'!E26:E27)</f>
        <v/>
      </c>
      <c r="F26" s="179"/>
      <c r="G26" s="182" t="str">
        <f>IF('환경 20주'!H26="","",IF('환경 20주'!H26="불량","부적합",IF('환경 20주'!H26="주의","주의","적합")))</f>
        <v/>
      </c>
      <c r="H26" s="188"/>
    </row>
    <row r="27" spans="1:8" ht="18.75" customHeight="1" thickBot="1">
      <c r="A27" s="190"/>
      <c r="B27" s="191"/>
      <c r="C27" s="192" t="str">
        <f>IF('환경 20주'!D27="불량","부적합",IF('환경 20주'!D27="주의","주의","적합"))</f>
        <v>적합</v>
      </c>
      <c r="D27" s="193"/>
      <c r="E27" s="194"/>
      <c r="F27" s="191"/>
      <c r="G27" s="192" t="str">
        <f>IF('환경 20주'!H27="불량","부적합",IF('환경 20주'!H27="주의","주의","적합"))</f>
        <v>적합</v>
      </c>
      <c r="H27" s="195"/>
    </row>
    <row r="28" spans="1:8">
      <c r="A28" s="3"/>
    </row>
    <row r="29" spans="1:8">
      <c r="A29" s="3"/>
    </row>
    <row r="30" spans="1:8">
      <c r="A30" s="1" t="s">
        <v>16</v>
      </c>
    </row>
    <row r="31" spans="1:8" ht="16.5" customHeight="1">
      <c r="A31" s="15"/>
      <c r="B31" s="16" t="s">
        <v>5</v>
      </c>
      <c r="C31" s="170" t="s">
        <v>19</v>
      </c>
      <c r="D31" s="170"/>
      <c r="E31" s="170" t="s">
        <v>32</v>
      </c>
      <c r="F31" s="170"/>
      <c r="G31" s="170" t="s">
        <v>20</v>
      </c>
      <c r="H31" s="170"/>
    </row>
    <row r="32" spans="1:8">
      <c r="A32" s="17" t="s">
        <v>4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14</v>
      </c>
      <c r="B33" s="100"/>
      <c r="C33" s="171" t="s">
        <v>22</v>
      </c>
      <c r="D33" s="171"/>
      <c r="E33" s="131" t="s">
        <v>33</v>
      </c>
      <c r="F33" s="131"/>
      <c r="G33" s="100" t="s">
        <v>34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20주'!A36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6" t="s">
        <v>8</v>
      </c>
      <c r="B42" s="96"/>
      <c r="C42" s="96"/>
      <c r="D42" s="96"/>
      <c r="E42" s="96"/>
      <c r="F42" s="96"/>
      <c r="G42" s="96"/>
      <c r="H42" s="96"/>
    </row>
    <row r="43" spans="1:8" ht="17.25">
      <c r="A43" s="97" t="s">
        <v>9</v>
      </c>
      <c r="B43" s="97"/>
      <c r="C43" s="97"/>
      <c r="D43" s="97"/>
      <c r="E43" s="97"/>
      <c r="F43" s="97"/>
      <c r="G43" s="97"/>
      <c r="H43" s="97"/>
    </row>
  </sheetData>
  <mergeCells count="59">
    <mergeCell ref="A33:B33"/>
    <mergeCell ref="C33:D33"/>
    <mergeCell ref="E33:F33"/>
    <mergeCell ref="G33:H33"/>
    <mergeCell ref="A42:H42"/>
    <mergeCell ref="A43:H43"/>
    <mergeCell ref="A26:B27"/>
    <mergeCell ref="C26:D27"/>
    <mergeCell ref="E26:F27"/>
    <mergeCell ref="G26:H27"/>
    <mergeCell ref="C31:D32"/>
    <mergeCell ref="E31:F32"/>
    <mergeCell ref="G31:H3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3">
    <tabColor rgb="FFC00000"/>
  </sheetPr>
  <dimension ref="A1:H40"/>
  <sheetViews>
    <sheetView zoomScaleNormal="100" workbookViewId="0">
      <selection activeCell="L24" sqref="L24"/>
    </sheetView>
  </sheetViews>
  <sheetFormatPr defaultColWidth="9"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137" t="s">
        <v>26</v>
      </c>
      <c r="B1" s="105"/>
      <c r="C1" s="105"/>
      <c r="D1" s="105"/>
      <c r="E1" s="105"/>
      <c r="F1" s="105"/>
      <c r="G1" s="105"/>
      <c r="H1" s="105"/>
    </row>
    <row r="3" spans="1:8">
      <c r="A3" s="111" t="s">
        <v>38</v>
      </c>
      <c r="B3" s="196"/>
      <c r="C3" s="4" t="s">
        <v>39</v>
      </c>
      <c r="D3" s="108"/>
      <c r="E3" s="108"/>
      <c r="F3" s="23" t="s">
        <v>10</v>
      </c>
      <c r="G3" s="106"/>
      <c r="H3" s="107"/>
    </row>
    <row r="4" spans="1:8">
      <c r="A4" s="111"/>
      <c r="B4" s="196"/>
      <c r="C4" s="4" t="s">
        <v>90</v>
      </c>
      <c r="D4" s="108"/>
      <c r="E4" s="108"/>
      <c r="F4" s="4" t="s">
        <v>13</v>
      </c>
      <c r="G4" s="109"/>
      <c r="H4" s="110"/>
    </row>
    <row r="5" spans="1:8" ht="15.75" thickBot="1">
      <c r="D5" s="67"/>
      <c r="E5" s="67"/>
    </row>
    <row r="6" spans="1:8">
      <c r="A6" s="26" t="s">
        <v>27</v>
      </c>
      <c r="B6" s="27" t="s">
        <v>28</v>
      </c>
      <c r="C6" s="27" t="s">
        <v>15</v>
      </c>
      <c r="D6" s="33" t="s">
        <v>3</v>
      </c>
      <c r="E6" s="36" t="s">
        <v>27</v>
      </c>
      <c r="F6" s="27" t="s">
        <v>28</v>
      </c>
      <c r="G6" s="27" t="s">
        <v>15</v>
      </c>
      <c r="H6" s="7" t="s">
        <v>3</v>
      </c>
    </row>
    <row r="7" spans="1:8" ht="27" customHeight="1">
      <c r="A7" s="42"/>
      <c r="B7" s="28" t="s">
        <v>29</v>
      </c>
      <c r="C7" s="45"/>
      <c r="D7" s="35" t="str">
        <f>IF(C7="","",IF(C7="음성","양호",IF(ISERROR(FIND(".",C7)),"불량","주의")))</f>
        <v/>
      </c>
      <c r="E7" s="47"/>
      <c r="F7" s="37" t="s">
        <v>29</v>
      </c>
      <c r="G7" s="41"/>
      <c r="H7" s="29" t="str">
        <f>IF(G7="","",IF(G7="음성","양호",IF(ISERROR(FIND(".",G7)),"불량","주의")))</f>
        <v/>
      </c>
    </row>
    <row r="8" spans="1:8" ht="27" customHeight="1">
      <c r="A8" s="43"/>
      <c r="B8" s="28"/>
      <c r="C8" s="41"/>
      <c r="D8" s="35" t="str">
        <f t="shared" ref="D8:D16" si="0">IF(C8="","",IF(C8="음성","양호",IF(ISERROR(FIND(".",C8)),"불량","주의")))</f>
        <v/>
      </c>
      <c r="E8" s="47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>
      <c r="A9" s="43"/>
      <c r="B9" s="25"/>
      <c r="C9" s="41"/>
      <c r="D9" s="35" t="str">
        <f t="shared" si="0"/>
        <v/>
      </c>
      <c r="E9" s="47"/>
      <c r="F9" s="25"/>
      <c r="G9" s="53"/>
      <c r="H9" s="29" t="str">
        <f t="shared" si="1"/>
        <v/>
      </c>
    </row>
    <row r="10" spans="1:8" ht="27" customHeight="1">
      <c r="A10" s="43"/>
      <c r="B10" s="25"/>
      <c r="C10" s="41"/>
      <c r="D10" s="35" t="str">
        <f t="shared" si="0"/>
        <v/>
      </c>
      <c r="E10" s="47"/>
      <c r="F10" s="25"/>
      <c r="G10" s="41"/>
      <c r="H10" s="29" t="str">
        <f t="shared" si="1"/>
        <v/>
      </c>
    </row>
    <row r="11" spans="1:8" ht="27" customHeight="1">
      <c r="A11" s="43"/>
      <c r="B11" s="25"/>
      <c r="C11" s="41"/>
      <c r="D11" s="35" t="str">
        <f t="shared" si="0"/>
        <v/>
      </c>
      <c r="E11" s="47"/>
      <c r="F11" s="25"/>
      <c r="G11" s="41"/>
      <c r="H11" s="29" t="str">
        <f t="shared" si="1"/>
        <v/>
      </c>
    </row>
    <row r="12" spans="1:8" ht="27" customHeight="1">
      <c r="A12" s="43"/>
      <c r="B12" s="25"/>
      <c r="C12" s="41"/>
      <c r="D12" s="35" t="str">
        <f t="shared" si="0"/>
        <v/>
      </c>
      <c r="E12" s="47"/>
      <c r="F12" s="25"/>
      <c r="G12" s="41"/>
      <c r="H12" s="29" t="str">
        <f t="shared" si="1"/>
        <v/>
      </c>
    </row>
    <row r="13" spans="1:8" ht="27" customHeight="1">
      <c r="A13" s="43"/>
      <c r="B13" s="25"/>
      <c r="C13" s="41"/>
      <c r="D13" s="35" t="str">
        <f t="shared" si="0"/>
        <v/>
      </c>
      <c r="E13" s="47"/>
      <c r="F13" s="25"/>
      <c r="G13" s="41"/>
      <c r="H13" s="29" t="str">
        <f t="shared" si="1"/>
        <v/>
      </c>
    </row>
    <row r="14" spans="1:8" ht="27" customHeight="1">
      <c r="A14" s="43"/>
      <c r="B14" s="25"/>
      <c r="C14" s="41"/>
      <c r="D14" s="35" t="str">
        <f t="shared" si="0"/>
        <v/>
      </c>
      <c r="E14" s="47"/>
      <c r="F14" s="25"/>
      <c r="G14" s="41"/>
      <c r="H14" s="29" t="str">
        <f t="shared" si="1"/>
        <v/>
      </c>
    </row>
    <row r="15" spans="1:8" ht="27" customHeight="1">
      <c r="A15" s="43"/>
      <c r="B15" s="25"/>
      <c r="C15" s="41"/>
      <c r="D15" s="35" t="str">
        <f t="shared" si="0"/>
        <v/>
      </c>
      <c r="E15" s="47"/>
      <c r="F15" s="25"/>
      <c r="G15" s="41"/>
      <c r="H15" s="29" t="str">
        <f t="shared" si="1"/>
        <v/>
      </c>
    </row>
    <row r="16" spans="1:8" ht="27" customHeight="1" thickBot="1">
      <c r="A16" s="44"/>
      <c r="B16" s="31"/>
      <c r="C16" s="46"/>
      <c r="D16" s="40" t="str">
        <f t="shared" si="0"/>
        <v/>
      </c>
      <c r="E16" s="48"/>
      <c r="F16" s="31"/>
      <c r="G16" s="46"/>
      <c r="H16" s="32" t="str">
        <f t="shared" si="1"/>
        <v/>
      </c>
    </row>
    <row r="17" spans="1:8">
      <c r="A17" s="3"/>
    </row>
    <row r="19" spans="1:8">
      <c r="A19" s="1" t="s">
        <v>17</v>
      </c>
    </row>
    <row r="20" spans="1:8">
      <c r="A20" s="15"/>
      <c r="B20" s="16" t="s">
        <v>18</v>
      </c>
      <c r="C20" s="170" t="s">
        <v>6</v>
      </c>
      <c r="D20" s="170"/>
      <c r="E20" s="170" t="s">
        <v>32</v>
      </c>
      <c r="F20" s="170"/>
      <c r="G20" s="170" t="s">
        <v>7</v>
      </c>
      <c r="H20" s="170"/>
    </row>
    <row r="21" spans="1:8">
      <c r="A21" s="17" t="s">
        <v>21</v>
      </c>
      <c r="B21" s="8"/>
      <c r="C21" s="170"/>
      <c r="D21" s="170"/>
      <c r="E21" s="170"/>
      <c r="F21" s="170"/>
      <c r="G21" s="170"/>
      <c r="H21" s="170"/>
    </row>
    <row r="22" spans="1:8" ht="17.25" customHeight="1">
      <c r="A22" s="171" t="s">
        <v>15</v>
      </c>
      <c r="B22" s="100"/>
      <c r="C22" s="171" t="s">
        <v>22</v>
      </c>
      <c r="D22" s="171"/>
      <c r="E22" s="171" t="s">
        <v>33</v>
      </c>
      <c r="F22" s="171"/>
      <c r="G22" s="100" t="s">
        <v>34</v>
      </c>
      <c r="H22" s="100"/>
    </row>
    <row r="24" spans="1:8">
      <c r="A24" s="18" t="s">
        <v>23</v>
      </c>
      <c r="B24" s="9"/>
      <c r="C24" s="9"/>
      <c r="D24" s="9"/>
      <c r="E24" s="9"/>
      <c r="F24" s="9"/>
      <c r="G24" s="9"/>
      <c r="H24" s="10"/>
    </row>
    <row r="25" spans="1:8">
      <c r="A25" s="19" t="s">
        <v>24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9" spans="1:8">
      <c r="A39" s="96" t="s">
        <v>8</v>
      </c>
      <c r="B39" s="96"/>
      <c r="C39" s="96"/>
      <c r="D39" s="96"/>
      <c r="E39" s="96"/>
      <c r="F39" s="96"/>
      <c r="G39" s="96"/>
      <c r="H39" s="96"/>
    </row>
    <row r="40" spans="1:8" ht="17.25">
      <c r="A40" s="97" t="s">
        <v>9</v>
      </c>
      <c r="B40" s="97"/>
      <c r="C40" s="97"/>
      <c r="D40" s="97"/>
      <c r="E40" s="97"/>
      <c r="F40" s="97"/>
      <c r="G40" s="97"/>
      <c r="H40" s="97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31" priority="11" operator="containsText" text="불량">
      <formula>NOT(ISERROR(SEARCH("불량",D7)))</formula>
    </cfRule>
  </conditionalFormatting>
  <conditionalFormatting sqref="C7:C16">
    <cfRule type="containsText" dxfId="30" priority="10" operator="containsText" text="양성">
      <formula>NOT(ISERROR(SEARCH("양성",C7)))</formula>
    </cfRule>
  </conditionalFormatting>
  <conditionalFormatting sqref="G7 G16">
    <cfRule type="containsText" dxfId="29" priority="9" operator="containsText" text="양성">
      <formula>NOT(ISERROR(SEARCH("양성",G7)))</formula>
    </cfRule>
  </conditionalFormatting>
  <conditionalFormatting sqref="G8:G15">
    <cfRule type="containsText" dxfId="28" priority="7" operator="containsText" text="양성">
      <formula>NOT(ISERROR(SEARCH("양성",G8)))</formula>
    </cfRule>
  </conditionalFormatting>
  <conditionalFormatting sqref="G8:G15">
    <cfRule type="containsText" dxfId="27" priority="4" operator="containsText" text="양성">
      <formula>NOT(ISERROR(SEARCH("양성",G8)))</formula>
    </cfRule>
  </conditionalFormatting>
  <conditionalFormatting sqref="D7:D16">
    <cfRule type="containsText" dxfId="26" priority="2" operator="containsText" text="주의">
      <formula>NOT(ISERROR(SEARCH("주의",D7)))</formula>
    </cfRule>
  </conditionalFormatting>
  <conditionalFormatting sqref="H7:H16">
    <cfRule type="containsText" dxfId="2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4"/>
  <dimension ref="A1:H38"/>
  <sheetViews>
    <sheetView zoomScaleNormal="100" workbookViewId="0">
      <selection activeCell="L24" sqref="L24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37" t="s">
        <v>26</v>
      </c>
      <c r="B1" s="105"/>
      <c r="C1" s="105"/>
      <c r="D1" s="105"/>
      <c r="E1" s="105"/>
      <c r="F1" s="105"/>
      <c r="G1" s="105"/>
      <c r="H1" s="105"/>
    </row>
    <row r="3" spans="1:8">
      <c r="A3" s="111" t="s">
        <v>38</v>
      </c>
      <c r="B3" s="197">
        <f>'반입 초생추'!B3:B4</f>
        <v>0</v>
      </c>
      <c r="C3" s="4" t="s">
        <v>39</v>
      </c>
      <c r="D3" s="130">
        <f>'반입 초생추'!D3:E3</f>
        <v>0</v>
      </c>
      <c r="E3" s="130"/>
      <c r="F3" s="23" t="s">
        <v>25</v>
      </c>
      <c r="G3" s="128">
        <f>'반입 초생추'!G3:H3</f>
        <v>0</v>
      </c>
      <c r="H3" s="129"/>
    </row>
    <row r="4" spans="1:8">
      <c r="A4" s="111"/>
      <c r="B4" s="197"/>
      <c r="C4" s="4" t="s">
        <v>90</v>
      </c>
      <c r="D4" s="130">
        <f>'반입 초생추'!D4:E4</f>
        <v>0</v>
      </c>
      <c r="E4" s="130"/>
      <c r="F4" s="4" t="s">
        <v>12</v>
      </c>
      <c r="G4" s="131">
        <f>'반입 초생추'!G4:H4</f>
        <v>0</v>
      </c>
      <c r="H4" s="132"/>
    </row>
    <row r="5" spans="1:8" ht="15.75" thickBot="1">
      <c r="D5" s="67"/>
      <c r="E5" s="67"/>
    </row>
    <row r="6" spans="1:8" ht="16.5" customHeight="1">
      <c r="A6" s="26" t="s">
        <v>27</v>
      </c>
      <c r="B6" s="27" t="s">
        <v>28</v>
      </c>
      <c r="C6" s="133" t="s">
        <v>18</v>
      </c>
      <c r="D6" s="134"/>
      <c r="E6" s="36" t="s">
        <v>27</v>
      </c>
      <c r="F6" s="27" t="s">
        <v>28</v>
      </c>
      <c r="G6" s="133" t="s">
        <v>18</v>
      </c>
      <c r="H6" s="135"/>
    </row>
    <row r="7" spans="1:8" ht="27" customHeight="1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15" t="str">
        <f>IF('반입 초생추'!D7="","",IF('반입 초생추'!D7="불량","부적합",IF('반입 초생추'!D7="주의","주의","적합")))</f>
        <v/>
      </c>
      <c r="D7" s="127"/>
      <c r="E7" s="38" t="str">
        <f>IF('반입 초생추'!E7:E7="","",'반입 초생추'!E7:E7)</f>
        <v/>
      </c>
      <c r="F7" s="50" t="str">
        <f>IF('반입 초생추'!F7:F7="","",'반입 초생추'!F7:F7)</f>
        <v>초생추 분변
(5점)</v>
      </c>
      <c r="G7" s="115" t="str">
        <f>IF('반입 초생추'!H7="","",IF('반입 초생추'!H7="불량","부적합",IF('반입 초생추'!H7="주의","주의","적합")))</f>
        <v/>
      </c>
      <c r="H7" s="120"/>
    </row>
    <row r="8" spans="1:8" ht="27" customHeight="1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15" t="str">
        <f>IF('반입 초생추'!D8="","",IF('반입 초생추'!D8="불량","부적합",IF('반입 초생추'!D8="주의","주의","적합")))</f>
        <v/>
      </c>
      <c r="D8" s="116"/>
      <c r="E8" s="38" t="str">
        <f>IF('반입 초생추'!E8:E8="","",'반입 초생추'!E8:E8)</f>
        <v/>
      </c>
      <c r="F8" s="50" t="str">
        <f>IF('반입 초생추'!F8:F8="","",'반입 초생추'!F8:F8)</f>
        <v/>
      </c>
      <c r="G8" s="115" t="str">
        <f>IF('반입 초생추'!H8="","",IF('반입 초생추'!H8="불량","부적합",IF('반입 초생추'!H8="주의","주의","적합")))</f>
        <v/>
      </c>
      <c r="H8" s="120"/>
    </row>
    <row r="9" spans="1:8" ht="27" customHeight="1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15" t="str">
        <f>IF('반입 초생추'!D9="","",IF('반입 초생추'!D9="불량","부적합",IF('반입 초생추'!D9="주의","주의","적합")))</f>
        <v/>
      </c>
      <c r="D9" s="116"/>
      <c r="E9" s="38" t="str">
        <f>IF('반입 초생추'!E9:E9="","",'반입 초생추'!E9:E9)</f>
        <v/>
      </c>
      <c r="F9" s="55" t="str">
        <f>IF('반입 초생추'!F9:F9="","",'반입 초생추'!F9:F9)</f>
        <v/>
      </c>
      <c r="G9" s="115" t="str">
        <f>IF('반입 초생추'!H9="","",IF('반입 초생추'!H9="불량","부적합",IF('반입 초생추'!H9="주의","주의","적합")))</f>
        <v/>
      </c>
      <c r="H9" s="120"/>
    </row>
    <row r="10" spans="1:8" ht="27" customHeight="1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15" t="str">
        <f>IF('반입 초생추'!D10="","",IF('반입 초생추'!D10="불량","부적합",IF('반입 초생추'!D10="주의","주의","적합")))</f>
        <v/>
      </c>
      <c r="D10" s="116"/>
      <c r="E10" s="38" t="str">
        <f>IF('반입 초생추'!E10:E10="","",'반입 초생추'!E10:E10)</f>
        <v/>
      </c>
      <c r="F10" s="55" t="str">
        <f>IF('반입 초생추'!F10:F10="","",'반입 초생추'!F10:F10)</f>
        <v/>
      </c>
      <c r="G10" s="115" t="str">
        <f>IF('반입 초생추'!H10="","",IF('반입 초생추'!H10="불량","부적합",IF('반입 초생추'!H10="주의","주의","적합")))</f>
        <v/>
      </c>
      <c r="H10" s="120"/>
    </row>
    <row r="11" spans="1:8" ht="27" customHeight="1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15" t="str">
        <f>IF('반입 초생추'!D11="","",IF('반입 초생추'!D11="불량","부적합",IF('반입 초생추'!D11="주의","주의","적합")))</f>
        <v/>
      </c>
      <c r="D11" s="116"/>
      <c r="E11" s="38" t="str">
        <f>IF('반입 초생추'!E11:E11="","",'반입 초생추'!E11:E11)</f>
        <v/>
      </c>
      <c r="F11" s="55" t="str">
        <f>IF('반입 초생추'!F11:F11="","",'반입 초생추'!F11:F11)</f>
        <v/>
      </c>
      <c r="G11" s="115" t="str">
        <f>IF('반입 초생추'!H11="","",IF('반입 초생추'!H11="불량","부적합",IF('반입 초생추'!H11="주의","주의","적합")))</f>
        <v/>
      </c>
      <c r="H11" s="120"/>
    </row>
    <row r="12" spans="1:8" ht="27" customHeight="1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15" t="str">
        <f>IF('반입 초생추'!D12="","",IF('반입 초생추'!D12="불량","부적합",IF('반입 초생추'!D12="주의","주의","적합")))</f>
        <v/>
      </c>
      <c r="D12" s="116"/>
      <c r="E12" s="38" t="str">
        <f>IF('반입 초생추'!E12:E12="","",'반입 초생추'!E12:E12)</f>
        <v/>
      </c>
      <c r="F12" s="55" t="str">
        <f>IF('반입 초생추'!F12:F12="","",'반입 초생추'!F12:F12)</f>
        <v/>
      </c>
      <c r="G12" s="115" t="str">
        <f>IF('반입 초생추'!H12="","",IF('반입 초생추'!H12="불량","부적합",IF('반입 초생추'!H12="주의","주의","적합")))</f>
        <v/>
      </c>
      <c r="H12" s="120"/>
    </row>
    <row r="13" spans="1:8" ht="27" customHeight="1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15" t="str">
        <f>IF('반입 초생추'!D13="","",IF('반입 초생추'!D13="불량","부적합",IF('반입 초생추'!D13="주의","주의","적합")))</f>
        <v/>
      </c>
      <c r="D13" s="116"/>
      <c r="E13" s="38" t="str">
        <f>IF('반입 초생추'!E13:E13="","",'반입 초생추'!E13:E13)</f>
        <v/>
      </c>
      <c r="F13" s="55" t="str">
        <f>IF('반입 초생추'!F13:F13="","",'반입 초생추'!F13:F13)</f>
        <v/>
      </c>
      <c r="G13" s="115" t="str">
        <f>IF('반입 초생추'!H13="","",IF('반입 초생추'!H13="불량","부적합",IF('반입 초생추'!H13="주의","주의","적합")))</f>
        <v/>
      </c>
      <c r="H13" s="120"/>
    </row>
    <row r="14" spans="1:8" ht="27" customHeight="1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15" t="str">
        <f>IF('반입 초생추'!D14="","",IF('반입 초생추'!D14="불량","부적합",IF('반입 초생추'!D14="주의","주의","적합")))</f>
        <v/>
      </c>
      <c r="D14" s="116"/>
      <c r="E14" s="38" t="str">
        <f>IF('반입 초생추'!E14:E14="","",'반입 초생추'!E14:E14)</f>
        <v/>
      </c>
      <c r="F14" s="55" t="str">
        <f>IF('반입 초생추'!F14:F14="","",'반입 초생추'!F14:F14)</f>
        <v/>
      </c>
      <c r="G14" s="115" t="str">
        <f>IF('반입 초생추'!H14="","",IF('반입 초생추'!H14="불량","부적합",IF('반입 초생추'!H14="주의","주의","적합")))</f>
        <v/>
      </c>
      <c r="H14" s="120"/>
    </row>
    <row r="15" spans="1:8" ht="27" customHeight="1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15" t="str">
        <f>IF('반입 초생추'!D15="","",IF('반입 초생추'!D15="불량","부적합",IF('반입 초생추'!D15="주의","주의","적합")))</f>
        <v/>
      </c>
      <c r="D15" s="116"/>
      <c r="E15" s="38" t="str">
        <f>IF('반입 초생추'!E15:E15="","",'반입 초생추'!E15:E15)</f>
        <v/>
      </c>
      <c r="F15" s="55" t="str">
        <f>IF('반입 초생추'!F15:F15="","",'반입 초생추'!F15:F15)</f>
        <v/>
      </c>
      <c r="G15" s="115" t="str">
        <f>IF('반입 초생추'!H15="","",IF('반입 초생추'!H15="불량","부적합",IF('반입 초생추'!H15="주의","주의","적합")))</f>
        <v/>
      </c>
      <c r="H15" s="120"/>
    </row>
    <row r="16" spans="1:8" ht="27" customHeight="1" thickBot="1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21" t="str">
        <f>IF('반입 초생추'!D16="","",IF('반입 초생추'!D16="불량","부적합",IF('반입 초생추'!D16="주의","주의","적합")))</f>
        <v/>
      </c>
      <c r="D16" s="122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21" t="str">
        <f>IF('반입 초생추'!H16="","",IF('반입 초생추'!H16="불량","부적합",IF('반입 초생추'!H16="주의","주의","적합")))</f>
        <v/>
      </c>
      <c r="H16" s="123"/>
    </row>
    <row r="17" spans="1:8">
      <c r="A17" s="3"/>
    </row>
    <row r="18" spans="1:8">
      <c r="A18" s="3"/>
    </row>
    <row r="19" spans="1:8">
      <c r="A19" s="1" t="s">
        <v>16</v>
      </c>
    </row>
    <row r="20" spans="1:8" ht="16.5" customHeight="1">
      <c r="A20" s="15"/>
      <c r="B20" s="16" t="s">
        <v>5</v>
      </c>
      <c r="C20" s="170" t="s">
        <v>19</v>
      </c>
      <c r="D20" s="170"/>
      <c r="E20" s="170" t="s">
        <v>32</v>
      </c>
      <c r="F20" s="170"/>
      <c r="G20" s="170" t="s">
        <v>20</v>
      </c>
      <c r="H20" s="170"/>
    </row>
    <row r="21" spans="1:8">
      <c r="A21" s="17" t="s">
        <v>4</v>
      </c>
      <c r="B21" s="8"/>
      <c r="C21" s="170"/>
      <c r="D21" s="170"/>
      <c r="E21" s="170"/>
      <c r="F21" s="170"/>
      <c r="G21" s="170"/>
      <c r="H21" s="170"/>
    </row>
    <row r="22" spans="1:8" ht="17.25" customHeight="1">
      <c r="A22" s="171" t="s">
        <v>14</v>
      </c>
      <c r="B22" s="100"/>
      <c r="C22" s="171" t="s">
        <v>22</v>
      </c>
      <c r="D22" s="171"/>
      <c r="E22" s="171" t="s">
        <v>33</v>
      </c>
      <c r="F22" s="171"/>
      <c r="G22" s="100" t="s">
        <v>34</v>
      </c>
      <c r="H22" s="100"/>
    </row>
    <row r="24" spans="1:8">
      <c r="A24" s="18" t="s">
        <v>23</v>
      </c>
      <c r="B24" s="9"/>
      <c r="C24" s="9"/>
      <c r="D24" s="9"/>
      <c r="E24" s="9"/>
      <c r="F24" s="9"/>
      <c r="G24" s="9"/>
      <c r="H24" s="10"/>
    </row>
    <row r="25" spans="1:8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7" spans="1:8">
      <c r="A37" s="96" t="s">
        <v>8</v>
      </c>
      <c r="B37" s="96"/>
      <c r="C37" s="96"/>
      <c r="D37" s="96"/>
      <c r="E37" s="96"/>
      <c r="F37" s="96"/>
      <c r="G37" s="96"/>
      <c r="H37" s="96"/>
    </row>
    <row r="38" spans="1:8" ht="17.25">
      <c r="A38" s="97" t="s">
        <v>9</v>
      </c>
      <c r="B38" s="97"/>
      <c r="C38" s="97"/>
      <c r="D38" s="97"/>
      <c r="E38" s="97"/>
      <c r="F38" s="97"/>
      <c r="G38" s="97"/>
      <c r="H38" s="97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24" priority="3" operator="containsText" text="부적합">
      <formula>NOT(ISERROR(SEARCH("부적합",C7)))</formula>
    </cfRule>
  </conditionalFormatting>
  <conditionalFormatting sqref="G7:G16">
    <cfRule type="containsText" dxfId="23" priority="2" operator="containsText" text="주의">
      <formula>NOT(ISERROR(SEARCH("주의",G7)))</formula>
    </cfRule>
  </conditionalFormatting>
  <conditionalFormatting sqref="C7:C16 D7">
    <cfRule type="containsText" dxfId="2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8">
      <c r="F3" s="60" t="s">
        <v>10</v>
      </c>
      <c r="G3" s="106"/>
      <c r="H3" s="107"/>
    </row>
    <row r="4" spans="1:8">
      <c r="A4" s="4" t="s">
        <v>64</v>
      </c>
      <c r="B4" s="59"/>
      <c r="C4" s="4" t="s">
        <v>65</v>
      </c>
      <c r="D4" s="198"/>
      <c r="E4" s="198"/>
      <c r="F4" s="199" t="s">
        <v>66</v>
      </c>
      <c r="G4" s="201"/>
      <c r="H4" s="145"/>
    </row>
    <row r="5" spans="1:8">
      <c r="A5" s="4" t="s">
        <v>67</v>
      </c>
      <c r="B5" s="59"/>
      <c r="C5" s="4" t="s">
        <v>68</v>
      </c>
      <c r="D5" s="203"/>
      <c r="E5" s="204"/>
      <c r="F5" s="200"/>
      <c r="G5" s="202"/>
      <c r="H5" s="147"/>
    </row>
    <row r="6" spans="1:8" ht="15.75" thickBot="1"/>
    <row r="7" spans="1:8">
      <c r="A7" s="26" t="s">
        <v>69</v>
      </c>
      <c r="B7" s="66" t="s">
        <v>70</v>
      </c>
      <c r="C7" s="61" t="s">
        <v>71</v>
      </c>
      <c r="D7" s="52" t="s">
        <v>3</v>
      </c>
      <c r="E7" s="36" t="s">
        <v>69</v>
      </c>
      <c r="F7" s="61" t="s">
        <v>72</v>
      </c>
      <c r="G7" s="61" t="s">
        <v>71</v>
      </c>
      <c r="H7" s="7" t="s">
        <v>3</v>
      </c>
    </row>
    <row r="8" spans="1:8" ht="18.75" customHeight="1">
      <c r="A8" s="211">
        <v>110</v>
      </c>
      <c r="B8" s="207" t="s">
        <v>73</v>
      </c>
      <c r="C8" s="148"/>
      <c r="D8" s="150" t="str">
        <f>IF(C8="","",IF(C8="음성","양호",IF(ISERROR(FIND(".",C8)),"불량","주의")))</f>
        <v/>
      </c>
      <c r="E8" s="209">
        <v>120</v>
      </c>
      <c r="F8" s="207" t="s">
        <v>73</v>
      </c>
      <c r="G8" s="148"/>
      <c r="H8" s="154" t="str">
        <f>IF(G8="","",IF(G8="음성","양호",IF(ISERROR(FIND(".",G8)),"불량","주의")))</f>
        <v/>
      </c>
    </row>
    <row r="9" spans="1:8" ht="18.75" customHeight="1">
      <c r="A9" s="206"/>
      <c r="B9" s="208"/>
      <c r="C9" s="149"/>
      <c r="D9" s="151"/>
      <c r="E9" s="210"/>
      <c r="F9" s="208"/>
      <c r="G9" s="149"/>
      <c r="H9" s="155"/>
    </row>
    <row r="10" spans="1:8" ht="18.75" customHeight="1">
      <c r="A10" s="205"/>
      <c r="B10" s="207"/>
      <c r="C10" s="148"/>
      <c r="D10" s="150" t="str">
        <f t="shared" ref="D10" si="0">IF(C10="","",IF(C10="음성","양호",IF(ISERROR(FIND(".",C10)),"불량","주의")))</f>
        <v/>
      </c>
      <c r="E10" s="209"/>
      <c r="F10" s="207"/>
      <c r="G10" s="148"/>
      <c r="H10" s="154" t="str">
        <f t="shared" ref="H10" si="1">IF(G10="","",IF(G10="음성","양호",IF(ISERROR(FIND(".",G10)),"불량","주의")))</f>
        <v/>
      </c>
    </row>
    <row r="11" spans="1:8" ht="18.75" customHeight="1">
      <c r="A11" s="206"/>
      <c r="B11" s="208"/>
      <c r="C11" s="149"/>
      <c r="D11" s="151"/>
      <c r="E11" s="210"/>
      <c r="F11" s="208"/>
      <c r="G11" s="149"/>
      <c r="H11" s="155"/>
    </row>
    <row r="12" spans="1:8" ht="18.75" customHeight="1">
      <c r="A12" s="205"/>
      <c r="B12" s="207"/>
      <c r="C12" s="148"/>
      <c r="D12" s="150" t="str">
        <f t="shared" ref="D12" si="2">IF(C12="","",IF(C12="음성","양호",IF(ISERROR(FIND(".",C12)),"불량","주의")))</f>
        <v/>
      </c>
      <c r="E12" s="209"/>
      <c r="F12" s="207"/>
      <c r="G12" s="148"/>
      <c r="H12" s="154" t="str">
        <f t="shared" ref="H12" si="3">IF(G12="","",IF(G12="음성","양호",IF(ISERROR(FIND(".",G12)),"불량","주의")))</f>
        <v/>
      </c>
    </row>
    <row r="13" spans="1:8" ht="18.75" customHeight="1">
      <c r="A13" s="206"/>
      <c r="B13" s="208"/>
      <c r="C13" s="149"/>
      <c r="D13" s="151"/>
      <c r="E13" s="210"/>
      <c r="F13" s="208"/>
      <c r="G13" s="149"/>
      <c r="H13" s="155"/>
    </row>
    <row r="14" spans="1:8" ht="18.75" customHeight="1">
      <c r="A14" s="205"/>
      <c r="B14" s="207"/>
      <c r="C14" s="148"/>
      <c r="D14" s="150" t="str">
        <f t="shared" ref="D14" si="4">IF(C14="","",IF(C14="음성","양호",IF(ISERROR(FIND(".",C14)),"불량","주의")))</f>
        <v/>
      </c>
      <c r="E14" s="209"/>
      <c r="F14" s="207"/>
      <c r="G14" s="148"/>
      <c r="H14" s="154" t="str">
        <f t="shared" ref="H14" si="5">IF(G14="","",IF(G14="음성","양호",IF(ISERROR(FIND(".",G14)),"불량","주의")))</f>
        <v/>
      </c>
    </row>
    <row r="15" spans="1:8" ht="18.75" customHeight="1">
      <c r="A15" s="206"/>
      <c r="B15" s="208"/>
      <c r="C15" s="149"/>
      <c r="D15" s="151"/>
      <c r="E15" s="210"/>
      <c r="F15" s="208"/>
      <c r="G15" s="149"/>
      <c r="H15" s="155"/>
    </row>
    <row r="16" spans="1:8" ht="18.75" customHeight="1">
      <c r="A16" s="205"/>
      <c r="B16" s="207"/>
      <c r="C16" s="148"/>
      <c r="D16" s="150" t="str">
        <f t="shared" ref="D16" si="6">IF(C16="","",IF(C16="음성","양호",IF(ISERROR(FIND(".",C16)),"불량","주의")))</f>
        <v/>
      </c>
      <c r="E16" s="209"/>
      <c r="F16" s="207"/>
      <c r="G16" s="148"/>
      <c r="H16" s="154" t="str">
        <f t="shared" ref="H16" si="7">IF(G16="","",IF(G16="음성","양호",IF(ISERROR(FIND(".",G16)),"불량","주의")))</f>
        <v/>
      </c>
    </row>
    <row r="17" spans="1:8" ht="18.75" customHeight="1">
      <c r="A17" s="206"/>
      <c r="B17" s="208"/>
      <c r="C17" s="149"/>
      <c r="D17" s="151"/>
      <c r="E17" s="210"/>
      <c r="F17" s="208"/>
      <c r="G17" s="149"/>
      <c r="H17" s="155"/>
    </row>
    <row r="18" spans="1:8" ht="18.75" customHeight="1">
      <c r="A18" s="205"/>
      <c r="B18" s="207"/>
      <c r="C18" s="148"/>
      <c r="D18" s="150" t="str">
        <f t="shared" ref="D18" si="8">IF(C18="","",IF(C18="음성","양호",IF(ISERROR(FIND(".",C18)),"불량","주의")))</f>
        <v/>
      </c>
      <c r="E18" s="209"/>
      <c r="F18" s="207"/>
      <c r="G18" s="148"/>
      <c r="H18" s="154" t="str">
        <f t="shared" ref="H18" si="9">IF(G18="","",IF(G18="음성","양호",IF(ISERROR(FIND(".",G18)),"불량","주의")))</f>
        <v/>
      </c>
    </row>
    <row r="19" spans="1:8" ht="18.75" customHeight="1">
      <c r="A19" s="206"/>
      <c r="B19" s="208"/>
      <c r="C19" s="149"/>
      <c r="D19" s="151"/>
      <c r="E19" s="210"/>
      <c r="F19" s="208"/>
      <c r="G19" s="149"/>
      <c r="H19" s="155"/>
    </row>
    <row r="20" spans="1:8" ht="18.75" customHeight="1">
      <c r="A20" s="205"/>
      <c r="B20" s="207"/>
      <c r="C20" s="148"/>
      <c r="D20" s="150" t="str">
        <f t="shared" ref="D20" si="10">IF(C20="","",IF(C20="음성","양호",IF(ISERROR(FIND(".",C20)),"불량","주의")))</f>
        <v/>
      </c>
      <c r="E20" s="209"/>
      <c r="F20" s="207"/>
      <c r="G20" s="148"/>
      <c r="H20" s="154" t="str">
        <f t="shared" ref="H20" si="11">IF(G20="","",IF(G20="음성","양호",IF(ISERROR(FIND(".",G20)),"불량","주의")))</f>
        <v/>
      </c>
    </row>
    <row r="21" spans="1:8" ht="18.75" customHeight="1">
      <c r="A21" s="206"/>
      <c r="B21" s="208"/>
      <c r="C21" s="149"/>
      <c r="D21" s="151"/>
      <c r="E21" s="210"/>
      <c r="F21" s="208"/>
      <c r="G21" s="149"/>
      <c r="H21" s="155"/>
    </row>
    <row r="22" spans="1:8" ht="18.75" customHeight="1">
      <c r="A22" s="205"/>
      <c r="B22" s="207"/>
      <c r="C22" s="148"/>
      <c r="D22" s="150" t="str">
        <f t="shared" ref="D22" si="12">IF(C22="","",IF(C22="음성","양호",IF(ISERROR(FIND(".",C22)),"불량","주의")))</f>
        <v/>
      </c>
      <c r="E22" s="209"/>
      <c r="F22" s="207"/>
      <c r="G22" s="148"/>
      <c r="H22" s="154" t="str">
        <f t="shared" ref="H22" si="13">IF(G22="","",IF(G22="음성","양호",IF(ISERROR(FIND(".",G22)),"불량","주의")))</f>
        <v/>
      </c>
    </row>
    <row r="23" spans="1:8" ht="18.75" customHeight="1">
      <c r="A23" s="206"/>
      <c r="B23" s="208"/>
      <c r="C23" s="149"/>
      <c r="D23" s="151"/>
      <c r="E23" s="210"/>
      <c r="F23" s="208"/>
      <c r="G23" s="149"/>
      <c r="H23" s="155"/>
    </row>
    <row r="24" spans="1:8" ht="18.75" customHeight="1">
      <c r="A24" s="205"/>
      <c r="B24" s="207"/>
      <c r="C24" s="148"/>
      <c r="D24" s="150" t="str">
        <f t="shared" ref="D24" si="14">IF(C24="","",IF(C24="음성","양호",IF(ISERROR(FIND(".",C24)),"불량","주의")))</f>
        <v/>
      </c>
      <c r="E24" s="209"/>
      <c r="F24" s="207"/>
      <c r="G24" s="148"/>
      <c r="H24" s="154" t="str">
        <f t="shared" ref="H24" si="15">IF(G24="","",IF(G24="음성","양호",IF(ISERROR(FIND(".",G24)),"불량","주의")))</f>
        <v/>
      </c>
    </row>
    <row r="25" spans="1:8" ht="18.75" customHeight="1">
      <c r="A25" s="206"/>
      <c r="B25" s="208"/>
      <c r="C25" s="149"/>
      <c r="D25" s="151"/>
      <c r="E25" s="210"/>
      <c r="F25" s="208"/>
      <c r="G25" s="149"/>
      <c r="H25" s="155"/>
    </row>
    <row r="26" spans="1:8" ht="18.75" customHeight="1">
      <c r="A26" s="212"/>
      <c r="B26" s="207"/>
      <c r="C26" s="148"/>
      <c r="D26" s="150" t="str">
        <f t="shared" ref="D26" si="16">IF(C26="","",IF(C26="음성","양호",IF(ISERROR(FIND(".",C26)),"불량","주의")))</f>
        <v/>
      </c>
      <c r="E26" s="209"/>
      <c r="F26" s="207"/>
      <c r="G26" s="148"/>
      <c r="H26" s="154" t="str">
        <f t="shared" ref="H26" si="17">IF(G26="","",IF(G26="음성","양호",IF(ISERROR(FIND(".",G26)),"불량","주의")))</f>
        <v/>
      </c>
    </row>
    <row r="27" spans="1:8" ht="18.75" customHeight="1" thickBot="1">
      <c r="A27" s="213"/>
      <c r="B27" s="214"/>
      <c r="C27" s="164"/>
      <c r="D27" s="165"/>
      <c r="E27" s="215"/>
      <c r="F27" s="214"/>
      <c r="G27" s="164"/>
      <c r="H27" s="158"/>
    </row>
    <row r="28" spans="1:8">
      <c r="A28" s="3"/>
    </row>
    <row r="30" spans="1:8">
      <c r="A30" s="1" t="s">
        <v>74</v>
      </c>
    </row>
    <row r="31" spans="1:8">
      <c r="A31" s="15"/>
      <c r="B31" s="16" t="s">
        <v>75</v>
      </c>
      <c r="C31" s="170" t="s">
        <v>76</v>
      </c>
      <c r="D31" s="170"/>
      <c r="E31" s="170" t="s">
        <v>77</v>
      </c>
      <c r="F31" s="170"/>
      <c r="G31" s="170" t="s">
        <v>78</v>
      </c>
      <c r="H31" s="170"/>
    </row>
    <row r="32" spans="1:8">
      <c r="A32" s="17" t="s">
        <v>79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80</v>
      </c>
      <c r="B33" s="100"/>
      <c r="C33" s="171" t="s">
        <v>81</v>
      </c>
      <c r="D33" s="171"/>
      <c r="E33" s="131" t="s">
        <v>82</v>
      </c>
      <c r="F33" s="131"/>
      <c r="G33" s="100" t="s">
        <v>83</v>
      </c>
      <c r="H33" s="100"/>
    </row>
    <row r="35" spans="1:8">
      <c r="A35" s="18" t="s">
        <v>84</v>
      </c>
      <c r="B35" s="9"/>
      <c r="C35" s="9"/>
      <c r="D35" s="9"/>
      <c r="E35" s="9"/>
      <c r="F35" s="9"/>
      <c r="G35" s="9"/>
      <c r="H35" s="10"/>
    </row>
    <row r="36" spans="1:8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6" t="s">
        <v>8</v>
      </c>
      <c r="B43" s="96"/>
      <c r="C43" s="96"/>
      <c r="D43" s="96"/>
      <c r="E43" s="96"/>
      <c r="F43" s="96"/>
      <c r="G43" s="96"/>
      <c r="H43" s="96"/>
    </row>
    <row r="44" spans="1:8" ht="17.25">
      <c r="A44" s="97" t="s">
        <v>9</v>
      </c>
      <c r="B44" s="97"/>
      <c r="C44" s="97"/>
      <c r="D44" s="97"/>
      <c r="E44" s="97"/>
      <c r="F44" s="97"/>
      <c r="G44" s="97"/>
      <c r="H44" s="97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21" priority="15" operator="containsText" text="불량">
      <formula>NOT(ISERROR(SEARCH("불량",D8)))</formula>
    </cfRule>
  </conditionalFormatting>
  <conditionalFormatting sqref="C8 G8:G9 C10:C27 G14:G27">
    <cfRule type="containsText" dxfId="20" priority="14" operator="containsText" text="양성">
      <formula>NOT(ISERROR(SEARCH("양성",C8)))</formula>
    </cfRule>
  </conditionalFormatting>
  <conditionalFormatting sqref="G12">
    <cfRule type="containsText" dxfId="19" priority="13" operator="containsText" text="양성">
      <formula>NOT(ISERROR(SEARCH("양성",G12)))</formula>
    </cfRule>
  </conditionalFormatting>
  <conditionalFormatting sqref="G13">
    <cfRule type="containsText" dxfId="18" priority="12" operator="containsText" text="양성">
      <formula>NOT(ISERROR(SEARCH("양성",G13)))</formula>
    </cfRule>
  </conditionalFormatting>
  <conditionalFormatting sqref="G12">
    <cfRule type="containsText" dxfId="17" priority="11" operator="containsText" text="양성">
      <formula>NOT(ISERROR(SEARCH("양성",G12)))</formula>
    </cfRule>
  </conditionalFormatting>
  <conditionalFormatting sqref="G13">
    <cfRule type="containsText" dxfId="16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5" priority="9" operator="containsText" text="주의">
      <formula>NOT(ISERROR(SEARCH("주의",D8)))</formula>
    </cfRule>
  </conditionalFormatting>
  <conditionalFormatting sqref="G12">
    <cfRule type="containsText" dxfId="14" priority="8" operator="containsText" text="양성">
      <formula>NOT(ISERROR(SEARCH("양성",G12)))</formula>
    </cfRule>
  </conditionalFormatting>
  <conditionalFormatting sqref="G13">
    <cfRule type="containsText" dxfId="13" priority="7" operator="containsText" text="양성">
      <formula>NOT(ISERROR(SEARCH("양성",G13)))</formula>
    </cfRule>
  </conditionalFormatting>
  <conditionalFormatting sqref="G13">
    <cfRule type="containsText" dxfId="12" priority="6" operator="containsText" text="양성">
      <formula>NOT(ISERROR(SEARCH("양성",G13)))</formula>
    </cfRule>
  </conditionalFormatting>
  <conditionalFormatting sqref="G10:G13">
    <cfRule type="containsText" dxfId="11" priority="5" operator="containsText" text="양성">
      <formula>NOT(ISERROR(SEARCH("양성",G10)))</formula>
    </cfRule>
  </conditionalFormatting>
  <conditionalFormatting sqref="G12:G13">
    <cfRule type="containsText" dxfId="10" priority="4" operator="containsText" text="양성">
      <formula>NOT(ISERROR(SEARCH("양성",G12)))</formula>
    </cfRule>
  </conditionalFormatting>
  <conditionalFormatting sqref="G11:G13">
    <cfRule type="containsText" dxfId="9" priority="3" operator="containsText" text="양성">
      <formula>NOT(ISERROR(SEARCH("양성",G11)))</formula>
    </cfRule>
  </conditionalFormatting>
  <conditionalFormatting sqref="G10">
    <cfRule type="containsText" dxfId="8" priority="2" operator="containsText" text="양성">
      <formula>NOT(ISERROR(SEARCH("양성",G10)))</formula>
    </cfRule>
  </conditionalFormatting>
  <conditionalFormatting sqref="G12">
    <cfRule type="containsText" dxfId="7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8"/>
  <dimension ref="A1:H43"/>
  <sheetViews>
    <sheetView zoomScaleNormal="100" workbookViewId="0">
      <selection activeCell="L28" sqref="L28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37" t="s">
        <v>86</v>
      </c>
      <c r="B1" s="105"/>
      <c r="C1" s="105"/>
      <c r="D1" s="105"/>
      <c r="E1" s="105"/>
      <c r="F1" s="105"/>
      <c r="G1" s="105"/>
      <c r="H1" s="105"/>
    </row>
    <row r="3" spans="1:8">
      <c r="F3" s="60" t="s">
        <v>87</v>
      </c>
      <c r="G3" s="128">
        <f>사료!G3:H3</f>
        <v>0</v>
      </c>
      <c r="H3" s="129"/>
    </row>
    <row r="4" spans="1:8">
      <c r="A4" s="4" t="s">
        <v>64</v>
      </c>
      <c r="B4" s="60">
        <f>사료!B4</f>
        <v>0</v>
      </c>
      <c r="C4" s="4" t="s">
        <v>11</v>
      </c>
      <c r="D4" s="216">
        <f>사료!D4:E4</f>
        <v>0</v>
      </c>
      <c r="E4" s="216"/>
      <c r="F4" s="199" t="s">
        <v>12</v>
      </c>
      <c r="G4" s="217">
        <f>사료!G4:H4</f>
        <v>0</v>
      </c>
      <c r="H4" s="218"/>
    </row>
    <row r="5" spans="1:8">
      <c r="A5" s="4" t="s">
        <v>30</v>
      </c>
      <c r="B5" s="60">
        <f>사료!B5</f>
        <v>0</v>
      </c>
      <c r="C5" s="4" t="s">
        <v>31</v>
      </c>
      <c r="D5" s="131">
        <f>사료!D5:E5</f>
        <v>0</v>
      </c>
      <c r="E5" s="131"/>
      <c r="F5" s="200"/>
      <c r="G5" s="219"/>
      <c r="H5" s="220"/>
    </row>
    <row r="6" spans="1:8" ht="15.75" thickBot="1"/>
    <row r="7" spans="1:8" ht="16.5" customHeight="1">
      <c r="A7" s="26" t="s">
        <v>27</v>
      </c>
      <c r="B7" s="61" t="s">
        <v>88</v>
      </c>
      <c r="C7" s="176" t="s">
        <v>5</v>
      </c>
      <c r="D7" s="133"/>
      <c r="E7" s="36" t="s">
        <v>27</v>
      </c>
      <c r="F7" s="6" t="s">
        <v>89</v>
      </c>
      <c r="G7" s="176" t="s">
        <v>5</v>
      </c>
      <c r="H7" s="177"/>
    </row>
    <row r="8" spans="1:8" ht="18.75" customHeight="1">
      <c r="A8" s="112">
        <f>IF(사료!A8:A9=0,"",사료!A8:A9)</f>
        <v>110</v>
      </c>
      <c r="B8" s="207" t="str">
        <f>IF(사료!D8="","",사료!B8)</f>
        <v/>
      </c>
      <c r="C8" s="182" t="str">
        <f>IF(사료!D8="","",IF(사료!D8="불량","부적합",IF(사료!D8="주의","주의","적합")))</f>
        <v/>
      </c>
      <c r="D8" s="183"/>
      <c r="E8" s="117">
        <f>IF(사료!E8:E9=0,"",사료!E8:E9)</f>
        <v>120</v>
      </c>
      <c r="F8" s="207" t="str">
        <f>IF(사료!H8="","",사료!F8)</f>
        <v/>
      </c>
      <c r="G8" s="182" t="str">
        <f>IF(사료!H8="","",IF(사료!H8="불량","부적합",IF(사료!H8="주의","주의","적합")))</f>
        <v/>
      </c>
      <c r="H8" s="188"/>
    </row>
    <row r="9" spans="1:8" ht="18.75" customHeight="1">
      <c r="A9" s="124"/>
      <c r="B9" s="208"/>
      <c r="C9" s="184"/>
      <c r="D9" s="185"/>
      <c r="E9" s="125"/>
      <c r="F9" s="208"/>
      <c r="G9" s="184"/>
      <c r="H9" s="189"/>
    </row>
    <row r="10" spans="1:8" ht="18.75" customHeight="1">
      <c r="A10" s="112" t="str">
        <f>IF(사료!A10:A11=0,"",사료!A10:A11)</f>
        <v/>
      </c>
      <c r="B10" s="207" t="str">
        <f>IF(사료!D10="","",사료!B10)</f>
        <v/>
      </c>
      <c r="C10" s="182" t="str">
        <f>IF(사료!D10="","",IF(사료!D10="불량","부적합",IF(사료!D10="주의","주의","적합")))</f>
        <v/>
      </c>
      <c r="D10" s="183"/>
      <c r="E10" s="117" t="str">
        <f>IF(사료!E10:E11=0,"",사료!E10:E11)</f>
        <v/>
      </c>
      <c r="F10" s="207" t="str">
        <f>IF(사료!H10="","",사료!F10)</f>
        <v/>
      </c>
      <c r="G10" s="182" t="str">
        <f>IF(사료!H10="","",IF(사료!H10="불량","부적합",IF(사료!H10="주의","주의","적합")))</f>
        <v/>
      </c>
      <c r="H10" s="188"/>
    </row>
    <row r="11" spans="1:8" ht="18.75" customHeight="1">
      <c r="A11" s="124"/>
      <c r="B11" s="208"/>
      <c r="C11" s="184"/>
      <c r="D11" s="185"/>
      <c r="E11" s="125"/>
      <c r="F11" s="208"/>
      <c r="G11" s="184"/>
      <c r="H11" s="189"/>
    </row>
    <row r="12" spans="1:8" ht="18.75" customHeight="1">
      <c r="A12" s="112" t="str">
        <f>IF(사료!A12:A13=0,"",사료!A12:A13)</f>
        <v/>
      </c>
      <c r="B12" s="207" t="str">
        <f>IF(사료!D12="","",사료!B12)</f>
        <v/>
      </c>
      <c r="C12" s="182" t="str">
        <f>IF(사료!D12="","",IF(사료!D12="불량","부적합",IF(사료!D12="주의","주의","적합")))</f>
        <v/>
      </c>
      <c r="D12" s="183"/>
      <c r="E12" s="117" t="str">
        <f>IF(사료!E12:E13=0,"",사료!E12:E13)</f>
        <v/>
      </c>
      <c r="F12" s="207" t="str">
        <f>IF(사료!H12="","",사료!F12)</f>
        <v/>
      </c>
      <c r="G12" s="182" t="str">
        <f>IF(사료!H12="","",IF(사료!H12="불량","부적합",IF(사료!H12="주의","주의","적합")))</f>
        <v/>
      </c>
      <c r="H12" s="188"/>
    </row>
    <row r="13" spans="1:8" ht="18.75" customHeight="1">
      <c r="A13" s="124"/>
      <c r="B13" s="208"/>
      <c r="C13" s="184"/>
      <c r="D13" s="185"/>
      <c r="E13" s="125"/>
      <c r="F13" s="208"/>
      <c r="G13" s="184"/>
      <c r="H13" s="189"/>
    </row>
    <row r="14" spans="1:8" ht="18.75" customHeight="1">
      <c r="A14" s="112" t="str">
        <f>IF(사료!A14:A15=0,"",사료!A14:A15)</f>
        <v/>
      </c>
      <c r="B14" s="207" t="str">
        <f>IF(사료!D14="","",사료!B14)</f>
        <v/>
      </c>
      <c r="C14" s="182" t="str">
        <f>IF(사료!D14="","",IF(사료!D14="불량","부적합",IF(사료!D14="주의","주의","적합")))</f>
        <v/>
      </c>
      <c r="D14" s="183"/>
      <c r="E14" s="117" t="str">
        <f>IF(사료!E14:E15=0,"",사료!E14:E15)</f>
        <v/>
      </c>
      <c r="F14" s="207" t="str">
        <f>IF(사료!H14="","",사료!F14)</f>
        <v/>
      </c>
      <c r="G14" s="182" t="str">
        <f>IF(사료!H14="","",IF(사료!H14="불량","부적합",IF(사료!H14="주의","주의","적합")))</f>
        <v/>
      </c>
      <c r="H14" s="188"/>
    </row>
    <row r="15" spans="1:8" ht="18.75" customHeight="1">
      <c r="A15" s="124"/>
      <c r="B15" s="208"/>
      <c r="C15" s="184"/>
      <c r="D15" s="185"/>
      <c r="E15" s="125"/>
      <c r="F15" s="208"/>
      <c r="G15" s="184"/>
      <c r="H15" s="189"/>
    </row>
    <row r="16" spans="1:8" ht="18.75" customHeight="1">
      <c r="A16" s="112" t="str">
        <f>IF(사료!A16:A17=0,"",사료!A16:A17)</f>
        <v/>
      </c>
      <c r="B16" s="207" t="str">
        <f>IF(사료!D16="","",사료!B16)</f>
        <v/>
      </c>
      <c r="C16" s="182" t="str">
        <f>IF(사료!D16="","",IF(사료!D16="불량","부적합",IF(사료!D16="주의","주의","적합")))</f>
        <v/>
      </c>
      <c r="D16" s="183"/>
      <c r="E16" s="117" t="str">
        <f>IF(사료!E16:E17=0,"",사료!E16:E17)</f>
        <v/>
      </c>
      <c r="F16" s="207" t="str">
        <f>IF(사료!H16="","",사료!F16)</f>
        <v/>
      </c>
      <c r="G16" s="182" t="str">
        <f>IF(사료!H16="","",IF(사료!H16="불량","부적합",IF(사료!H16="주의","주의","적합")))</f>
        <v/>
      </c>
      <c r="H16" s="188"/>
    </row>
    <row r="17" spans="1:8" ht="18.75" customHeight="1">
      <c r="A17" s="124"/>
      <c r="B17" s="208"/>
      <c r="C17" s="184"/>
      <c r="D17" s="185"/>
      <c r="E17" s="125"/>
      <c r="F17" s="208"/>
      <c r="G17" s="184"/>
      <c r="H17" s="189"/>
    </row>
    <row r="18" spans="1:8" ht="18.75" customHeight="1">
      <c r="A18" s="112" t="str">
        <f>IF(사료!A18:A19=0,"",사료!A18:A19)</f>
        <v/>
      </c>
      <c r="B18" s="207" t="str">
        <f>IF(사료!D18="","",사료!B18)</f>
        <v/>
      </c>
      <c r="C18" s="182" t="str">
        <f>IF(사료!D18="","",IF(사료!D18="불량","부적합",IF(사료!D18="주의","주의","적합")))</f>
        <v/>
      </c>
      <c r="D18" s="183"/>
      <c r="E18" s="117" t="str">
        <f>IF(사료!E18:E19=0,"",사료!E18:E19)</f>
        <v/>
      </c>
      <c r="F18" s="207" t="str">
        <f>IF(사료!H18="","",사료!F18)</f>
        <v/>
      </c>
      <c r="G18" s="182" t="str">
        <f>IF(사료!H18="","",IF(사료!H18="불량","부적합",IF(사료!H18="주의","주의","적합")))</f>
        <v/>
      </c>
      <c r="H18" s="188"/>
    </row>
    <row r="19" spans="1:8" ht="18.75" customHeight="1">
      <c r="A19" s="124"/>
      <c r="B19" s="208"/>
      <c r="C19" s="184"/>
      <c r="D19" s="185"/>
      <c r="E19" s="125"/>
      <c r="F19" s="208"/>
      <c r="G19" s="184"/>
      <c r="H19" s="189"/>
    </row>
    <row r="20" spans="1:8" ht="18.75" customHeight="1">
      <c r="A20" s="112" t="str">
        <f>IF(사료!A20:A21=0,"",사료!A20:A21)</f>
        <v/>
      </c>
      <c r="B20" s="207" t="str">
        <f>IF(사료!D20="","",사료!B20)</f>
        <v/>
      </c>
      <c r="C20" s="182" t="str">
        <f>IF(사료!D20="","",IF(사료!D20="불량","부적합",IF(사료!D20="주의","주의","적합")))</f>
        <v/>
      </c>
      <c r="D20" s="183"/>
      <c r="E20" s="117" t="str">
        <f>IF(사료!E20:E21=0,"",사료!E20:E21)</f>
        <v/>
      </c>
      <c r="F20" s="207" t="str">
        <f>IF(사료!H20="","",사료!F20)</f>
        <v/>
      </c>
      <c r="G20" s="182" t="str">
        <f>IF(사료!H20="","",IF(사료!H20="불량","부적합",IF(사료!H20="주의","주의","적합")))</f>
        <v/>
      </c>
      <c r="H20" s="188"/>
    </row>
    <row r="21" spans="1:8" ht="18.75" customHeight="1">
      <c r="A21" s="124"/>
      <c r="B21" s="208"/>
      <c r="C21" s="184"/>
      <c r="D21" s="185"/>
      <c r="E21" s="125"/>
      <c r="F21" s="208"/>
      <c r="G21" s="184"/>
      <c r="H21" s="189"/>
    </row>
    <row r="22" spans="1:8" ht="18.75" customHeight="1">
      <c r="A22" s="112" t="str">
        <f>IF(사료!A22:A23=0,"",사료!A22:A23)</f>
        <v/>
      </c>
      <c r="B22" s="207" t="str">
        <f>IF(사료!D22="","",사료!B22)</f>
        <v/>
      </c>
      <c r="C22" s="182" t="str">
        <f>IF(사료!D22="","",IF(사료!D22="불량","부적합",IF(사료!D22="주의","주의","적합")))</f>
        <v/>
      </c>
      <c r="D22" s="183"/>
      <c r="E22" s="117" t="str">
        <f>IF(사료!E22:E23=0,"",사료!E22:E23)</f>
        <v/>
      </c>
      <c r="F22" s="207" t="str">
        <f>IF(사료!H22="","",사료!F22)</f>
        <v/>
      </c>
      <c r="G22" s="182" t="str">
        <f>IF(사료!H22="","",IF(사료!H22="불량","부적합",IF(사료!H22="주의","주의","적합")))</f>
        <v/>
      </c>
      <c r="H22" s="188"/>
    </row>
    <row r="23" spans="1:8" ht="18.75" customHeight="1">
      <c r="A23" s="124"/>
      <c r="B23" s="208"/>
      <c r="C23" s="184"/>
      <c r="D23" s="185"/>
      <c r="E23" s="125"/>
      <c r="F23" s="208"/>
      <c r="G23" s="184"/>
      <c r="H23" s="189"/>
    </row>
    <row r="24" spans="1:8" ht="18.75" customHeight="1">
      <c r="A24" s="112" t="str">
        <f>IF(사료!A24:A25=0,"",사료!A24:A25)</f>
        <v/>
      </c>
      <c r="B24" s="207" t="str">
        <f>IF(사료!D24="","",사료!B24)</f>
        <v/>
      </c>
      <c r="C24" s="182" t="str">
        <f>IF(사료!D24="","",IF(사료!D24="불량","부적합",IF(사료!D24="주의","주의","적합")))</f>
        <v/>
      </c>
      <c r="D24" s="183"/>
      <c r="E24" s="117" t="str">
        <f>IF(사료!E24:E25=0,"",사료!E24:E25)</f>
        <v/>
      </c>
      <c r="F24" s="207" t="str">
        <f>IF(사료!H24="","",사료!F24)</f>
        <v/>
      </c>
      <c r="G24" s="182" t="str">
        <f>IF(사료!H24="","",IF(사료!H24="불량","부적합",IF(사료!H24="주의","주의","적합")))</f>
        <v/>
      </c>
      <c r="H24" s="188"/>
    </row>
    <row r="25" spans="1:8" ht="18.75" customHeight="1">
      <c r="A25" s="124"/>
      <c r="B25" s="208"/>
      <c r="C25" s="184"/>
      <c r="D25" s="185"/>
      <c r="E25" s="125"/>
      <c r="F25" s="208"/>
      <c r="G25" s="184"/>
      <c r="H25" s="189"/>
    </row>
    <row r="26" spans="1:8" ht="18.75" customHeight="1">
      <c r="A26" s="112" t="str">
        <f>IF(사료!A26:A27=0,"",사료!A26:A27)</f>
        <v/>
      </c>
      <c r="B26" s="207" t="str">
        <f>IF(사료!D26="","",사료!B26)</f>
        <v/>
      </c>
      <c r="C26" s="182" t="str">
        <f>IF(사료!D26="","",IF(사료!D26="불량","부적합",IF(사료!D26="주의","주의","적합")))</f>
        <v/>
      </c>
      <c r="D26" s="183"/>
      <c r="E26" s="117" t="str">
        <f>IF(사료!E26:E27=0,"",사료!E26:E27)</f>
        <v/>
      </c>
      <c r="F26" s="207" t="str">
        <f>IF(사료!H26="","",사료!F26)</f>
        <v/>
      </c>
      <c r="G26" s="182" t="str">
        <f>IF(사료!H26="","",IF(사료!H26="불량","부적합",IF(사료!H26="주의","주의","적합")))</f>
        <v/>
      </c>
      <c r="H26" s="188"/>
    </row>
    <row r="27" spans="1:8" ht="18.75" customHeight="1" thickBot="1">
      <c r="A27" s="114"/>
      <c r="B27" s="214"/>
      <c r="C27" s="192"/>
      <c r="D27" s="193"/>
      <c r="E27" s="119"/>
      <c r="F27" s="214"/>
      <c r="G27" s="192"/>
      <c r="H27" s="195"/>
    </row>
    <row r="28" spans="1:8">
      <c r="A28" s="3"/>
    </row>
    <row r="29" spans="1:8">
      <c r="A29" s="3"/>
    </row>
    <row r="30" spans="1:8">
      <c r="A30" s="1" t="s">
        <v>16</v>
      </c>
    </row>
    <row r="31" spans="1:8" ht="16.5" customHeight="1">
      <c r="A31" s="15"/>
      <c r="B31" s="16" t="s">
        <v>5</v>
      </c>
      <c r="C31" s="170" t="s">
        <v>19</v>
      </c>
      <c r="D31" s="170"/>
      <c r="E31" s="170" t="s">
        <v>32</v>
      </c>
      <c r="F31" s="170"/>
      <c r="G31" s="170" t="s">
        <v>20</v>
      </c>
      <c r="H31" s="170"/>
    </row>
    <row r="32" spans="1:8">
      <c r="A32" s="17" t="s">
        <v>4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14</v>
      </c>
      <c r="B33" s="100"/>
      <c r="C33" s="171" t="s">
        <v>22</v>
      </c>
      <c r="D33" s="171"/>
      <c r="E33" s="131" t="s">
        <v>33</v>
      </c>
      <c r="F33" s="131"/>
      <c r="G33" s="100" t="s">
        <v>34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6" t="s">
        <v>8</v>
      </c>
      <c r="B42" s="96"/>
      <c r="C42" s="96"/>
      <c r="D42" s="96"/>
      <c r="E42" s="96"/>
      <c r="F42" s="96"/>
      <c r="G42" s="96"/>
      <c r="H42" s="96"/>
    </row>
    <row r="43" spans="1:8" ht="17.25">
      <c r="A43" s="97" t="s">
        <v>9</v>
      </c>
      <c r="B43" s="97"/>
      <c r="C43" s="97"/>
      <c r="D43" s="97"/>
      <c r="E43" s="97"/>
      <c r="F43" s="97"/>
      <c r="G43" s="97"/>
      <c r="H43" s="97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6" priority="2" operator="containsText" text="부적합">
      <formula>NOT(ISERROR(SEARCH("부적합",C8)))</formula>
    </cfRule>
  </conditionalFormatting>
  <conditionalFormatting sqref="C8 C10:C27 E8:E27 G8:G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48"/>
  <sheetViews>
    <sheetView zoomScaleNormal="100" workbookViewId="0">
      <selection activeCell="E22" sqref="E22:E24"/>
    </sheetView>
  </sheetViews>
  <sheetFormatPr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105" t="s">
        <v>35</v>
      </c>
      <c r="B1" s="105"/>
      <c r="C1" s="105"/>
      <c r="D1" s="105"/>
      <c r="E1" s="105"/>
      <c r="F1" s="105"/>
      <c r="G1" s="105"/>
      <c r="H1" s="105"/>
    </row>
    <row r="3" spans="1:8">
      <c r="A3" s="111" t="s">
        <v>38</v>
      </c>
      <c r="B3" s="136" t="str">
        <f>'세척 후'!B3:B4</f>
        <v>혜인농장</v>
      </c>
      <c r="C3" s="4" t="s">
        <v>39</v>
      </c>
      <c r="D3" s="130" t="str">
        <f>'세척 후'!D3:E3</f>
        <v>2020.03.04</v>
      </c>
      <c r="E3" s="130"/>
      <c r="F3" s="55" t="s">
        <v>37</v>
      </c>
      <c r="G3" s="128" t="str">
        <f>'세척 후'!G3:H3</f>
        <v>20-0680</v>
      </c>
      <c r="H3" s="129"/>
    </row>
    <row r="4" spans="1:8">
      <c r="A4" s="111"/>
      <c r="B4" s="136"/>
      <c r="C4" s="4" t="s">
        <v>90</v>
      </c>
      <c r="D4" s="130" t="str">
        <f>'세척 후'!D4:E4</f>
        <v>2020.03.06</v>
      </c>
      <c r="E4" s="130"/>
      <c r="F4" s="4" t="s">
        <v>59</v>
      </c>
      <c r="G4" s="131" t="str">
        <f>'세척 후'!G4:H4</f>
        <v>임태현,이왕우</v>
      </c>
      <c r="H4" s="132"/>
    </row>
    <row r="5" spans="1:8" ht="15.75" thickBot="1">
      <c r="D5" s="67"/>
      <c r="E5" s="67"/>
    </row>
    <row r="6" spans="1:8" ht="16.5" customHeight="1">
      <c r="A6" s="5" t="s">
        <v>0</v>
      </c>
      <c r="B6" s="6" t="s">
        <v>1</v>
      </c>
      <c r="C6" s="133" t="s">
        <v>60</v>
      </c>
      <c r="D6" s="134"/>
      <c r="E6" s="34" t="s">
        <v>0</v>
      </c>
      <c r="F6" s="6" t="s">
        <v>1</v>
      </c>
      <c r="G6" s="133" t="s">
        <v>61</v>
      </c>
      <c r="H6" s="135"/>
    </row>
    <row r="7" spans="1:8" ht="16.5" customHeight="1">
      <c r="A7" s="126">
        <f>IF('세척 후'!A7:A9="","",'세척 후'!A7:A9)</f>
        <v>111</v>
      </c>
      <c r="B7" s="49" t="str">
        <f>IF('세척 후'!D7="","",'세척 후'!B7)</f>
        <v>계사 벽</v>
      </c>
      <c r="C7" s="115" t="str">
        <f>IF('세척 후'!D7="","",IF('세척 후'!D7="불량","불량","적합"))</f>
        <v>적합</v>
      </c>
      <c r="D7" s="127"/>
      <c r="E7" s="117">
        <f>IF('세척 후'!E7:E9="","",'세척 후'!E7:E9)</f>
        <v>112</v>
      </c>
      <c r="F7" s="49" t="str">
        <f>IF('세척 후'!H7="","",'세척 후'!F7)</f>
        <v>계사 벽</v>
      </c>
      <c r="G7" s="115" t="str">
        <f>IF('세척 후'!H7="","",IF('세척 후'!H7="불량","불량","적합"))</f>
        <v>적합</v>
      </c>
      <c r="H7" s="120"/>
    </row>
    <row r="8" spans="1:8">
      <c r="A8" s="126"/>
      <c r="B8" s="49" t="str">
        <f>IF('세척 후'!D8="","",'세척 후'!B8)</f>
        <v>계사 바닥</v>
      </c>
      <c r="C8" s="115" t="str">
        <f>IF('세척 후'!D8="","",IF('세척 후'!D8="불량","불량","적합"))</f>
        <v>적합</v>
      </c>
      <c r="D8" s="116"/>
      <c r="E8" s="118"/>
      <c r="F8" s="49" t="str">
        <f>IF('세척 후'!H8="","",'세척 후'!F8)</f>
        <v>계사 바닥</v>
      </c>
      <c r="G8" s="115" t="str">
        <f>IF('세척 후'!H8="","",IF('세척 후'!H8="불량","불량","적합"))</f>
        <v>적합</v>
      </c>
      <c r="H8" s="120"/>
    </row>
    <row r="9" spans="1:8">
      <c r="A9" s="126"/>
      <c r="B9" s="49" t="str">
        <f>IF('세척 후'!D9="","",'세척 후'!B9)</f>
        <v>급이기</v>
      </c>
      <c r="C9" s="115" t="str">
        <f>IF('세척 후'!D9="","",IF('세척 후'!D9="불량","불량","적합"))</f>
        <v>적합</v>
      </c>
      <c r="D9" s="116"/>
      <c r="E9" s="125"/>
      <c r="F9" s="49" t="str">
        <f>IF('세척 후'!H9="","",'세척 후'!F9)</f>
        <v>급이기</v>
      </c>
      <c r="G9" s="115" t="str">
        <f>IF('세척 후'!H9="","",IF('세척 후'!H9="불량","불량","적합"))</f>
        <v>적합</v>
      </c>
      <c r="H9" s="120"/>
    </row>
    <row r="10" spans="1:8">
      <c r="A10" s="112">
        <f>IF('세척 후'!A10:A12="","",'세척 후'!A10:A12)</f>
        <v>121</v>
      </c>
      <c r="B10" s="49" t="str">
        <f>IF('세척 후'!D10="","",'세척 후'!B10)</f>
        <v>계사 벽</v>
      </c>
      <c r="C10" s="115" t="str">
        <f>IF('세척 후'!D10="","",IF('세척 후'!D10="불량","불량","적합"))</f>
        <v>적합</v>
      </c>
      <c r="D10" s="116"/>
      <c r="E10" s="117">
        <f>IF('세척 후'!E10:E12="","",'세척 후'!E10:E12)</f>
        <v>122</v>
      </c>
      <c r="F10" s="49" t="str">
        <f>IF('세척 후'!H10="","",'세척 후'!F10)</f>
        <v>계사 벽</v>
      </c>
      <c r="G10" s="115" t="str">
        <f>IF('세척 후'!H10="","",IF('세척 후'!H10="불량","불량","적합"))</f>
        <v>적합</v>
      </c>
      <c r="H10" s="120"/>
    </row>
    <row r="11" spans="1:8">
      <c r="A11" s="113"/>
      <c r="B11" s="49" t="str">
        <f>IF('세척 후'!D11="","",'세척 후'!B11)</f>
        <v>계사 바닥</v>
      </c>
      <c r="C11" s="115" t="str">
        <f>IF('세척 후'!D11="","",IF('세척 후'!D11="불량","불량","적합"))</f>
        <v>적합</v>
      </c>
      <c r="D11" s="116"/>
      <c r="E11" s="118"/>
      <c r="F11" s="49" t="str">
        <f>IF('세척 후'!H11="","",'세척 후'!F11)</f>
        <v>계사 바닥</v>
      </c>
      <c r="G11" s="115" t="str">
        <f>IF('세척 후'!H11="","",IF('세척 후'!H11="불량","불량","적합"))</f>
        <v>적합</v>
      </c>
      <c r="H11" s="120"/>
    </row>
    <row r="12" spans="1:8">
      <c r="A12" s="124"/>
      <c r="B12" s="49" t="str">
        <f>IF('세척 후'!D12="","",'세척 후'!B12)</f>
        <v>급이기</v>
      </c>
      <c r="C12" s="115" t="str">
        <f>IF('세척 후'!D12="","",IF('세척 후'!D12="불량","불량","적합"))</f>
        <v>적합</v>
      </c>
      <c r="D12" s="116"/>
      <c r="E12" s="125"/>
      <c r="F12" s="49" t="str">
        <f>IF('세척 후'!H12="","",'세척 후'!F12)</f>
        <v>급이기</v>
      </c>
      <c r="G12" s="115" t="str">
        <f>IF('세척 후'!H12="","",IF('세척 후'!H12="불량","불량","적합"))</f>
        <v>적합</v>
      </c>
      <c r="H12" s="120"/>
    </row>
    <row r="13" spans="1:8">
      <c r="A13" s="112">
        <f>IF('세척 후'!A13:A15="","",'세척 후'!A13:A15)</f>
        <v>211</v>
      </c>
      <c r="B13" s="49" t="str">
        <f>IF('세척 후'!D13="","",'세척 후'!B13)</f>
        <v>계사 벽</v>
      </c>
      <c r="C13" s="115" t="str">
        <f>IF('세척 후'!D13="","",IF('세척 후'!D13="불량","불량","적합"))</f>
        <v>적합</v>
      </c>
      <c r="D13" s="116"/>
      <c r="E13" s="117">
        <f>IF('세척 후'!E13:E15="","",'세척 후'!E13:E15)</f>
        <v>212</v>
      </c>
      <c r="F13" s="49" t="str">
        <f>IF('세척 후'!H13="","",'세척 후'!F13)</f>
        <v>계사 벽</v>
      </c>
      <c r="G13" s="115" t="str">
        <f>IF('세척 후'!H13="","",IF('세척 후'!H13="불량","불량","적합"))</f>
        <v>적합</v>
      </c>
      <c r="H13" s="120"/>
    </row>
    <row r="14" spans="1:8">
      <c r="A14" s="113"/>
      <c r="B14" s="49" t="str">
        <f>IF('세척 후'!D14="","",'세척 후'!B14)</f>
        <v>계사 바닥</v>
      </c>
      <c r="C14" s="115" t="str">
        <f>IF('세척 후'!D14="","",IF('세척 후'!D14="불량","불량","적합"))</f>
        <v>적합</v>
      </c>
      <c r="D14" s="116"/>
      <c r="E14" s="118"/>
      <c r="F14" s="49" t="str">
        <f>IF('세척 후'!H14="","",'세척 후'!F14)</f>
        <v>계사 바닥</v>
      </c>
      <c r="G14" s="115" t="str">
        <f>IF('세척 후'!H14="","",IF('세척 후'!H14="불량","불량","적합"))</f>
        <v>적합</v>
      </c>
      <c r="H14" s="120"/>
    </row>
    <row r="15" spans="1:8">
      <c r="A15" s="124"/>
      <c r="B15" s="49" t="str">
        <f>IF('세척 후'!D15="","",'세척 후'!B15)</f>
        <v>급이기</v>
      </c>
      <c r="C15" s="115" t="str">
        <f>IF('세척 후'!D15="","",IF('세척 후'!D15="불량","불량","적합"))</f>
        <v>적합</v>
      </c>
      <c r="D15" s="116"/>
      <c r="E15" s="125"/>
      <c r="F15" s="49" t="str">
        <f>IF('세척 후'!H15="","",'세척 후'!F15)</f>
        <v>급이기</v>
      </c>
      <c r="G15" s="115" t="str">
        <f>IF('세척 후'!H15="","",IF('세척 후'!H15="불량","불량","적합"))</f>
        <v>적합</v>
      </c>
      <c r="H15" s="120"/>
    </row>
    <row r="16" spans="1:8">
      <c r="A16" s="112">
        <f>IF('세척 후'!A16:A18="","",'세척 후'!A16:A18)</f>
        <v>221</v>
      </c>
      <c r="B16" s="49" t="str">
        <f>IF('세척 후'!D16="","",'세척 후'!B16)</f>
        <v>계사 벽</v>
      </c>
      <c r="C16" s="115" t="str">
        <f>IF('세척 후'!D16="","",IF('세척 후'!D16="불량","불량","적합"))</f>
        <v>적합</v>
      </c>
      <c r="D16" s="116"/>
      <c r="E16" s="117">
        <f>IF('세척 후'!E16:E18="","",'세척 후'!E16:E18)</f>
        <v>222</v>
      </c>
      <c r="F16" s="49" t="str">
        <f>IF('세척 후'!H16="","",'세척 후'!F16)</f>
        <v>계사 벽</v>
      </c>
      <c r="G16" s="115" t="str">
        <f>IF('세척 후'!H16="","",IF('세척 후'!H16="불량","불량","적합"))</f>
        <v>적합</v>
      </c>
      <c r="H16" s="120"/>
    </row>
    <row r="17" spans="1:8">
      <c r="A17" s="113"/>
      <c r="B17" s="49" t="str">
        <f>IF('세척 후'!D17="","",'세척 후'!B17)</f>
        <v>계사 바닥</v>
      </c>
      <c r="C17" s="115" t="str">
        <f>IF('세척 후'!D17="","",IF('세척 후'!D17="불량","불량","적합"))</f>
        <v>적합</v>
      </c>
      <c r="D17" s="116"/>
      <c r="E17" s="118"/>
      <c r="F17" s="49" t="str">
        <f>IF('세척 후'!H17="","",'세척 후'!F17)</f>
        <v>계사 바닥</v>
      </c>
      <c r="G17" s="115" t="str">
        <f>IF('세척 후'!H17="","",IF('세척 후'!H17="불량","불량","적합"))</f>
        <v>적합</v>
      </c>
      <c r="H17" s="120"/>
    </row>
    <row r="18" spans="1:8">
      <c r="A18" s="124"/>
      <c r="B18" s="49" t="str">
        <f>IF('세척 후'!D18="","",'세척 후'!B18)</f>
        <v>급이기</v>
      </c>
      <c r="C18" s="115" t="str">
        <f>IF('세척 후'!D18="","",IF('세척 후'!D18="불량","불량","적합"))</f>
        <v>적합</v>
      </c>
      <c r="D18" s="116"/>
      <c r="E18" s="125"/>
      <c r="F18" s="49" t="str">
        <f>IF('세척 후'!H18="","",'세척 후'!F18)</f>
        <v>급이기</v>
      </c>
      <c r="G18" s="115" t="str">
        <f>IF('세척 후'!H18="","",IF('세척 후'!H18="불량","불량","적합"))</f>
        <v>적합</v>
      </c>
      <c r="H18" s="120"/>
    </row>
    <row r="19" spans="1:8">
      <c r="A19" s="112">
        <f>IF('세척 후'!A19:A21="","",'세척 후'!A19:A21)</f>
        <v>310</v>
      </c>
      <c r="B19" s="49" t="str">
        <f>IF('세척 후'!D19="","",'세척 후'!B19)</f>
        <v>계사 벽</v>
      </c>
      <c r="C19" s="115" t="str">
        <f>IF('세척 후'!D19="","",IF('세척 후'!D19="불량","불량","적합"))</f>
        <v>적합</v>
      </c>
      <c r="D19" s="116"/>
      <c r="E19" s="117" t="str">
        <f>IF('세척 후'!E19:E21="","",'세척 후'!E19:E21)</f>
        <v/>
      </c>
      <c r="F19" s="49" t="str">
        <f>IF('세척 후'!H19="","",'세척 후'!F19)</f>
        <v/>
      </c>
      <c r="G19" s="115" t="str">
        <f>IF('세척 후'!H19="","",IF('세척 후'!H19="불량","불량","적합"))</f>
        <v/>
      </c>
      <c r="H19" s="120"/>
    </row>
    <row r="20" spans="1:8">
      <c r="A20" s="113"/>
      <c r="B20" s="49" t="str">
        <f>IF('세척 후'!D20="","",'세척 후'!B20)</f>
        <v>계사 바닥</v>
      </c>
      <c r="C20" s="115" t="str">
        <f>IF('세척 후'!D20="","",IF('세척 후'!D20="불량","불량","적합"))</f>
        <v>적합</v>
      </c>
      <c r="D20" s="116"/>
      <c r="E20" s="118"/>
      <c r="F20" s="49" t="str">
        <f>IF('세척 후'!H20="","",'세척 후'!F20)</f>
        <v/>
      </c>
      <c r="G20" s="115" t="str">
        <f>IF('세척 후'!H20="","",IF('세척 후'!H20="불량","불량","적합"))</f>
        <v/>
      </c>
      <c r="H20" s="120"/>
    </row>
    <row r="21" spans="1:8">
      <c r="A21" s="124"/>
      <c r="B21" s="49" t="str">
        <f>IF('세척 후'!D21="","",'세척 후'!B21)</f>
        <v>급이기</v>
      </c>
      <c r="C21" s="115" t="str">
        <f>IF('세척 후'!D21="","",IF('세척 후'!D21="불량","불량","적합"))</f>
        <v>적합</v>
      </c>
      <c r="D21" s="116"/>
      <c r="E21" s="125"/>
      <c r="F21" s="49" t="str">
        <f>IF('세척 후'!H21="","",'세척 후'!F21)</f>
        <v/>
      </c>
      <c r="G21" s="115" t="str">
        <f>IF('세척 후'!H21="","",IF('세척 후'!H21="불량","불량","적합"))</f>
        <v/>
      </c>
      <c r="H21" s="120"/>
    </row>
    <row r="22" spans="1:8">
      <c r="A22" s="112" t="str">
        <f>IF('세척 후'!A22:A24="","",'세척 후'!A22:A24)</f>
        <v/>
      </c>
      <c r="B22" s="49" t="str">
        <f>IF('세척 후'!D22="","",'세척 후'!B22)</f>
        <v/>
      </c>
      <c r="C22" s="115" t="str">
        <f>IF('세척 후'!D22="","",IF('세척 후'!D22="불량","불량","적합"))</f>
        <v/>
      </c>
      <c r="D22" s="116"/>
      <c r="E22" s="117" t="str">
        <f>IF('세척 후'!E22:E24="","",'세척 후'!E22:E24)</f>
        <v/>
      </c>
      <c r="F22" s="49" t="str">
        <f>IF('세척 후'!H22="","",'세척 후'!F22)</f>
        <v/>
      </c>
      <c r="G22" s="115" t="str">
        <f>IF('세척 후'!H22="","",IF('세척 후'!H22="불량","불량","적합"))</f>
        <v/>
      </c>
      <c r="H22" s="120"/>
    </row>
    <row r="23" spans="1:8">
      <c r="A23" s="113"/>
      <c r="B23" s="49" t="str">
        <f>IF('세척 후'!D23="","",'세척 후'!B23)</f>
        <v/>
      </c>
      <c r="C23" s="115" t="str">
        <f>IF('세척 후'!D23="","",IF('세척 후'!D23="불량","불량","적합"))</f>
        <v/>
      </c>
      <c r="D23" s="116"/>
      <c r="E23" s="118"/>
      <c r="F23" s="49" t="str">
        <f>IF('세척 후'!H23="","",'세척 후'!F23)</f>
        <v/>
      </c>
      <c r="G23" s="115" t="str">
        <f>IF('세척 후'!H23="","",IF('세척 후'!H23="불량","불량","적합"))</f>
        <v/>
      </c>
      <c r="H23" s="120"/>
    </row>
    <row r="24" spans="1:8">
      <c r="A24" s="124"/>
      <c r="B24" s="49" t="str">
        <f>IF('세척 후'!D24="","",'세척 후'!B24)</f>
        <v/>
      </c>
      <c r="C24" s="115" t="str">
        <f>IF('세척 후'!D24="","",IF('세척 후'!D24="불량","불량","적합"))</f>
        <v/>
      </c>
      <c r="D24" s="116"/>
      <c r="E24" s="125"/>
      <c r="F24" s="49" t="str">
        <f>IF('세척 후'!H24="","",'세척 후'!F24)</f>
        <v/>
      </c>
      <c r="G24" s="115" t="str">
        <f>IF('세척 후'!H24="","",IF('세척 후'!H24="불량","불량","적합"))</f>
        <v/>
      </c>
      <c r="H24" s="120"/>
    </row>
    <row r="25" spans="1:8">
      <c r="A25" s="112" t="str">
        <f>IF('세척 후'!A25:A27="","",'세척 후'!A25:A27)</f>
        <v/>
      </c>
      <c r="B25" s="49" t="str">
        <f>IF('세척 후'!D25="","",'세척 후'!B25)</f>
        <v/>
      </c>
      <c r="C25" s="115" t="str">
        <f>IF('세척 후'!D25="","",IF('세척 후'!D25="불량","불량","적합"))</f>
        <v/>
      </c>
      <c r="D25" s="116"/>
      <c r="E25" s="117" t="str">
        <f>IF('세척 후'!E25:E27="","",'세척 후'!E25:E27)</f>
        <v/>
      </c>
      <c r="F25" s="49" t="str">
        <f>IF('세척 후'!H25="","",'세척 후'!F25)</f>
        <v/>
      </c>
      <c r="G25" s="115" t="str">
        <f>IF('세척 후'!H25="","",IF('세척 후'!H25="불량","불량","적합"))</f>
        <v/>
      </c>
      <c r="H25" s="120"/>
    </row>
    <row r="26" spans="1:8">
      <c r="A26" s="113"/>
      <c r="B26" s="49" t="str">
        <f>IF('세척 후'!D26="","",'세척 후'!B26)</f>
        <v/>
      </c>
      <c r="C26" s="115" t="str">
        <f>IF('세척 후'!D26="","",IF('세척 후'!D26="불량","불량","적합"))</f>
        <v/>
      </c>
      <c r="D26" s="116"/>
      <c r="E26" s="118"/>
      <c r="F26" s="49" t="str">
        <f>IF('세척 후'!H26="","",'세척 후'!F26)</f>
        <v/>
      </c>
      <c r="G26" s="115" t="str">
        <f>IF('세척 후'!H26="","",IF('세척 후'!H26="불량","불량","적합"))</f>
        <v/>
      </c>
      <c r="H26" s="120"/>
    </row>
    <row r="27" spans="1:8">
      <c r="A27" s="124"/>
      <c r="B27" s="49" t="str">
        <f>IF('세척 후'!D27="","",'세척 후'!B27)</f>
        <v/>
      </c>
      <c r="C27" s="115" t="str">
        <f>IF('세척 후'!D27="","",IF('세척 후'!D27="불량","불량","적합"))</f>
        <v/>
      </c>
      <c r="D27" s="116"/>
      <c r="E27" s="125"/>
      <c r="F27" s="49" t="str">
        <f>IF('세척 후'!H27="","",'세척 후'!F27)</f>
        <v/>
      </c>
      <c r="G27" s="115" t="str">
        <f>IF('세척 후'!H27="","",IF('세척 후'!H27="불량","불량","적합"))</f>
        <v/>
      </c>
      <c r="H27" s="120"/>
    </row>
    <row r="28" spans="1:8">
      <c r="A28" s="112" t="str">
        <f>IF('세척 후'!A28:A30="","",'세척 후'!A28:A30)</f>
        <v/>
      </c>
      <c r="B28" s="49" t="str">
        <f>IF('세척 후'!D28="","",'세척 후'!B28)</f>
        <v/>
      </c>
      <c r="C28" s="115" t="str">
        <f>IF('세척 후'!D28="","",IF('세척 후'!D28="불량","불량","적합"))</f>
        <v/>
      </c>
      <c r="D28" s="116"/>
      <c r="E28" s="117" t="str">
        <f>IF('세척 후'!E28:E30="","",'세척 후'!E28:E30)</f>
        <v/>
      </c>
      <c r="F28" s="49" t="str">
        <f>IF('세척 후'!H28="","",'세척 후'!F28)</f>
        <v/>
      </c>
      <c r="G28" s="115" t="str">
        <f>IF('세척 후'!H28="","",IF('세척 후'!H28="불량","불량","적합"))</f>
        <v/>
      </c>
      <c r="H28" s="120"/>
    </row>
    <row r="29" spans="1:8">
      <c r="A29" s="113"/>
      <c r="B29" s="49" t="str">
        <f>IF('세척 후'!D29="","",'세척 후'!B29)</f>
        <v/>
      </c>
      <c r="C29" s="115" t="str">
        <f>IF('세척 후'!D29="","",IF('세척 후'!D29="불량","불량","적합"))</f>
        <v/>
      </c>
      <c r="D29" s="116"/>
      <c r="E29" s="118"/>
      <c r="F29" s="49" t="str">
        <f>IF('세척 후'!H29="","",'세척 후'!F29)</f>
        <v/>
      </c>
      <c r="G29" s="115" t="str">
        <f>IF('세척 후'!H29="","",IF('세척 후'!H29="불량","불량","적합"))</f>
        <v/>
      </c>
      <c r="H29" s="120"/>
    </row>
    <row r="30" spans="1:8">
      <c r="A30" s="124"/>
      <c r="B30" s="49" t="str">
        <f>IF('세척 후'!D30="","",'세척 후'!B30)</f>
        <v/>
      </c>
      <c r="C30" s="115" t="str">
        <f>IF('세척 후'!D30="","",IF('세척 후'!D30="불량","불량","적합"))</f>
        <v/>
      </c>
      <c r="D30" s="116"/>
      <c r="E30" s="125"/>
      <c r="F30" s="49" t="str">
        <f>IF('세척 후'!H30="","",'세척 후'!F30)</f>
        <v/>
      </c>
      <c r="G30" s="115" t="str">
        <f>IF('세척 후'!H30="","",IF('세척 후'!H30="불량","불량","적합"))</f>
        <v/>
      </c>
      <c r="H30" s="120"/>
    </row>
    <row r="31" spans="1:8">
      <c r="A31" s="112" t="str">
        <f>IF('세척 후'!A31:A33="","",'세척 후'!A31:A33)</f>
        <v/>
      </c>
      <c r="B31" s="49" t="str">
        <f>IF('세척 후'!D31="","",'세척 후'!B31)</f>
        <v/>
      </c>
      <c r="C31" s="115" t="str">
        <f>IF('세척 후'!D31="","",IF('세척 후'!D31="불량","불량","적합"))</f>
        <v/>
      </c>
      <c r="D31" s="116"/>
      <c r="E31" s="117" t="str">
        <f>IF('세척 후'!E31:E33="","",'세척 후'!E31:E33)</f>
        <v/>
      </c>
      <c r="F31" s="49" t="str">
        <f>IF('세척 후'!H31="","",'세척 후'!F31)</f>
        <v/>
      </c>
      <c r="G31" s="115" t="str">
        <f>IF('세척 후'!H31="","",IF('세척 후'!H31="불량","불량","적합"))</f>
        <v/>
      </c>
      <c r="H31" s="120"/>
    </row>
    <row r="32" spans="1:8">
      <c r="A32" s="113"/>
      <c r="B32" s="49" t="str">
        <f>IF('세척 후'!D32="","",'세척 후'!B32)</f>
        <v/>
      </c>
      <c r="C32" s="115" t="str">
        <f>IF('세척 후'!D32="","",IF('세척 후'!D32="불량","불량","적합"))</f>
        <v/>
      </c>
      <c r="D32" s="116"/>
      <c r="E32" s="118"/>
      <c r="F32" s="49" t="str">
        <f>IF('세척 후'!H32="","",'세척 후'!F32)</f>
        <v/>
      </c>
      <c r="G32" s="115" t="str">
        <f>IF('세척 후'!H32="","",IF('세척 후'!H32="불량","불량","적합"))</f>
        <v/>
      </c>
      <c r="H32" s="120"/>
    </row>
    <row r="33" spans="1:8">
      <c r="A33" s="124"/>
      <c r="B33" s="49" t="str">
        <f>IF('세척 후'!D33="","",'세척 후'!B33)</f>
        <v/>
      </c>
      <c r="C33" s="115" t="str">
        <f>IF('세척 후'!D33="","",IF('세척 후'!D33="불량","불량","적합"))</f>
        <v/>
      </c>
      <c r="D33" s="116"/>
      <c r="E33" s="125"/>
      <c r="F33" s="49" t="str">
        <f>IF('세척 후'!H33="","",'세척 후'!F33)</f>
        <v/>
      </c>
      <c r="G33" s="115" t="str">
        <f>IF('세척 후'!H33="","",IF('세척 후'!H33="불량","불량","적합"))</f>
        <v/>
      </c>
      <c r="H33" s="120"/>
    </row>
    <row r="34" spans="1:8">
      <c r="A34" s="112" t="str">
        <f>IF('세척 후'!A34:A36="","",'세척 후'!A34:A36)</f>
        <v/>
      </c>
      <c r="B34" s="49" t="str">
        <f>IF('세척 후'!D34="","",'세척 후'!B34)</f>
        <v/>
      </c>
      <c r="C34" s="115" t="str">
        <f>IF('세척 후'!D34="","",IF('세척 후'!D34="불량","불량","적합"))</f>
        <v/>
      </c>
      <c r="D34" s="116"/>
      <c r="E34" s="117" t="str">
        <f>IF('세척 후'!E34:E36="","",'세척 후'!E34:E36)</f>
        <v/>
      </c>
      <c r="F34" s="49" t="str">
        <f>IF('세척 후'!H34="","",'세척 후'!F34)</f>
        <v/>
      </c>
      <c r="G34" s="115" t="str">
        <f>IF('세척 후'!H34="","",IF('세척 후'!H34="불량","불량","적합"))</f>
        <v/>
      </c>
      <c r="H34" s="120"/>
    </row>
    <row r="35" spans="1:8">
      <c r="A35" s="113"/>
      <c r="B35" s="49" t="str">
        <f>IF('세척 후'!D35="","",'세척 후'!B35)</f>
        <v/>
      </c>
      <c r="C35" s="115" t="str">
        <f>IF('세척 후'!D35="","",IF('세척 후'!D35="불량","불량","적합"))</f>
        <v/>
      </c>
      <c r="D35" s="116"/>
      <c r="E35" s="118"/>
      <c r="F35" s="49" t="str">
        <f>IF('세척 후'!H35="","",'세척 후'!F35)</f>
        <v/>
      </c>
      <c r="G35" s="115" t="str">
        <f>IF('세척 후'!H35="","",IF('세척 후'!H35="불량","불량","적합"))</f>
        <v/>
      </c>
      <c r="H35" s="120"/>
    </row>
    <row r="36" spans="1:8" ht="17.25" customHeight="1" thickBot="1">
      <c r="A36" s="114"/>
      <c r="B36" s="51" t="str">
        <f>IF('세척 후'!D36="","",'세척 후'!B36)</f>
        <v/>
      </c>
      <c r="C36" s="121" t="str">
        <f>IF('세척 후'!D36="","",IF('세척 후'!D36="불량","불량","적합"))</f>
        <v/>
      </c>
      <c r="D36" s="122"/>
      <c r="E36" s="119"/>
      <c r="F36" s="51" t="str">
        <f>IF('세척 후'!H36="","",'세척 후'!F36)</f>
        <v/>
      </c>
      <c r="G36" s="121" t="str">
        <f>IF('세척 후'!H36="","",IF('세척 후'!H36="불량","불량","적합"))</f>
        <v/>
      </c>
      <c r="H36" s="123"/>
    </row>
    <row r="37" spans="1:8">
      <c r="A37" s="3" t="s">
        <v>47</v>
      </c>
    </row>
    <row r="39" spans="1:8">
      <c r="A39" s="18" t="s">
        <v>62</v>
      </c>
      <c r="B39" s="9"/>
      <c r="C39" s="9"/>
      <c r="D39" s="9"/>
      <c r="E39" s="9"/>
      <c r="F39" s="9"/>
      <c r="G39" s="9"/>
      <c r="H39" s="10"/>
    </row>
    <row r="40" spans="1:8">
      <c r="A40" s="19" t="str">
        <f>'세척 후'!A45</f>
        <v>- 검사결과 세척 및 소독상태 우수한 것으로 판단됨</v>
      </c>
      <c r="B40" s="11"/>
      <c r="C40" s="11"/>
      <c r="D40" s="11"/>
      <c r="E40" s="11"/>
      <c r="F40" s="11"/>
      <c r="G40" s="11"/>
      <c r="H40" s="12"/>
    </row>
    <row r="41" spans="1:8">
      <c r="A41" s="19"/>
      <c r="B41" s="11"/>
      <c r="C41" s="11"/>
      <c r="D41" s="11"/>
      <c r="E41" s="11"/>
      <c r="F41" s="11"/>
      <c r="G41" s="11"/>
      <c r="H41" s="12"/>
    </row>
    <row r="42" spans="1:8">
      <c r="A42" s="20"/>
      <c r="B42" s="11"/>
      <c r="C42" s="11"/>
      <c r="D42" s="11"/>
      <c r="E42" s="11"/>
      <c r="F42" s="11"/>
      <c r="G42" s="11"/>
      <c r="H42" s="12"/>
    </row>
    <row r="43" spans="1:8">
      <c r="A43" s="19"/>
      <c r="B43" s="11"/>
      <c r="C43" s="11"/>
      <c r="D43" s="11"/>
      <c r="E43" s="11"/>
      <c r="F43" s="11"/>
      <c r="G43" s="11"/>
      <c r="H43" s="12"/>
    </row>
    <row r="44" spans="1:8">
      <c r="A44" s="21"/>
      <c r="B44" s="13"/>
      <c r="C44" s="13"/>
      <c r="D44" s="13"/>
      <c r="E44" s="13"/>
      <c r="F44" s="13"/>
      <c r="G44" s="13"/>
      <c r="H44" s="14"/>
    </row>
    <row r="47" spans="1:8">
      <c r="A47" s="96" t="s">
        <v>8</v>
      </c>
      <c r="B47" s="96"/>
      <c r="C47" s="96"/>
      <c r="D47" s="96"/>
      <c r="E47" s="96"/>
      <c r="F47" s="96"/>
      <c r="G47" s="96"/>
      <c r="H47" s="96"/>
    </row>
    <row r="48" spans="1:8" ht="17.25">
      <c r="A48" s="97" t="s">
        <v>9</v>
      </c>
      <c r="B48" s="97"/>
      <c r="C48" s="97"/>
      <c r="D48" s="97"/>
      <c r="E48" s="97"/>
      <c r="F48" s="97"/>
      <c r="G48" s="97"/>
      <c r="H48" s="97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53" priority="2" operator="containsText" text="불량">
      <formula>NOT(ISERROR(SEARCH("불량",C7)))</formula>
    </cfRule>
  </conditionalFormatting>
  <conditionalFormatting sqref="G7:G36">
    <cfRule type="containsText" dxfId="5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N44"/>
  <sheetViews>
    <sheetView topLeftCell="A16" zoomScaleNormal="100" workbookViewId="0">
      <selection activeCell="A37" sqref="A37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14">
      <c r="F3" s="70" t="s">
        <v>87</v>
      </c>
      <c r="G3" s="128" t="s">
        <v>119</v>
      </c>
      <c r="H3" s="129"/>
      <c r="N3" s="73"/>
    </row>
    <row r="4" spans="1:14">
      <c r="A4" s="69" t="s">
        <v>97</v>
      </c>
      <c r="B4" s="68" t="s">
        <v>118</v>
      </c>
      <c r="C4" s="69" t="s">
        <v>98</v>
      </c>
      <c r="D4" s="108">
        <v>43928</v>
      </c>
      <c r="E4" s="108"/>
      <c r="F4" s="71" t="s">
        <v>99</v>
      </c>
      <c r="G4" s="138">
        <v>43931</v>
      </c>
      <c r="H4" s="139"/>
      <c r="N4" s="73"/>
    </row>
    <row r="5" spans="1:14">
      <c r="A5" s="69" t="s">
        <v>100</v>
      </c>
      <c r="B5" s="74">
        <v>115</v>
      </c>
      <c r="C5" s="69" t="s">
        <v>101</v>
      </c>
      <c r="D5" s="140">
        <v>4</v>
      </c>
      <c r="E5" s="140"/>
      <c r="F5" s="69" t="s">
        <v>13</v>
      </c>
      <c r="G5" s="109" t="s">
        <v>120</v>
      </c>
      <c r="H5" s="109"/>
      <c r="N5" s="73">
        <v>4</v>
      </c>
    </row>
    <row r="6" spans="1:14" ht="15.75" thickBot="1">
      <c r="N6" s="73">
        <v>8</v>
      </c>
    </row>
    <row r="7" spans="1:14" ht="16.5" customHeight="1">
      <c r="A7" s="141" t="s">
        <v>102</v>
      </c>
      <c r="B7" s="142"/>
      <c r="C7" s="72" t="s">
        <v>103</v>
      </c>
      <c r="D7" s="52" t="s">
        <v>3</v>
      </c>
      <c r="E7" s="143" t="s">
        <v>102</v>
      </c>
      <c r="F7" s="142"/>
      <c r="G7" s="72" t="s">
        <v>103</v>
      </c>
      <c r="H7" s="7" t="s">
        <v>3</v>
      </c>
      <c r="N7" s="73">
        <v>12</v>
      </c>
    </row>
    <row r="8" spans="1:14" ht="18.75" customHeight="1">
      <c r="A8" s="144">
        <v>111</v>
      </c>
      <c r="B8" s="145"/>
      <c r="C8" s="148" t="s">
        <v>121</v>
      </c>
      <c r="D8" s="150" t="str">
        <f>IF(C8="","",IF(C8="음성","양호",IF(ISERROR(FIND(".",C8)),"불량","주의")))</f>
        <v>양호</v>
      </c>
      <c r="E8" s="152">
        <v>121</v>
      </c>
      <c r="F8" s="145"/>
      <c r="G8" s="148" t="s">
        <v>121</v>
      </c>
      <c r="H8" s="154" t="str">
        <f>IF(G8="","",IF(G8="음성","양호",IF(ISERROR(FIND(".",G8)),"불량","주의")))</f>
        <v>양호</v>
      </c>
      <c r="N8" s="73">
        <v>16</v>
      </c>
    </row>
    <row r="9" spans="1:14" ht="18.75" customHeight="1">
      <c r="A9" s="146"/>
      <c r="B9" s="147"/>
      <c r="C9" s="149"/>
      <c r="D9" s="151"/>
      <c r="E9" s="153"/>
      <c r="F9" s="147"/>
      <c r="G9" s="149"/>
      <c r="H9" s="155"/>
      <c r="N9" s="73">
        <v>20</v>
      </c>
    </row>
    <row r="10" spans="1:14" ht="18.75" customHeight="1">
      <c r="A10" s="144">
        <v>212</v>
      </c>
      <c r="B10" s="145"/>
      <c r="C10" s="148" t="s">
        <v>121</v>
      </c>
      <c r="D10" s="150" t="str">
        <f t="shared" ref="D10" si="0">IF(C10="","",IF(C10="음성","양호",IF(ISERROR(FIND(".",C10)),"불량","주의")))</f>
        <v>양호</v>
      </c>
      <c r="E10" s="152">
        <v>222</v>
      </c>
      <c r="F10" s="145"/>
      <c r="G10" s="148" t="s">
        <v>121</v>
      </c>
      <c r="H10" s="154" t="str">
        <f t="shared" ref="H10" si="1">IF(G10="","",IF(G10="음성","양호",IF(ISERROR(FIND(".",G10)),"불량","주의")))</f>
        <v>양호</v>
      </c>
      <c r="N10" s="73">
        <v>24</v>
      </c>
    </row>
    <row r="11" spans="1:14" ht="18.75" customHeight="1">
      <c r="A11" s="146"/>
      <c r="B11" s="147"/>
      <c r="C11" s="149"/>
      <c r="D11" s="151"/>
      <c r="E11" s="153"/>
      <c r="F11" s="147"/>
      <c r="G11" s="149"/>
      <c r="H11" s="155"/>
      <c r="N11" s="73">
        <v>28</v>
      </c>
    </row>
    <row r="12" spans="1:14" ht="18.75" customHeight="1">
      <c r="A12" s="144">
        <v>310</v>
      </c>
      <c r="B12" s="145"/>
      <c r="C12" s="148" t="s">
        <v>121</v>
      </c>
      <c r="D12" s="150" t="str">
        <f t="shared" ref="D12" si="2">IF(C12="","",IF(C12="음성","양호",IF(ISERROR(FIND(".",C12)),"불량","주의")))</f>
        <v>양호</v>
      </c>
      <c r="E12" s="152"/>
      <c r="F12" s="145"/>
      <c r="G12" s="148"/>
      <c r="H12" s="154" t="str">
        <f t="shared" ref="H12" si="3">IF(G12="","",IF(G12="음성","양호",IF(ISERROR(FIND(".",G12)),"불량","주의")))</f>
        <v/>
      </c>
      <c r="N12" s="73">
        <v>34</v>
      </c>
    </row>
    <row r="13" spans="1:14" ht="18.75" customHeight="1">
      <c r="A13" s="146"/>
      <c r="B13" s="147"/>
      <c r="C13" s="149"/>
      <c r="D13" s="151"/>
      <c r="E13" s="153"/>
      <c r="F13" s="147"/>
      <c r="G13" s="149"/>
      <c r="H13" s="155"/>
      <c r="N13" s="73">
        <v>42</v>
      </c>
    </row>
    <row r="14" spans="1:14" ht="18.75" customHeight="1">
      <c r="A14" s="144"/>
      <c r="B14" s="145"/>
      <c r="C14" s="148"/>
      <c r="D14" s="150" t="str">
        <f t="shared" ref="D14" si="4">IF(C14="","",IF(C14="음성","양호",IF(ISERROR(FIND(".",C14)),"불량","주의")))</f>
        <v/>
      </c>
      <c r="E14" s="152"/>
      <c r="F14" s="145"/>
      <c r="G14" s="156"/>
      <c r="H14" s="154" t="str">
        <f t="shared" ref="H14" si="5">IF(G14="","",IF(G14="음성","양호",IF(ISERROR(FIND(".",G14)),"불량","주의")))</f>
        <v/>
      </c>
      <c r="N14" s="73">
        <v>48</v>
      </c>
    </row>
    <row r="15" spans="1:14" ht="18.75" customHeight="1">
      <c r="A15" s="146"/>
      <c r="B15" s="147"/>
      <c r="C15" s="149"/>
      <c r="D15" s="151"/>
      <c r="E15" s="153"/>
      <c r="F15" s="147"/>
      <c r="G15" s="157"/>
      <c r="H15" s="155"/>
      <c r="N15" s="73">
        <v>54</v>
      </c>
    </row>
    <row r="16" spans="1:14" ht="18.75" customHeight="1">
      <c r="A16" s="144"/>
      <c r="B16" s="145"/>
      <c r="C16" s="148"/>
      <c r="D16" s="150" t="str">
        <f t="shared" ref="D16" si="6">IF(C16="","",IF(C16="음성","양호",IF(ISERROR(FIND(".",C16)),"불량","주의")))</f>
        <v/>
      </c>
      <c r="E16" s="152"/>
      <c r="F16" s="145"/>
      <c r="G16" s="156"/>
      <c r="H16" s="154" t="str">
        <f t="shared" ref="H16" si="7">IF(G16="","",IF(G16="음성","양호",IF(ISERROR(FIND(".",G16)),"불량","주의")))</f>
        <v/>
      </c>
      <c r="N16" s="73">
        <v>64</v>
      </c>
    </row>
    <row r="17" spans="1:14" ht="18.75" customHeight="1">
      <c r="A17" s="146"/>
      <c r="B17" s="147"/>
      <c r="C17" s="149"/>
      <c r="D17" s="151"/>
      <c r="E17" s="153"/>
      <c r="F17" s="147"/>
      <c r="G17" s="157"/>
      <c r="H17" s="155"/>
      <c r="N17" s="73"/>
    </row>
    <row r="18" spans="1:14" ht="18.75" customHeight="1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/>
      <c r="G18" s="156"/>
      <c r="H18" s="154" t="str">
        <f t="shared" ref="H18" si="9">IF(G18="","",IF(G18="음성","양호",IF(ISERROR(FIND(".",G18)),"불량","주의")))</f>
        <v/>
      </c>
      <c r="N18" s="73"/>
    </row>
    <row r="19" spans="1:14" ht="18.75" customHeight="1">
      <c r="A19" s="146"/>
      <c r="B19" s="147"/>
      <c r="C19" s="149"/>
      <c r="D19" s="151"/>
      <c r="E19" s="153"/>
      <c r="F19" s="147"/>
      <c r="G19" s="157"/>
      <c r="H19" s="155"/>
      <c r="N19" s="73"/>
    </row>
    <row r="20" spans="1:14" ht="18.75" customHeight="1">
      <c r="A20" s="144"/>
      <c r="B20" s="145" t="s">
        <v>104</v>
      </c>
      <c r="C20" s="148"/>
      <c r="D20" s="150" t="str">
        <f t="shared" ref="D20" si="10">IF(C20="","",IF(C20="음성","양호",IF(ISERROR(FIND(".",C20)),"불량","주의")))</f>
        <v/>
      </c>
      <c r="E20" s="152"/>
      <c r="F20" s="145" t="s">
        <v>104</v>
      </c>
      <c r="G20" s="156"/>
      <c r="H20" s="154" t="str">
        <f t="shared" ref="H20" si="11">IF(G20="","",IF(G20="음성","양호",IF(ISERROR(FIND(".",G20)),"불량","주의")))</f>
        <v/>
      </c>
    </row>
    <row r="21" spans="1:14" ht="18.75" customHeight="1">
      <c r="A21" s="146"/>
      <c r="B21" s="147" t="s">
        <v>105</v>
      </c>
      <c r="C21" s="149"/>
      <c r="D21" s="151"/>
      <c r="E21" s="153"/>
      <c r="F21" s="147" t="s">
        <v>105</v>
      </c>
      <c r="G21" s="157"/>
      <c r="H21" s="155"/>
    </row>
    <row r="22" spans="1:14" ht="18.75" customHeight="1">
      <c r="A22" s="144"/>
      <c r="B22" s="145" t="s">
        <v>104</v>
      </c>
      <c r="C22" s="148"/>
      <c r="D22" s="150" t="str">
        <f t="shared" ref="D22" si="12">IF(C22="","",IF(C22="음성","양호",IF(ISERROR(FIND(".",C22)),"불량","주의")))</f>
        <v/>
      </c>
      <c r="E22" s="152"/>
      <c r="F22" s="145" t="s">
        <v>104</v>
      </c>
      <c r="G22" s="156"/>
      <c r="H22" s="154" t="str">
        <f t="shared" ref="H22" si="13">IF(G22="","",IF(G22="음성","양호",IF(ISERROR(FIND(".",G22)),"불량","주의")))</f>
        <v/>
      </c>
    </row>
    <row r="23" spans="1:14" ht="18.75" customHeight="1">
      <c r="A23" s="146"/>
      <c r="B23" s="147" t="s">
        <v>105</v>
      </c>
      <c r="C23" s="149"/>
      <c r="D23" s="151"/>
      <c r="E23" s="153"/>
      <c r="F23" s="147" t="s">
        <v>105</v>
      </c>
      <c r="G23" s="157"/>
      <c r="H23" s="155"/>
    </row>
    <row r="24" spans="1:14" ht="18.75" customHeight="1">
      <c r="A24" s="144"/>
      <c r="B24" s="145" t="s">
        <v>104</v>
      </c>
      <c r="C24" s="148"/>
      <c r="D24" s="150" t="str">
        <f t="shared" ref="D24" si="14">IF(C24="","",IF(C24="음성","양호",IF(ISERROR(FIND(".",C24)),"불량","주의")))</f>
        <v/>
      </c>
      <c r="E24" s="152"/>
      <c r="F24" s="145" t="s">
        <v>104</v>
      </c>
      <c r="G24" s="156"/>
      <c r="H24" s="154" t="str">
        <f t="shared" ref="H24" si="15">IF(G24="","",IF(G24="음성","양호",IF(ISERROR(FIND(".",G24)),"불량","주의")))</f>
        <v/>
      </c>
    </row>
    <row r="25" spans="1:14" ht="18.75" customHeight="1">
      <c r="A25" s="146"/>
      <c r="B25" s="147" t="s">
        <v>105</v>
      </c>
      <c r="C25" s="149"/>
      <c r="D25" s="151"/>
      <c r="E25" s="153"/>
      <c r="F25" s="147" t="s">
        <v>105</v>
      </c>
      <c r="G25" s="157"/>
      <c r="H25" s="155"/>
    </row>
    <row r="26" spans="1:14" ht="18.75" customHeight="1" thickBot="1">
      <c r="A26" s="159"/>
      <c r="B26" s="160" t="s">
        <v>104</v>
      </c>
      <c r="C26" s="163"/>
      <c r="D26" s="150" t="str">
        <f t="shared" ref="D26" si="16">IF(C26="","",IF(C26="음성","양호",IF(ISERROR(FIND(".",C26)),"불량","주의")))</f>
        <v/>
      </c>
      <c r="E26" s="166"/>
      <c r="F26" s="160" t="s">
        <v>104</v>
      </c>
      <c r="G26" s="168"/>
      <c r="H26" s="154" t="str">
        <f t="shared" ref="H26" si="17">IF(G26="","",IF(G26="음성","양호",IF(ISERROR(FIND(".",G26)),"불량","주의")))</f>
        <v/>
      </c>
    </row>
    <row r="27" spans="1:14" ht="18.75" customHeight="1" thickBot="1">
      <c r="A27" s="161"/>
      <c r="B27" s="162" t="s">
        <v>105</v>
      </c>
      <c r="C27" s="164"/>
      <c r="D27" s="165"/>
      <c r="E27" s="167"/>
      <c r="F27" s="162" t="s">
        <v>105</v>
      </c>
      <c r="G27" s="169"/>
      <c r="H27" s="158"/>
    </row>
    <row r="28" spans="1:14">
      <c r="A28" s="3"/>
    </row>
    <row r="30" spans="1:14">
      <c r="A30" s="1" t="s">
        <v>106</v>
      </c>
    </row>
    <row r="31" spans="1:14">
      <c r="A31" s="15"/>
      <c r="B31" s="16" t="s">
        <v>61</v>
      </c>
      <c r="C31" s="170" t="s">
        <v>107</v>
      </c>
      <c r="D31" s="170"/>
      <c r="E31" s="170" t="s">
        <v>32</v>
      </c>
      <c r="F31" s="170"/>
      <c r="G31" s="170" t="s">
        <v>7</v>
      </c>
      <c r="H31" s="170"/>
    </row>
    <row r="32" spans="1:14">
      <c r="A32" s="17" t="s">
        <v>108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109</v>
      </c>
      <c r="B33" s="100"/>
      <c r="C33" s="171" t="s">
        <v>110</v>
      </c>
      <c r="D33" s="171"/>
      <c r="E33" s="131" t="s">
        <v>111</v>
      </c>
      <c r="F33" s="131"/>
      <c r="G33" s="100" t="s">
        <v>112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">
        <v>122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6" t="s">
        <v>8</v>
      </c>
      <c r="B43" s="96"/>
      <c r="C43" s="96"/>
      <c r="D43" s="96"/>
      <c r="E43" s="96"/>
      <c r="F43" s="96"/>
      <c r="G43" s="96"/>
      <c r="H43" s="96"/>
    </row>
    <row r="44" spans="1:8" ht="17.25">
      <c r="A44" s="97" t="s">
        <v>9</v>
      </c>
      <c r="B44" s="97"/>
      <c r="C44" s="97"/>
      <c r="D44" s="97"/>
      <c r="E44" s="97"/>
      <c r="F44" s="97"/>
      <c r="G44" s="97"/>
      <c r="H44" s="9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51" priority="3" operator="containsText" text="불량">
      <formula>NOT(ISERROR(SEARCH("불량",D8)))</formula>
    </cfRule>
  </conditionalFormatting>
  <conditionalFormatting sqref="C8 C14 C20:C27 C16 C18 C10 C12 G8 G10:G27">
    <cfRule type="containsText" dxfId="50" priority="2" operator="containsText" text="양성">
      <formula>NOT(ISERROR(SEARCH("양성",C8)))</formula>
    </cfRule>
  </conditionalFormatting>
  <conditionalFormatting sqref="D8 D22 D10 D14 D18 D12 D16 D20 D24 D26 H8 H10:H27">
    <cfRule type="containsText" dxfId="49" priority="1" operator="containsText" text="주의">
      <formula>NOT(ISERROR(SEARCH("주의",D8)))</formula>
    </cfRule>
  </conditionalFormatting>
  <dataValidations disablePrompts="1"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A37" sqref="A37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37" t="s">
        <v>113</v>
      </c>
      <c r="B1" s="105"/>
      <c r="C1" s="105"/>
      <c r="D1" s="105"/>
      <c r="E1" s="105"/>
      <c r="F1" s="105"/>
      <c r="G1" s="105"/>
      <c r="H1" s="105"/>
    </row>
    <row r="3" spans="1:8">
      <c r="F3" s="70" t="s">
        <v>10</v>
      </c>
      <c r="G3" s="128" t="str">
        <f>'환경 4주'!G3:H3</f>
        <v>20-0960</v>
      </c>
      <c r="H3" s="129"/>
    </row>
    <row r="4" spans="1:8">
      <c r="A4" s="69" t="s">
        <v>38</v>
      </c>
      <c r="B4" s="70" t="str">
        <f>'환경 4주'!B4</f>
        <v>혜인농장</v>
      </c>
      <c r="C4" s="69" t="s">
        <v>11</v>
      </c>
      <c r="D4" s="130">
        <f>'환경 4주'!D4:E4</f>
        <v>43928</v>
      </c>
      <c r="E4" s="130"/>
      <c r="F4" s="71" t="s">
        <v>114</v>
      </c>
      <c r="G4" s="172">
        <f>'환경 4주'!G4:H4</f>
        <v>43931</v>
      </c>
      <c r="H4" s="173"/>
    </row>
    <row r="5" spans="1:8">
      <c r="A5" s="69" t="s">
        <v>30</v>
      </c>
      <c r="B5" s="75">
        <f>'환경 4주'!B5</f>
        <v>115</v>
      </c>
      <c r="C5" s="69" t="s">
        <v>101</v>
      </c>
      <c r="D5" s="174">
        <f>'환경 4주'!D5:E5</f>
        <v>4</v>
      </c>
      <c r="E5" s="174"/>
      <c r="F5" s="69" t="s">
        <v>13</v>
      </c>
      <c r="G5" s="175" t="str">
        <f>'환경 4주'!G5:H5</f>
        <v>이왕우</v>
      </c>
      <c r="H5" s="175"/>
    </row>
    <row r="6" spans="1:8" ht="15.75" thickBot="1"/>
    <row r="7" spans="1:8" ht="16.5" customHeight="1">
      <c r="A7" s="141" t="s">
        <v>115</v>
      </c>
      <c r="B7" s="142"/>
      <c r="C7" s="176" t="s">
        <v>61</v>
      </c>
      <c r="D7" s="133"/>
      <c r="E7" s="143" t="s">
        <v>115</v>
      </c>
      <c r="F7" s="142"/>
      <c r="G7" s="176" t="s">
        <v>61</v>
      </c>
      <c r="H7" s="177"/>
    </row>
    <row r="8" spans="1:8" ht="18.75" customHeight="1">
      <c r="A8" s="178">
        <f>IF('환경 4주'!A8:A9="","",'환경 4주'!A8:A9)</f>
        <v>111</v>
      </c>
      <c r="B8" s="179"/>
      <c r="C8" s="182" t="str">
        <f>IF('환경 4주'!D8="","",IF('환경 4주'!D8="불량","부적합",IF('환경 4주'!D8="주의","주의","적합")))</f>
        <v>적합</v>
      </c>
      <c r="D8" s="183"/>
      <c r="E8" s="186">
        <f>IF('환경 4주'!E8:E9="","",'환경 4주'!E8:E9)</f>
        <v>121</v>
      </c>
      <c r="F8" s="179"/>
      <c r="G8" s="182" t="str">
        <f>IF('환경 4주'!H8="","",IF('환경 4주'!H8="불량","부적합",IF('환경 4주'!H8="주의","주의","적합")))</f>
        <v>적합</v>
      </c>
      <c r="H8" s="188"/>
    </row>
    <row r="9" spans="1:8" ht="18.75" customHeight="1">
      <c r="A9" s="180"/>
      <c r="B9" s="181"/>
      <c r="C9" s="184" t="str">
        <f>IF('환경 4주'!D9="불량","부적합",IF('환경 4주'!D9="주의","주의","적합"))</f>
        <v>적합</v>
      </c>
      <c r="D9" s="185"/>
      <c r="E9" s="187"/>
      <c r="F9" s="181"/>
      <c r="G9" s="184" t="str">
        <f>IF('환경 4주'!H9="불량","부적합",IF('환경 4주'!H9="주의","주의","적합"))</f>
        <v>적합</v>
      </c>
      <c r="H9" s="189"/>
    </row>
    <row r="10" spans="1:8" ht="18.75" customHeight="1">
      <c r="A10" s="178">
        <f>IF('환경 4주'!A10:A11="","",'환경 4주'!A10:A11)</f>
        <v>212</v>
      </c>
      <c r="B10" s="179"/>
      <c r="C10" s="182" t="str">
        <f>IF('환경 4주'!D10="","",IF('환경 4주'!D10="불량","부적합",IF('환경 4주'!D10="주의","주의","적합")))</f>
        <v>적합</v>
      </c>
      <c r="D10" s="183"/>
      <c r="E10" s="186">
        <f>IF('환경 4주'!E10:E11="","",'환경 4주'!E10:E11)</f>
        <v>222</v>
      </c>
      <c r="F10" s="179"/>
      <c r="G10" s="182" t="str">
        <f>IF('환경 4주'!H10="","",IF('환경 4주'!H10="불량","부적합",IF('환경 4주'!H10="주의","주의","적합")))</f>
        <v>적합</v>
      </c>
      <c r="H10" s="188"/>
    </row>
    <row r="11" spans="1:8" ht="18.75" customHeight="1">
      <c r="A11" s="180"/>
      <c r="B11" s="181"/>
      <c r="C11" s="184" t="str">
        <f>IF('환경 4주'!D11="불량","부적합",IF('환경 4주'!D11="주의","주의","적합"))</f>
        <v>적합</v>
      </c>
      <c r="D11" s="185"/>
      <c r="E11" s="187"/>
      <c r="F11" s="181"/>
      <c r="G11" s="184" t="str">
        <f>IF('환경 4주'!H11="불량","부적합",IF('환경 4주'!H11="주의","주의","적합"))</f>
        <v>적합</v>
      </c>
      <c r="H11" s="189"/>
    </row>
    <row r="12" spans="1:8" ht="18.75" customHeight="1">
      <c r="A12" s="178">
        <f>IF('환경 4주'!A12:A13="","",'환경 4주'!A12:A13)</f>
        <v>310</v>
      </c>
      <c r="B12" s="179"/>
      <c r="C12" s="182" t="str">
        <f>IF('환경 4주'!D12="","",IF('환경 4주'!D12="불량","부적합",IF('환경 4주'!D12="주의","주의","적합")))</f>
        <v>적합</v>
      </c>
      <c r="D12" s="183"/>
      <c r="E12" s="186" t="str">
        <f>IF('환경 4주'!E12:E13="","",'환경 4주'!E12:E13)</f>
        <v/>
      </c>
      <c r="F12" s="179"/>
      <c r="G12" s="182" t="str">
        <f>IF('환경 4주'!H12="","",IF('환경 4주'!H12="불량","부적합",IF('환경 4주'!H12="주의","주의","적합")))</f>
        <v/>
      </c>
      <c r="H12" s="188"/>
    </row>
    <row r="13" spans="1:8" ht="18.75" customHeight="1">
      <c r="A13" s="180"/>
      <c r="B13" s="181"/>
      <c r="C13" s="184" t="str">
        <f>IF('환경 4주'!D13="불량","부적합",IF('환경 4주'!D13="주의","주의","적합"))</f>
        <v>적합</v>
      </c>
      <c r="D13" s="185"/>
      <c r="E13" s="187"/>
      <c r="F13" s="181"/>
      <c r="G13" s="184" t="str">
        <f>IF('환경 4주'!H13="불량","부적합",IF('환경 4주'!H13="주의","주의","적합"))</f>
        <v>적합</v>
      </c>
      <c r="H13" s="189"/>
    </row>
    <row r="14" spans="1:8" ht="18.75" customHeight="1">
      <c r="A14" s="178" t="str">
        <f>IF('환경 4주'!A14:A15="","",'환경 4주'!A14:A15)</f>
        <v/>
      </c>
      <c r="B14" s="179"/>
      <c r="C14" s="182" t="str">
        <f>IF('환경 4주'!D14="","",IF('환경 4주'!D14="불량","부적합",IF('환경 4주'!D14="주의","주의","적합")))</f>
        <v/>
      </c>
      <c r="D14" s="183"/>
      <c r="E14" s="186" t="str">
        <f>IF('환경 4주'!E14:E15="","",'환경 4주'!E14:E15)</f>
        <v/>
      </c>
      <c r="F14" s="179"/>
      <c r="G14" s="182" t="str">
        <f>IF('환경 4주'!H14="","",IF('환경 4주'!H14="불량","부적합",IF('환경 4주'!H14="주의","주의","적합")))</f>
        <v/>
      </c>
      <c r="H14" s="188"/>
    </row>
    <row r="15" spans="1:8" ht="18.75" customHeight="1">
      <c r="A15" s="180"/>
      <c r="B15" s="181"/>
      <c r="C15" s="184" t="str">
        <f>IF('환경 4주'!D15="불량","부적합",IF('환경 4주'!D15="주의","주의","적합"))</f>
        <v>적합</v>
      </c>
      <c r="D15" s="185"/>
      <c r="E15" s="187"/>
      <c r="F15" s="181"/>
      <c r="G15" s="184" t="str">
        <f>IF('환경 4주'!H15="불량","부적합",IF('환경 4주'!H15="주의","주의","적합"))</f>
        <v>적합</v>
      </c>
      <c r="H15" s="189"/>
    </row>
    <row r="16" spans="1:8" ht="18.75" customHeight="1">
      <c r="A16" s="178" t="str">
        <f>IF('환경 4주'!A16:A17="","",'환경 4주'!A16:A17)</f>
        <v/>
      </c>
      <c r="B16" s="179"/>
      <c r="C16" s="182" t="str">
        <f>IF('환경 4주'!D16="","",IF('환경 4주'!D16="불량","부적합",IF('환경 4주'!D16="주의","주의","적합")))</f>
        <v/>
      </c>
      <c r="D16" s="183"/>
      <c r="E16" s="186" t="str">
        <f>IF('환경 4주'!E16:E17="","",'환경 4주'!E16:E17)</f>
        <v/>
      </c>
      <c r="F16" s="179"/>
      <c r="G16" s="182" t="str">
        <f>IF('환경 4주'!H16="","",IF('환경 4주'!H16="불량","부적합",IF('환경 4주'!H16="주의","주의","적합")))</f>
        <v/>
      </c>
      <c r="H16" s="188"/>
    </row>
    <row r="17" spans="1:8" ht="18.75" customHeight="1">
      <c r="A17" s="180"/>
      <c r="B17" s="181"/>
      <c r="C17" s="184" t="str">
        <f>IF('환경 4주'!D17="불량","부적합",IF('환경 4주'!D17="주의","주의","적합"))</f>
        <v>적합</v>
      </c>
      <c r="D17" s="185"/>
      <c r="E17" s="187"/>
      <c r="F17" s="181"/>
      <c r="G17" s="184" t="str">
        <f>IF('환경 4주'!H17="불량","부적합",IF('환경 4주'!H17="주의","주의","적합"))</f>
        <v>적합</v>
      </c>
      <c r="H17" s="189"/>
    </row>
    <row r="18" spans="1:8" ht="18.75" customHeight="1">
      <c r="A18" s="178" t="str">
        <f>IF('환경 4주'!A18:A19="","",'환경 4주'!A18:A19)</f>
        <v/>
      </c>
      <c r="B18" s="179"/>
      <c r="C18" s="182" t="str">
        <f>IF('환경 4주'!D18="","",IF('환경 4주'!D18="불량","부적합",IF('환경 4주'!D18="주의","주의","적합")))</f>
        <v/>
      </c>
      <c r="D18" s="183"/>
      <c r="E18" s="186" t="str">
        <f>IF('환경 4주'!E18:E19="","",'환경 4주'!E18:E19)</f>
        <v/>
      </c>
      <c r="F18" s="179"/>
      <c r="G18" s="182" t="str">
        <f>IF('환경 4주'!H18="","",IF('환경 4주'!H18="불량","부적합",IF('환경 4주'!H18="주의","주의","적합")))</f>
        <v/>
      </c>
      <c r="H18" s="188"/>
    </row>
    <row r="19" spans="1:8" ht="18.75" customHeight="1">
      <c r="A19" s="180"/>
      <c r="B19" s="181"/>
      <c r="C19" s="184" t="str">
        <f>IF('환경 4주'!D19="불량","부적합",IF('환경 4주'!D19="주의","주의","적합"))</f>
        <v>적합</v>
      </c>
      <c r="D19" s="185"/>
      <c r="E19" s="187"/>
      <c r="F19" s="181"/>
      <c r="G19" s="184" t="str">
        <f>IF('환경 4주'!H19="불량","부적합",IF('환경 4주'!H19="주의","주의","적합"))</f>
        <v>적합</v>
      </c>
      <c r="H19" s="189"/>
    </row>
    <row r="20" spans="1:8" ht="18.75" customHeight="1">
      <c r="A20" s="178" t="str">
        <f>IF('환경 4주'!A20:A21="","",'환경 4주'!A20:A21)</f>
        <v/>
      </c>
      <c r="B20" s="179"/>
      <c r="C20" s="182" t="str">
        <f>IF('환경 4주'!D20="","",IF('환경 4주'!D20="불량","부적합",IF('환경 4주'!D20="주의","주의","적합")))</f>
        <v/>
      </c>
      <c r="D20" s="183"/>
      <c r="E20" s="186" t="str">
        <f>IF('환경 4주'!E20:E21="","",'환경 4주'!E20:E21)</f>
        <v/>
      </c>
      <c r="F20" s="179"/>
      <c r="G20" s="182" t="str">
        <f>IF('환경 4주'!H20="","",IF('환경 4주'!H20="불량","부적합",IF('환경 4주'!H20="주의","주의","적합")))</f>
        <v/>
      </c>
      <c r="H20" s="188"/>
    </row>
    <row r="21" spans="1:8" ht="18.75" customHeight="1">
      <c r="A21" s="180"/>
      <c r="B21" s="181"/>
      <c r="C21" s="184" t="str">
        <f>IF('환경 4주'!D21="불량","부적합",IF('환경 4주'!D21="주의","주의","적합"))</f>
        <v>적합</v>
      </c>
      <c r="D21" s="185"/>
      <c r="E21" s="187"/>
      <c r="F21" s="181"/>
      <c r="G21" s="184" t="str">
        <f>IF('환경 4주'!H21="불량","부적합",IF('환경 4주'!H21="주의","주의","적합"))</f>
        <v>적합</v>
      </c>
      <c r="H21" s="189"/>
    </row>
    <row r="22" spans="1:8" ht="18.75" customHeight="1">
      <c r="A22" s="178" t="str">
        <f>IF('환경 4주'!A22:A23="","",'환경 4주'!A22:A23)</f>
        <v/>
      </c>
      <c r="B22" s="179"/>
      <c r="C22" s="182" t="str">
        <f>IF('환경 4주'!D22="","",IF('환경 4주'!D22="불량","부적합",IF('환경 4주'!D22="주의","주의","적합")))</f>
        <v/>
      </c>
      <c r="D22" s="183"/>
      <c r="E22" s="186" t="str">
        <f>IF('환경 4주'!E22:E23="","",'환경 4주'!E22:E23)</f>
        <v/>
      </c>
      <c r="F22" s="179"/>
      <c r="G22" s="182" t="str">
        <f>IF('환경 4주'!H22="","",IF('환경 4주'!H22="불량","부적합",IF('환경 4주'!H22="주의","주의","적합")))</f>
        <v/>
      </c>
      <c r="H22" s="188"/>
    </row>
    <row r="23" spans="1:8" ht="18.75" customHeight="1">
      <c r="A23" s="180"/>
      <c r="B23" s="181"/>
      <c r="C23" s="184" t="str">
        <f>IF('환경 4주'!D23="불량","부적합",IF('환경 4주'!D23="주의","주의","적합"))</f>
        <v>적합</v>
      </c>
      <c r="D23" s="185"/>
      <c r="E23" s="187"/>
      <c r="F23" s="181"/>
      <c r="G23" s="184" t="str">
        <f>IF('환경 4주'!H23="불량","부적합",IF('환경 4주'!H23="주의","주의","적합"))</f>
        <v>적합</v>
      </c>
      <c r="H23" s="189"/>
    </row>
    <row r="24" spans="1:8" ht="18.75" customHeight="1">
      <c r="A24" s="178" t="str">
        <f>IF('환경 4주'!A24:A25="","",'환경 4주'!A24:A25)</f>
        <v/>
      </c>
      <c r="B24" s="179"/>
      <c r="C24" s="182" t="str">
        <f>IF('환경 4주'!D24="","",IF('환경 4주'!D24="불량","부적합",IF('환경 4주'!D24="주의","주의","적합")))</f>
        <v/>
      </c>
      <c r="D24" s="183"/>
      <c r="E24" s="186" t="str">
        <f>IF('환경 4주'!E24:E25="","",'환경 4주'!E24:E25)</f>
        <v/>
      </c>
      <c r="F24" s="179"/>
      <c r="G24" s="182" t="str">
        <f>IF('환경 4주'!H24="","",IF('환경 4주'!H24="불량","부적합",IF('환경 4주'!H24="주의","주의","적합")))</f>
        <v/>
      </c>
      <c r="H24" s="188"/>
    </row>
    <row r="25" spans="1:8" ht="18.75" customHeight="1">
      <c r="A25" s="180"/>
      <c r="B25" s="181"/>
      <c r="C25" s="184" t="str">
        <f>IF('환경 4주'!D25="불량","부적합",IF('환경 4주'!D25="주의","주의","적합"))</f>
        <v>적합</v>
      </c>
      <c r="D25" s="185"/>
      <c r="E25" s="187"/>
      <c r="F25" s="181"/>
      <c r="G25" s="184" t="str">
        <f>IF('환경 4주'!H25="불량","부적합",IF('환경 4주'!H25="주의","주의","적합"))</f>
        <v>적합</v>
      </c>
      <c r="H25" s="189"/>
    </row>
    <row r="26" spans="1:8" ht="18.75" customHeight="1">
      <c r="A26" s="178" t="str">
        <f>IF('환경 4주'!A26:A27="","",'환경 4주'!A26:A27)</f>
        <v/>
      </c>
      <c r="B26" s="179"/>
      <c r="C26" s="182" t="str">
        <f>IF('환경 4주'!D26="","",IF('환경 4주'!D26="불량","부적합",IF('환경 4주'!D26="주의","주의","적합")))</f>
        <v/>
      </c>
      <c r="D26" s="183"/>
      <c r="E26" s="186" t="str">
        <f>IF('환경 4주'!E26:E27="","",'환경 4주'!E26:E27)</f>
        <v/>
      </c>
      <c r="F26" s="179"/>
      <c r="G26" s="182" t="str">
        <f>IF('환경 4주'!H26="","",IF('환경 4주'!H26="불량","부적합",IF('환경 4주'!H26="주의","주의","적합")))</f>
        <v/>
      </c>
      <c r="H26" s="188"/>
    </row>
    <row r="27" spans="1:8" ht="18.75" customHeight="1" thickBot="1">
      <c r="A27" s="190"/>
      <c r="B27" s="191"/>
      <c r="C27" s="192" t="str">
        <f>IF('환경 4주'!D27="불량","부적합",IF('환경 4주'!D27="주의","주의","적합"))</f>
        <v>적합</v>
      </c>
      <c r="D27" s="193"/>
      <c r="E27" s="194"/>
      <c r="F27" s="191"/>
      <c r="G27" s="192" t="str">
        <f>IF('환경 4주'!H27="불량","부적합",IF('환경 4주'!H27="주의","주의","적합"))</f>
        <v>적합</v>
      </c>
      <c r="H27" s="195"/>
    </row>
    <row r="28" spans="1:8">
      <c r="A28" s="3"/>
    </row>
    <row r="29" spans="1:8">
      <c r="A29" s="3"/>
    </row>
    <row r="30" spans="1:8">
      <c r="A30" s="1" t="s">
        <v>116</v>
      </c>
    </row>
    <row r="31" spans="1:8" ht="16.5" customHeight="1">
      <c r="A31" s="15"/>
      <c r="B31" s="16" t="s">
        <v>61</v>
      </c>
      <c r="C31" s="170" t="s">
        <v>117</v>
      </c>
      <c r="D31" s="170"/>
      <c r="E31" s="170" t="s">
        <v>32</v>
      </c>
      <c r="F31" s="170"/>
      <c r="G31" s="170" t="s">
        <v>20</v>
      </c>
      <c r="H31" s="170"/>
    </row>
    <row r="32" spans="1:8">
      <c r="A32" s="17" t="s">
        <v>108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109</v>
      </c>
      <c r="B33" s="100"/>
      <c r="C33" s="171" t="s">
        <v>110</v>
      </c>
      <c r="D33" s="171"/>
      <c r="E33" s="131" t="s">
        <v>111</v>
      </c>
      <c r="F33" s="131"/>
      <c r="G33" s="100" t="s">
        <v>112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4주'!A36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6" t="s">
        <v>8</v>
      </c>
      <c r="B42" s="96"/>
      <c r="C42" s="96"/>
      <c r="D42" s="96"/>
      <c r="E42" s="96"/>
      <c r="F42" s="96"/>
      <c r="G42" s="96"/>
      <c r="H42" s="96"/>
    </row>
    <row r="43" spans="1:8" ht="17.25">
      <c r="A43" s="97" t="s">
        <v>9</v>
      </c>
      <c r="B43" s="97"/>
      <c r="C43" s="97"/>
      <c r="D43" s="97"/>
      <c r="E43" s="97"/>
      <c r="F43" s="97"/>
      <c r="G43" s="97"/>
      <c r="H43" s="9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48" priority="2" operator="containsText" text="부적합">
      <formula>NOT(ISERROR(SEARCH("부적합",C8)))</formula>
    </cfRule>
  </conditionalFormatting>
  <conditionalFormatting sqref="C8 E8 C10:E27 G8 G10:H27">
    <cfRule type="containsText" dxfId="4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N44"/>
  <sheetViews>
    <sheetView zoomScaleNormal="100" workbookViewId="0">
      <selection activeCell="J7" sqref="J7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14">
      <c r="F3" s="78" t="s">
        <v>87</v>
      </c>
      <c r="G3" s="128" t="s">
        <v>123</v>
      </c>
      <c r="H3" s="129"/>
      <c r="N3" s="73"/>
    </row>
    <row r="4" spans="1:14">
      <c r="A4" s="77" t="s">
        <v>97</v>
      </c>
      <c r="B4" s="76" t="s">
        <v>91</v>
      </c>
      <c r="C4" s="77" t="s">
        <v>98</v>
      </c>
      <c r="D4" s="108">
        <v>43958</v>
      </c>
      <c r="E4" s="108"/>
      <c r="F4" s="80" t="s">
        <v>90</v>
      </c>
      <c r="G4" s="138">
        <v>43963</v>
      </c>
      <c r="H4" s="139"/>
      <c r="N4" s="73"/>
    </row>
    <row r="5" spans="1:14">
      <c r="A5" s="77" t="s">
        <v>100</v>
      </c>
      <c r="B5" s="74">
        <v>115</v>
      </c>
      <c r="C5" s="77" t="s">
        <v>31</v>
      </c>
      <c r="D5" s="140">
        <v>8</v>
      </c>
      <c r="E5" s="140"/>
      <c r="F5" s="77" t="s">
        <v>13</v>
      </c>
      <c r="G5" s="109" t="s">
        <v>120</v>
      </c>
      <c r="H5" s="109"/>
      <c r="N5" s="73">
        <v>4</v>
      </c>
    </row>
    <row r="6" spans="1:14" ht="15.75" thickBot="1">
      <c r="N6" s="73">
        <v>8</v>
      </c>
    </row>
    <row r="7" spans="1:14" ht="16.5" customHeight="1">
      <c r="A7" s="141" t="s">
        <v>102</v>
      </c>
      <c r="B7" s="142"/>
      <c r="C7" s="79" t="s">
        <v>15</v>
      </c>
      <c r="D7" s="52" t="s">
        <v>3</v>
      </c>
      <c r="E7" s="143" t="s">
        <v>102</v>
      </c>
      <c r="F7" s="142"/>
      <c r="G7" s="79" t="s">
        <v>15</v>
      </c>
      <c r="H7" s="7" t="s">
        <v>3</v>
      </c>
      <c r="N7" s="73">
        <v>12</v>
      </c>
    </row>
    <row r="8" spans="1:14" ht="18.75" customHeight="1">
      <c r="A8" s="144">
        <v>111</v>
      </c>
      <c r="B8" s="145"/>
      <c r="C8" s="148" t="s">
        <v>121</v>
      </c>
      <c r="D8" s="150" t="str">
        <f>IF(C8="","",IF(C8="음성","양호",IF(ISERROR(FIND(".",C8)),"불량","주의")))</f>
        <v>양호</v>
      </c>
      <c r="E8" s="152">
        <v>121</v>
      </c>
      <c r="F8" s="145"/>
      <c r="G8" s="148" t="s">
        <v>121</v>
      </c>
      <c r="H8" s="154" t="str">
        <f>IF(G8="","",IF(G8="음성","양호",IF(ISERROR(FIND(".",G8)),"불량","주의")))</f>
        <v>양호</v>
      </c>
      <c r="N8" s="73">
        <v>16</v>
      </c>
    </row>
    <row r="9" spans="1:14" ht="18.75" customHeight="1">
      <c r="A9" s="146"/>
      <c r="B9" s="147"/>
      <c r="C9" s="149"/>
      <c r="D9" s="151"/>
      <c r="E9" s="153"/>
      <c r="F9" s="147"/>
      <c r="G9" s="149"/>
      <c r="H9" s="155"/>
      <c r="N9" s="73">
        <v>20</v>
      </c>
    </row>
    <row r="10" spans="1:14" ht="18.75" customHeight="1">
      <c r="A10" s="144">
        <v>212</v>
      </c>
      <c r="B10" s="145"/>
      <c r="C10" s="148" t="s">
        <v>121</v>
      </c>
      <c r="D10" s="150" t="str">
        <f t="shared" ref="D10" si="0">IF(C10="","",IF(C10="음성","양호",IF(ISERROR(FIND(".",C10)),"불량","주의")))</f>
        <v>양호</v>
      </c>
      <c r="E10" s="152">
        <v>222</v>
      </c>
      <c r="F10" s="145"/>
      <c r="G10" s="148" t="s">
        <v>121</v>
      </c>
      <c r="H10" s="154" t="str">
        <f t="shared" ref="H10" si="1">IF(G10="","",IF(G10="음성","양호",IF(ISERROR(FIND(".",G10)),"불량","주의")))</f>
        <v>양호</v>
      </c>
      <c r="N10" s="73">
        <v>24</v>
      </c>
    </row>
    <row r="11" spans="1:14" ht="18.75" customHeight="1">
      <c r="A11" s="146"/>
      <c r="B11" s="147"/>
      <c r="C11" s="149"/>
      <c r="D11" s="151"/>
      <c r="E11" s="153"/>
      <c r="F11" s="147"/>
      <c r="G11" s="149"/>
      <c r="H11" s="155"/>
      <c r="N11" s="73">
        <v>28</v>
      </c>
    </row>
    <row r="12" spans="1:14" ht="18.75" customHeight="1">
      <c r="A12" s="144">
        <v>310</v>
      </c>
      <c r="B12" s="145"/>
      <c r="C12" s="148" t="s">
        <v>121</v>
      </c>
      <c r="D12" s="150" t="str">
        <f t="shared" ref="D12" si="2">IF(C12="","",IF(C12="음성","양호",IF(ISERROR(FIND(".",C12)),"불량","주의")))</f>
        <v>양호</v>
      </c>
      <c r="E12" s="152"/>
      <c r="F12" s="145"/>
      <c r="G12" s="148"/>
      <c r="H12" s="154" t="str">
        <f t="shared" ref="H12" si="3">IF(G12="","",IF(G12="음성","양호",IF(ISERROR(FIND(".",G12)),"불량","주의")))</f>
        <v/>
      </c>
      <c r="N12" s="73">
        <v>34</v>
      </c>
    </row>
    <row r="13" spans="1:14" ht="18.75" customHeight="1">
      <c r="A13" s="146"/>
      <c r="B13" s="147"/>
      <c r="C13" s="149"/>
      <c r="D13" s="151"/>
      <c r="E13" s="153"/>
      <c r="F13" s="147"/>
      <c r="G13" s="149"/>
      <c r="H13" s="155"/>
      <c r="N13" s="73">
        <v>42</v>
      </c>
    </row>
    <row r="14" spans="1:14" ht="18.75" customHeight="1">
      <c r="A14" s="144"/>
      <c r="B14" s="145"/>
      <c r="C14" s="148"/>
      <c r="D14" s="150" t="str">
        <f t="shared" ref="D14" si="4">IF(C14="","",IF(C14="음성","양호",IF(ISERROR(FIND(".",C14)),"불량","주의")))</f>
        <v/>
      </c>
      <c r="E14" s="152"/>
      <c r="F14" s="145"/>
      <c r="G14" s="156"/>
      <c r="H14" s="154" t="str">
        <f t="shared" ref="H14" si="5">IF(G14="","",IF(G14="음성","양호",IF(ISERROR(FIND(".",G14)),"불량","주의")))</f>
        <v/>
      </c>
      <c r="N14" s="73">
        <v>48</v>
      </c>
    </row>
    <row r="15" spans="1:14" ht="18.75" customHeight="1">
      <c r="A15" s="146"/>
      <c r="B15" s="147"/>
      <c r="C15" s="149"/>
      <c r="D15" s="151"/>
      <c r="E15" s="153"/>
      <c r="F15" s="147"/>
      <c r="G15" s="157"/>
      <c r="H15" s="155"/>
      <c r="N15" s="73">
        <v>54</v>
      </c>
    </row>
    <row r="16" spans="1:14" ht="18.75" customHeight="1">
      <c r="A16" s="144"/>
      <c r="B16" s="145"/>
      <c r="C16" s="148"/>
      <c r="D16" s="150" t="str">
        <f t="shared" ref="D16" si="6">IF(C16="","",IF(C16="음성","양호",IF(ISERROR(FIND(".",C16)),"불량","주의")))</f>
        <v/>
      </c>
      <c r="E16" s="152"/>
      <c r="F16" s="145"/>
      <c r="G16" s="156"/>
      <c r="H16" s="154" t="str">
        <f t="shared" ref="H16" si="7">IF(G16="","",IF(G16="음성","양호",IF(ISERROR(FIND(".",G16)),"불량","주의")))</f>
        <v/>
      </c>
      <c r="N16" s="73">
        <v>64</v>
      </c>
    </row>
    <row r="17" spans="1:14" ht="18.75" customHeight="1">
      <c r="A17" s="146"/>
      <c r="B17" s="147"/>
      <c r="C17" s="149"/>
      <c r="D17" s="151"/>
      <c r="E17" s="153"/>
      <c r="F17" s="147"/>
      <c r="G17" s="157"/>
      <c r="H17" s="155"/>
      <c r="N17" s="73"/>
    </row>
    <row r="18" spans="1:14" ht="18.75" customHeight="1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/>
      <c r="G18" s="156"/>
      <c r="H18" s="154" t="str">
        <f t="shared" ref="H18" si="9">IF(G18="","",IF(G18="음성","양호",IF(ISERROR(FIND(".",G18)),"불량","주의")))</f>
        <v/>
      </c>
      <c r="N18" s="73"/>
    </row>
    <row r="19" spans="1:14" ht="18.75" customHeight="1">
      <c r="A19" s="146"/>
      <c r="B19" s="147"/>
      <c r="C19" s="149"/>
      <c r="D19" s="151"/>
      <c r="E19" s="153"/>
      <c r="F19" s="147"/>
      <c r="G19" s="157"/>
      <c r="H19" s="155"/>
      <c r="N19" s="73"/>
    </row>
    <row r="20" spans="1:14" ht="18.75" customHeight="1">
      <c r="A20" s="144"/>
      <c r="B20" s="145" t="s">
        <v>104</v>
      </c>
      <c r="C20" s="148"/>
      <c r="D20" s="150" t="str">
        <f t="shared" ref="D20" si="10">IF(C20="","",IF(C20="음성","양호",IF(ISERROR(FIND(".",C20)),"불량","주의")))</f>
        <v/>
      </c>
      <c r="E20" s="152"/>
      <c r="F20" s="145" t="s">
        <v>104</v>
      </c>
      <c r="G20" s="156"/>
      <c r="H20" s="154" t="str">
        <f t="shared" ref="H20" si="11">IF(G20="","",IF(G20="음성","양호",IF(ISERROR(FIND(".",G20)),"불량","주의")))</f>
        <v/>
      </c>
    </row>
    <row r="21" spans="1:14" ht="18.75" customHeight="1">
      <c r="A21" s="146"/>
      <c r="B21" s="147" t="s">
        <v>105</v>
      </c>
      <c r="C21" s="149"/>
      <c r="D21" s="151"/>
      <c r="E21" s="153"/>
      <c r="F21" s="147" t="s">
        <v>105</v>
      </c>
      <c r="G21" s="157"/>
      <c r="H21" s="155"/>
    </row>
    <row r="22" spans="1:14" ht="18.75" customHeight="1">
      <c r="A22" s="144"/>
      <c r="B22" s="145" t="s">
        <v>104</v>
      </c>
      <c r="C22" s="148"/>
      <c r="D22" s="150" t="str">
        <f t="shared" ref="D22" si="12">IF(C22="","",IF(C22="음성","양호",IF(ISERROR(FIND(".",C22)),"불량","주의")))</f>
        <v/>
      </c>
      <c r="E22" s="152"/>
      <c r="F22" s="145" t="s">
        <v>104</v>
      </c>
      <c r="G22" s="156"/>
      <c r="H22" s="154" t="str">
        <f t="shared" ref="H22" si="13">IF(G22="","",IF(G22="음성","양호",IF(ISERROR(FIND(".",G22)),"불량","주의")))</f>
        <v/>
      </c>
    </row>
    <row r="23" spans="1:14" ht="18.75" customHeight="1">
      <c r="A23" s="146"/>
      <c r="B23" s="147" t="s">
        <v>105</v>
      </c>
      <c r="C23" s="149"/>
      <c r="D23" s="151"/>
      <c r="E23" s="153"/>
      <c r="F23" s="147" t="s">
        <v>105</v>
      </c>
      <c r="G23" s="157"/>
      <c r="H23" s="155"/>
    </row>
    <row r="24" spans="1:14" ht="18.75" customHeight="1">
      <c r="A24" s="144"/>
      <c r="B24" s="145" t="s">
        <v>104</v>
      </c>
      <c r="C24" s="148"/>
      <c r="D24" s="150" t="str">
        <f t="shared" ref="D24" si="14">IF(C24="","",IF(C24="음성","양호",IF(ISERROR(FIND(".",C24)),"불량","주의")))</f>
        <v/>
      </c>
      <c r="E24" s="152"/>
      <c r="F24" s="145" t="s">
        <v>104</v>
      </c>
      <c r="G24" s="156"/>
      <c r="H24" s="154" t="str">
        <f t="shared" ref="H24" si="15">IF(G24="","",IF(G24="음성","양호",IF(ISERROR(FIND(".",G24)),"불량","주의")))</f>
        <v/>
      </c>
    </row>
    <row r="25" spans="1:14" ht="18.75" customHeight="1">
      <c r="A25" s="146"/>
      <c r="B25" s="147" t="s">
        <v>105</v>
      </c>
      <c r="C25" s="149"/>
      <c r="D25" s="151"/>
      <c r="E25" s="153"/>
      <c r="F25" s="147" t="s">
        <v>105</v>
      </c>
      <c r="G25" s="157"/>
      <c r="H25" s="155"/>
    </row>
    <row r="26" spans="1:14" ht="18.75" customHeight="1" thickBot="1">
      <c r="A26" s="159"/>
      <c r="B26" s="160" t="s">
        <v>104</v>
      </c>
      <c r="C26" s="163"/>
      <c r="D26" s="150" t="str">
        <f t="shared" ref="D26" si="16">IF(C26="","",IF(C26="음성","양호",IF(ISERROR(FIND(".",C26)),"불량","주의")))</f>
        <v/>
      </c>
      <c r="E26" s="166"/>
      <c r="F26" s="160" t="s">
        <v>104</v>
      </c>
      <c r="G26" s="168"/>
      <c r="H26" s="154" t="str">
        <f t="shared" ref="H26" si="17">IF(G26="","",IF(G26="음성","양호",IF(ISERROR(FIND(".",G26)),"불량","주의")))</f>
        <v/>
      </c>
    </row>
    <row r="27" spans="1:14" ht="18.75" customHeight="1" thickBot="1">
      <c r="A27" s="161"/>
      <c r="B27" s="162" t="s">
        <v>105</v>
      </c>
      <c r="C27" s="164"/>
      <c r="D27" s="165"/>
      <c r="E27" s="167"/>
      <c r="F27" s="162" t="s">
        <v>105</v>
      </c>
      <c r="G27" s="169"/>
      <c r="H27" s="158"/>
    </row>
    <row r="28" spans="1:14">
      <c r="A28" s="3"/>
    </row>
    <row r="30" spans="1:14">
      <c r="A30" s="1" t="s">
        <v>16</v>
      </c>
    </row>
    <row r="31" spans="1:14">
      <c r="A31" s="15"/>
      <c r="B31" s="16" t="s">
        <v>61</v>
      </c>
      <c r="C31" s="170" t="s">
        <v>51</v>
      </c>
      <c r="D31" s="170"/>
      <c r="E31" s="170" t="s">
        <v>32</v>
      </c>
      <c r="F31" s="170"/>
      <c r="G31" s="170" t="s">
        <v>7</v>
      </c>
      <c r="H31" s="170"/>
    </row>
    <row r="32" spans="1:14">
      <c r="A32" s="17" t="s">
        <v>4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15</v>
      </c>
      <c r="B33" s="100"/>
      <c r="C33" s="171" t="s">
        <v>22</v>
      </c>
      <c r="D33" s="171"/>
      <c r="E33" s="131" t="s">
        <v>33</v>
      </c>
      <c r="F33" s="131"/>
      <c r="G33" s="100" t="s">
        <v>112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">
        <v>122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6" t="s">
        <v>8</v>
      </c>
      <c r="B43" s="96"/>
      <c r="C43" s="96"/>
      <c r="D43" s="96"/>
      <c r="E43" s="96"/>
      <c r="F43" s="96"/>
      <c r="G43" s="96"/>
      <c r="H43" s="96"/>
    </row>
    <row r="44" spans="1:8" ht="17.25">
      <c r="A44" s="97" t="s">
        <v>9</v>
      </c>
      <c r="B44" s="97"/>
      <c r="C44" s="97"/>
      <c r="D44" s="97"/>
      <c r="E44" s="97"/>
      <c r="F44" s="97"/>
      <c r="G44" s="97"/>
      <c r="H44" s="9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6" priority="3" operator="containsText" text="불량">
      <formula>NOT(ISERROR(SEARCH("불량",D8)))</formula>
    </cfRule>
  </conditionalFormatting>
  <conditionalFormatting sqref="C8 C14 C20:C27 C16 C18 C10 C12 G8 G10:G27">
    <cfRule type="containsText" dxfId="45" priority="2" operator="containsText" text="양성">
      <formula>NOT(ISERROR(SEARCH("양성",C8)))</formula>
    </cfRule>
  </conditionalFormatting>
  <conditionalFormatting sqref="D8 D22 D10 D14 D18 D12 D16 D20 D24 D26 H8 H10:H27">
    <cfRule type="containsText" dxfId="44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J7" sqref="J7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8">
      <c r="F3" s="78" t="s">
        <v>10</v>
      </c>
      <c r="G3" s="128" t="str">
        <f>'환경 8주'!G3:H3</f>
        <v>20-1226</v>
      </c>
      <c r="H3" s="129"/>
    </row>
    <row r="4" spans="1:8">
      <c r="A4" s="77" t="s">
        <v>38</v>
      </c>
      <c r="B4" s="78" t="str">
        <f>'환경 8주'!B4</f>
        <v>혜인농장</v>
      </c>
      <c r="C4" s="77" t="s">
        <v>11</v>
      </c>
      <c r="D4" s="130">
        <f>'환경 8주'!D4:E4</f>
        <v>43958</v>
      </c>
      <c r="E4" s="130"/>
      <c r="F4" s="80" t="s">
        <v>90</v>
      </c>
      <c r="G4" s="172">
        <f>'환경 8주'!G4:H4</f>
        <v>43963</v>
      </c>
      <c r="H4" s="173"/>
    </row>
    <row r="5" spans="1:8">
      <c r="A5" s="77" t="s">
        <v>30</v>
      </c>
      <c r="B5" s="75">
        <f>'환경 8주'!B5</f>
        <v>115</v>
      </c>
      <c r="C5" s="77" t="s">
        <v>31</v>
      </c>
      <c r="D5" s="174">
        <f>'환경 8주'!D5:E5</f>
        <v>8</v>
      </c>
      <c r="E5" s="174"/>
      <c r="F5" s="77" t="s">
        <v>13</v>
      </c>
      <c r="G5" s="175" t="str">
        <f>'환경 8주'!G5:H5</f>
        <v>이왕우</v>
      </c>
      <c r="H5" s="175"/>
    </row>
    <row r="6" spans="1:8" ht="15.75" thickBot="1"/>
    <row r="7" spans="1:8" ht="16.5" customHeight="1">
      <c r="A7" s="141" t="s">
        <v>102</v>
      </c>
      <c r="B7" s="142"/>
      <c r="C7" s="176" t="s">
        <v>61</v>
      </c>
      <c r="D7" s="133"/>
      <c r="E7" s="143" t="s">
        <v>102</v>
      </c>
      <c r="F7" s="142"/>
      <c r="G7" s="176" t="s">
        <v>61</v>
      </c>
      <c r="H7" s="177"/>
    </row>
    <row r="8" spans="1:8" ht="18.75" customHeight="1">
      <c r="A8" s="178">
        <f>IF('환경 8주'!A8:A9="","",'환경 8주'!A8:A9)</f>
        <v>111</v>
      </c>
      <c r="B8" s="179"/>
      <c r="C8" s="182" t="str">
        <f>IF('환경 8주'!D8="","",IF('환경 8주'!D8="불량","부적합",IF('환경 8주'!D8="주의","주의","적합")))</f>
        <v>적합</v>
      </c>
      <c r="D8" s="183"/>
      <c r="E8" s="186">
        <f>IF('환경 8주'!E8:E9="","",'환경 8주'!E8:E9)</f>
        <v>121</v>
      </c>
      <c r="F8" s="179"/>
      <c r="G8" s="182" t="str">
        <f>IF('환경 8주'!H8="","",IF('환경 8주'!H8="불량","부적합",IF('환경 8주'!H8="주의","주의","적합")))</f>
        <v>적합</v>
      </c>
      <c r="H8" s="188"/>
    </row>
    <row r="9" spans="1:8" ht="18.75" customHeight="1">
      <c r="A9" s="180"/>
      <c r="B9" s="181"/>
      <c r="C9" s="184" t="str">
        <f>IF('환경 8주'!D9="불량","부적합",IF('환경 8주'!D9="주의","주의","적합"))</f>
        <v>적합</v>
      </c>
      <c r="D9" s="185"/>
      <c r="E9" s="187"/>
      <c r="F9" s="181"/>
      <c r="G9" s="184" t="str">
        <f>IF('환경 8주'!H9="불량","부적합",IF('환경 8주'!H9="주의","주의","적합"))</f>
        <v>적합</v>
      </c>
      <c r="H9" s="189"/>
    </row>
    <row r="10" spans="1:8" ht="18.75" customHeight="1">
      <c r="A10" s="178">
        <f>IF('환경 8주'!A10:A11="","",'환경 8주'!A10:A11)</f>
        <v>212</v>
      </c>
      <c r="B10" s="179"/>
      <c r="C10" s="182" t="str">
        <f>IF('환경 8주'!D10="","",IF('환경 8주'!D10="불량","부적합",IF('환경 8주'!D10="주의","주의","적합")))</f>
        <v>적합</v>
      </c>
      <c r="D10" s="183"/>
      <c r="E10" s="186">
        <f>IF('환경 8주'!E10:E11="","",'환경 8주'!E10:E11)</f>
        <v>222</v>
      </c>
      <c r="F10" s="179"/>
      <c r="G10" s="182" t="str">
        <f>IF('환경 8주'!H10="","",IF('환경 8주'!H10="불량","부적합",IF('환경 8주'!H10="주의","주의","적합")))</f>
        <v>적합</v>
      </c>
      <c r="H10" s="188"/>
    </row>
    <row r="11" spans="1:8" ht="18.75" customHeight="1">
      <c r="A11" s="180"/>
      <c r="B11" s="181"/>
      <c r="C11" s="184" t="str">
        <f>IF('환경 8주'!D11="불량","부적합",IF('환경 8주'!D11="주의","주의","적합"))</f>
        <v>적합</v>
      </c>
      <c r="D11" s="185"/>
      <c r="E11" s="187"/>
      <c r="F11" s="181"/>
      <c r="G11" s="184" t="str">
        <f>IF('환경 8주'!H11="불량","부적합",IF('환경 8주'!H11="주의","주의","적합"))</f>
        <v>적합</v>
      </c>
      <c r="H11" s="189"/>
    </row>
    <row r="12" spans="1:8" ht="18.75" customHeight="1">
      <c r="A12" s="178">
        <f>IF('환경 8주'!A12:A13="","",'환경 8주'!A12:A13)</f>
        <v>310</v>
      </c>
      <c r="B12" s="179"/>
      <c r="C12" s="182" t="str">
        <f>IF('환경 8주'!D12="","",IF('환경 8주'!D12="불량","부적합",IF('환경 8주'!D12="주의","주의","적합")))</f>
        <v>적합</v>
      </c>
      <c r="D12" s="183"/>
      <c r="E12" s="186" t="str">
        <f>IF('환경 8주'!E12:E13="","",'환경 8주'!E12:E13)</f>
        <v/>
      </c>
      <c r="F12" s="179"/>
      <c r="G12" s="182" t="str">
        <f>IF('환경 8주'!H12="","",IF('환경 8주'!H12="불량","부적합",IF('환경 8주'!H12="주의","주의","적합")))</f>
        <v/>
      </c>
      <c r="H12" s="188"/>
    </row>
    <row r="13" spans="1:8" ht="18.75" customHeight="1">
      <c r="A13" s="180"/>
      <c r="B13" s="181"/>
      <c r="C13" s="184" t="str">
        <f>IF('환경 8주'!D13="불량","부적합",IF('환경 8주'!D13="주의","주의","적합"))</f>
        <v>적합</v>
      </c>
      <c r="D13" s="185"/>
      <c r="E13" s="187"/>
      <c r="F13" s="181"/>
      <c r="G13" s="184" t="str">
        <f>IF('환경 8주'!H13="불량","부적합",IF('환경 8주'!H13="주의","주의","적합"))</f>
        <v>적합</v>
      </c>
      <c r="H13" s="189"/>
    </row>
    <row r="14" spans="1:8" ht="18.75" customHeight="1">
      <c r="A14" s="178" t="str">
        <f>IF('환경 8주'!A14:A15="","",'환경 8주'!A14:A15)</f>
        <v/>
      </c>
      <c r="B14" s="179"/>
      <c r="C14" s="182" t="str">
        <f>IF('환경 8주'!D14="","",IF('환경 8주'!D14="불량","부적합",IF('환경 8주'!D14="주의","주의","적합")))</f>
        <v/>
      </c>
      <c r="D14" s="183"/>
      <c r="E14" s="186" t="str">
        <f>IF('환경 8주'!E14:E15="","",'환경 8주'!E14:E15)</f>
        <v/>
      </c>
      <c r="F14" s="179"/>
      <c r="G14" s="182" t="str">
        <f>IF('환경 8주'!H14="","",IF('환경 8주'!H14="불량","부적합",IF('환경 8주'!H14="주의","주의","적합")))</f>
        <v/>
      </c>
      <c r="H14" s="188"/>
    </row>
    <row r="15" spans="1:8" ht="18.75" customHeight="1">
      <c r="A15" s="180"/>
      <c r="B15" s="181"/>
      <c r="C15" s="184" t="str">
        <f>IF('환경 8주'!D15="불량","부적합",IF('환경 8주'!D15="주의","주의","적합"))</f>
        <v>적합</v>
      </c>
      <c r="D15" s="185"/>
      <c r="E15" s="187"/>
      <c r="F15" s="181"/>
      <c r="G15" s="184" t="str">
        <f>IF('환경 8주'!H15="불량","부적합",IF('환경 8주'!H15="주의","주의","적합"))</f>
        <v>적합</v>
      </c>
      <c r="H15" s="189"/>
    </row>
    <row r="16" spans="1:8" ht="18.75" customHeight="1">
      <c r="A16" s="178" t="str">
        <f>IF('환경 8주'!A16:A17="","",'환경 8주'!A16:A17)</f>
        <v/>
      </c>
      <c r="B16" s="179"/>
      <c r="C16" s="182" t="str">
        <f>IF('환경 8주'!D16="","",IF('환경 8주'!D16="불량","부적합",IF('환경 8주'!D16="주의","주의","적합")))</f>
        <v/>
      </c>
      <c r="D16" s="183"/>
      <c r="E16" s="186" t="str">
        <f>IF('환경 8주'!E16:E17="","",'환경 8주'!E16:E17)</f>
        <v/>
      </c>
      <c r="F16" s="179"/>
      <c r="G16" s="182" t="str">
        <f>IF('환경 8주'!H16="","",IF('환경 8주'!H16="불량","부적합",IF('환경 8주'!H16="주의","주의","적합")))</f>
        <v/>
      </c>
      <c r="H16" s="188"/>
    </row>
    <row r="17" spans="1:8" ht="18.75" customHeight="1">
      <c r="A17" s="180"/>
      <c r="B17" s="181"/>
      <c r="C17" s="184" t="str">
        <f>IF('환경 8주'!D17="불량","부적합",IF('환경 8주'!D17="주의","주의","적합"))</f>
        <v>적합</v>
      </c>
      <c r="D17" s="185"/>
      <c r="E17" s="187"/>
      <c r="F17" s="181"/>
      <c r="G17" s="184" t="str">
        <f>IF('환경 8주'!H17="불량","부적합",IF('환경 8주'!H17="주의","주의","적합"))</f>
        <v>적합</v>
      </c>
      <c r="H17" s="189"/>
    </row>
    <row r="18" spans="1:8" ht="18.75" customHeight="1">
      <c r="A18" s="178" t="str">
        <f>IF('환경 8주'!A18:A19="","",'환경 8주'!A18:A19)</f>
        <v/>
      </c>
      <c r="B18" s="179"/>
      <c r="C18" s="182" t="str">
        <f>IF('환경 8주'!D18="","",IF('환경 8주'!D18="불량","부적합",IF('환경 8주'!D18="주의","주의","적합")))</f>
        <v/>
      </c>
      <c r="D18" s="183"/>
      <c r="E18" s="186" t="str">
        <f>IF('환경 8주'!E18:E19="","",'환경 8주'!E18:E19)</f>
        <v/>
      </c>
      <c r="F18" s="179"/>
      <c r="G18" s="182" t="str">
        <f>IF('환경 8주'!H18="","",IF('환경 8주'!H18="불량","부적합",IF('환경 8주'!H18="주의","주의","적합")))</f>
        <v/>
      </c>
      <c r="H18" s="188"/>
    </row>
    <row r="19" spans="1:8" ht="18.75" customHeight="1">
      <c r="A19" s="180"/>
      <c r="B19" s="181"/>
      <c r="C19" s="184" t="str">
        <f>IF('환경 8주'!D19="불량","부적합",IF('환경 8주'!D19="주의","주의","적합"))</f>
        <v>적합</v>
      </c>
      <c r="D19" s="185"/>
      <c r="E19" s="187"/>
      <c r="F19" s="181"/>
      <c r="G19" s="184" t="str">
        <f>IF('환경 8주'!H19="불량","부적합",IF('환경 8주'!H19="주의","주의","적합"))</f>
        <v>적합</v>
      </c>
      <c r="H19" s="189"/>
    </row>
    <row r="20" spans="1:8" ht="18.75" customHeight="1">
      <c r="A20" s="178" t="str">
        <f>IF('환경 8주'!A20:A21="","",'환경 8주'!A20:A21)</f>
        <v/>
      </c>
      <c r="B20" s="179"/>
      <c r="C20" s="182" t="str">
        <f>IF('환경 8주'!D20="","",IF('환경 8주'!D20="불량","부적합",IF('환경 8주'!D20="주의","주의","적합")))</f>
        <v/>
      </c>
      <c r="D20" s="183"/>
      <c r="E20" s="186" t="str">
        <f>IF('환경 8주'!E20:E21="","",'환경 8주'!E20:E21)</f>
        <v/>
      </c>
      <c r="F20" s="179"/>
      <c r="G20" s="182" t="str">
        <f>IF('환경 8주'!H20="","",IF('환경 8주'!H20="불량","부적합",IF('환경 8주'!H20="주의","주의","적합")))</f>
        <v/>
      </c>
      <c r="H20" s="188"/>
    </row>
    <row r="21" spans="1:8" ht="18.75" customHeight="1">
      <c r="A21" s="180"/>
      <c r="B21" s="181"/>
      <c r="C21" s="184" t="str">
        <f>IF('환경 8주'!D21="불량","부적합",IF('환경 8주'!D21="주의","주의","적합"))</f>
        <v>적합</v>
      </c>
      <c r="D21" s="185"/>
      <c r="E21" s="187"/>
      <c r="F21" s="181"/>
      <c r="G21" s="184" t="str">
        <f>IF('환경 8주'!H21="불량","부적합",IF('환경 8주'!H21="주의","주의","적합"))</f>
        <v>적합</v>
      </c>
      <c r="H21" s="189"/>
    </row>
    <row r="22" spans="1:8" ht="18.75" customHeight="1">
      <c r="A22" s="178" t="str">
        <f>IF('환경 8주'!A22:A23="","",'환경 8주'!A22:A23)</f>
        <v/>
      </c>
      <c r="B22" s="179"/>
      <c r="C22" s="182" t="str">
        <f>IF('환경 8주'!D22="","",IF('환경 8주'!D22="불량","부적합",IF('환경 8주'!D22="주의","주의","적합")))</f>
        <v/>
      </c>
      <c r="D22" s="183"/>
      <c r="E22" s="186" t="str">
        <f>IF('환경 8주'!E22:E23="","",'환경 8주'!E22:E23)</f>
        <v/>
      </c>
      <c r="F22" s="179"/>
      <c r="G22" s="182" t="str">
        <f>IF('환경 8주'!H22="","",IF('환경 8주'!H22="불량","부적합",IF('환경 8주'!H22="주의","주의","적합")))</f>
        <v/>
      </c>
      <c r="H22" s="188"/>
    </row>
    <row r="23" spans="1:8" ht="18.75" customHeight="1">
      <c r="A23" s="180"/>
      <c r="B23" s="181"/>
      <c r="C23" s="184" t="str">
        <f>IF('환경 8주'!D23="불량","부적합",IF('환경 8주'!D23="주의","주의","적합"))</f>
        <v>적합</v>
      </c>
      <c r="D23" s="185"/>
      <c r="E23" s="187"/>
      <c r="F23" s="181"/>
      <c r="G23" s="184" t="str">
        <f>IF('환경 8주'!H23="불량","부적합",IF('환경 8주'!H23="주의","주의","적합"))</f>
        <v>적합</v>
      </c>
      <c r="H23" s="189"/>
    </row>
    <row r="24" spans="1:8" ht="18.75" customHeight="1">
      <c r="A24" s="178" t="str">
        <f>IF('환경 8주'!A24:A25="","",'환경 8주'!A24:A25)</f>
        <v/>
      </c>
      <c r="B24" s="179"/>
      <c r="C24" s="182" t="str">
        <f>IF('환경 8주'!D24="","",IF('환경 8주'!D24="불량","부적합",IF('환경 8주'!D24="주의","주의","적합")))</f>
        <v/>
      </c>
      <c r="D24" s="183"/>
      <c r="E24" s="186" t="str">
        <f>IF('환경 8주'!E24:E25="","",'환경 8주'!E24:E25)</f>
        <v/>
      </c>
      <c r="F24" s="179"/>
      <c r="G24" s="182" t="str">
        <f>IF('환경 8주'!H24="","",IF('환경 8주'!H24="불량","부적합",IF('환경 8주'!H24="주의","주의","적합")))</f>
        <v/>
      </c>
      <c r="H24" s="188"/>
    </row>
    <row r="25" spans="1:8" ht="18.75" customHeight="1">
      <c r="A25" s="180"/>
      <c r="B25" s="181"/>
      <c r="C25" s="184" t="str">
        <f>IF('환경 8주'!D25="불량","부적합",IF('환경 8주'!D25="주의","주의","적합"))</f>
        <v>적합</v>
      </c>
      <c r="D25" s="185"/>
      <c r="E25" s="187"/>
      <c r="F25" s="181"/>
      <c r="G25" s="184" t="str">
        <f>IF('환경 8주'!H25="불량","부적합",IF('환경 8주'!H25="주의","주의","적합"))</f>
        <v>적합</v>
      </c>
      <c r="H25" s="189"/>
    </row>
    <row r="26" spans="1:8" ht="18.75" customHeight="1">
      <c r="A26" s="178" t="str">
        <f>IF('환경 8주'!A26:A27="","",'환경 8주'!A26:A27)</f>
        <v/>
      </c>
      <c r="B26" s="179"/>
      <c r="C26" s="182" t="str">
        <f>IF('환경 8주'!D26="","",IF('환경 8주'!D26="불량","부적합",IF('환경 8주'!D26="주의","주의","적합")))</f>
        <v/>
      </c>
      <c r="D26" s="183"/>
      <c r="E26" s="186" t="str">
        <f>IF('환경 8주'!E26:E27="","",'환경 8주'!E26:E27)</f>
        <v/>
      </c>
      <c r="F26" s="179"/>
      <c r="G26" s="182" t="str">
        <f>IF('환경 8주'!H26="","",IF('환경 8주'!H26="불량","부적합",IF('환경 8주'!H26="주의","주의","적합")))</f>
        <v/>
      </c>
      <c r="H26" s="188"/>
    </row>
    <row r="27" spans="1:8" ht="18.75" customHeight="1" thickBot="1">
      <c r="A27" s="190"/>
      <c r="B27" s="191"/>
      <c r="C27" s="192" t="str">
        <f>IF('환경 8주'!D27="불량","부적합",IF('환경 8주'!D27="주의","주의","적합"))</f>
        <v>적합</v>
      </c>
      <c r="D27" s="193"/>
      <c r="E27" s="194"/>
      <c r="F27" s="191"/>
      <c r="G27" s="192" t="str">
        <f>IF('환경 8주'!H27="불량","부적합",IF('환경 8주'!H27="주의","주의","적합"))</f>
        <v>적합</v>
      </c>
      <c r="H27" s="195"/>
    </row>
    <row r="28" spans="1:8">
      <c r="A28" s="3"/>
    </row>
    <row r="29" spans="1:8">
      <c r="A29" s="3"/>
    </row>
    <row r="30" spans="1:8">
      <c r="A30" s="1" t="s">
        <v>16</v>
      </c>
    </row>
    <row r="31" spans="1:8" ht="16.5" customHeight="1">
      <c r="A31" s="15"/>
      <c r="B31" s="16" t="s">
        <v>61</v>
      </c>
      <c r="C31" s="170" t="s">
        <v>19</v>
      </c>
      <c r="D31" s="170"/>
      <c r="E31" s="170" t="s">
        <v>32</v>
      </c>
      <c r="F31" s="170"/>
      <c r="G31" s="170" t="s">
        <v>20</v>
      </c>
      <c r="H31" s="170"/>
    </row>
    <row r="32" spans="1:8">
      <c r="A32" s="17" t="s">
        <v>4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15</v>
      </c>
      <c r="B33" s="100"/>
      <c r="C33" s="171" t="s">
        <v>22</v>
      </c>
      <c r="D33" s="171"/>
      <c r="E33" s="131" t="s">
        <v>33</v>
      </c>
      <c r="F33" s="131"/>
      <c r="G33" s="100" t="s">
        <v>112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8주'!A36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6" t="s">
        <v>8</v>
      </c>
      <c r="B42" s="96"/>
      <c r="C42" s="96"/>
      <c r="D42" s="96"/>
      <c r="E42" s="96"/>
      <c r="F42" s="96"/>
      <c r="G42" s="96"/>
      <c r="H42" s="96"/>
    </row>
    <row r="43" spans="1:8" ht="17.25">
      <c r="A43" s="97" t="s">
        <v>9</v>
      </c>
      <c r="B43" s="97"/>
      <c r="C43" s="97"/>
      <c r="D43" s="97"/>
      <c r="E43" s="97"/>
      <c r="F43" s="97"/>
      <c r="G43" s="97"/>
      <c r="H43" s="9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43" priority="2" operator="containsText" text="부적합">
      <formula>NOT(ISERROR(SEARCH("부적합",C8)))</formula>
    </cfRule>
  </conditionalFormatting>
  <conditionalFormatting sqref="C8 E8 C10:E27 G8 G10:H27">
    <cfRule type="containsText" dxfId="4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N44"/>
  <sheetViews>
    <sheetView topLeftCell="A6" zoomScaleNormal="100" workbookViewId="0">
      <selection activeCell="E12" sqref="E12:F13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14">
      <c r="F3" s="83" t="s">
        <v>10</v>
      </c>
      <c r="G3" s="128" t="s">
        <v>124</v>
      </c>
      <c r="H3" s="129"/>
      <c r="N3" s="73"/>
    </row>
    <row r="4" spans="1:14">
      <c r="A4" s="82" t="s">
        <v>97</v>
      </c>
      <c r="B4" s="81" t="s">
        <v>91</v>
      </c>
      <c r="C4" s="82" t="s">
        <v>11</v>
      </c>
      <c r="D4" s="108">
        <v>43984</v>
      </c>
      <c r="E4" s="108"/>
      <c r="F4" s="85" t="s">
        <v>90</v>
      </c>
      <c r="G4" s="138">
        <v>43987</v>
      </c>
      <c r="H4" s="139"/>
      <c r="N4" s="73"/>
    </row>
    <row r="5" spans="1:14">
      <c r="A5" s="82" t="s">
        <v>30</v>
      </c>
      <c r="B5" s="74">
        <v>115</v>
      </c>
      <c r="C5" s="82" t="s">
        <v>31</v>
      </c>
      <c r="D5" s="140">
        <v>12</v>
      </c>
      <c r="E5" s="140"/>
      <c r="F5" s="82" t="s">
        <v>12</v>
      </c>
      <c r="G5" s="109" t="s">
        <v>120</v>
      </c>
      <c r="H5" s="109"/>
      <c r="N5" s="73">
        <v>4</v>
      </c>
    </row>
    <row r="6" spans="1:14" ht="15.75" thickBot="1">
      <c r="N6" s="73">
        <v>8</v>
      </c>
    </row>
    <row r="7" spans="1:14" ht="16.5" customHeight="1">
      <c r="A7" s="141" t="s">
        <v>27</v>
      </c>
      <c r="B7" s="142"/>
      <c r="C7" s="84" t="s">
        <v>14</v>
      </c>
      <c r="D7" s="52" t="s">
        <v>3</v>
      </c>
      <c r="E7" s="143" t="s">
        <v>27</v>
      </c>
      <c r="F7" s="142"/>
      <c r="G7" s="84" t="s">
        <v>14</v>
      </c>
      <c r="H7" s="7" t="s">
        <v>3</v>
      </c>
      <c r="N7" s="73">
        <v>12</v>
      </c>
    </row>
    <row r="8" spans="1:14" ht="18.75" customHeight="1">
      <c r="A8" s="144">
        <v>111</v>
      </c>
      <c r="B8" s="145"/>
      <c r="C8" s="148" t="s">
        <v>121</v>
      </c>
      <c r="D8" s="150" t="str">
        <f>IF(C8="","",IF(C8="음성","양호",IF(ISERROR(FIND(".",C8)),"불량","주의")))</f>
        <v>양호</v>
      </c>
      <c r="E8" s="152">
        <v>121</v>
      </c>
      <c r="F8" s="145"/>
      <c r="G8" s="148" t="s">
        <v>121</v>
      </c>
      <c r="H8" s="154" t="str">
        <f>IF(G8="","",IF(G8="음성","양호",IF(ISERROR(FIND(".",G8)),"불량","주의")))</f>
        <v>양호</v>
      </c>
      <c r="N8" s="73">
        <v>16</v>
      </c>
    </row>
    <row r="9" spans="1:14" ht="18.75" customHeight="1">
      <c r="A9" s="146"/>
      <c r="B9" s="147"/>
      <c r="C9" s="149"/>
      <c r="D9" s="151"/>
      <c r="E9" s="153"/>
      <c r="F9" s="147"/>
      <c r="G9" s="149"/>
      <c r="H9" s="155"/>
      <c r="N9" s="73">
        <v>20</v>
      </c>
    </row>
    <row r="10" spans="1:14" ht="18.75" customHeight="1">
      <c r="A10" s="144">
        <v>212</v>
      </c>
      <c r="B10" s="145"/>
      <c r="C10" s="148" t="s">
        <v>121</v>
      </c>
      <c r="D10" s="150" t="str">
        <f t="shared" ref="D10" si="0">IF(C10="","",IF(C10="음성","양호",IF(ISERROR(FIND(".",C10)),"불량","주의")))</f>
        <v>양호</v>
      </c>
      <c r="E10" s="152">
        <v>222</v>
      </c>
      <c r="F10" s="145"/>
      <c r="G10" s="148" t="s">
        <v>121</v>
      </c>
      <c r="H10" s="154" t="str">
        <f t="shared" ref="H10" si="1">IF(G10="","",IF(G10="음성","양호",IF(ISERROR(FIND(".",G10)),"불량","주의")))</f>
        <v>양호</v>
      </c>
      <c r="N10" s="73">
        <v>24</v>
      </c>
    </row>
    <row r="11" spans="1:14" ht="18.75" customHeight="1">
      <c r="A11" s="146"/>
      <c r="B11" s="147"/>
      <c r="C11" s="149"/>
      <c r="D11" s="151"/>
      <c r="E11" s="153"/>
      <c r="F11" s="147"/>
      <c r="G11" s="149"/>
      <c r="H11" s="155"/>
      <c r="N11" s="73">
        <v>28</v>
      </c>
    </row>
    <row r="12" spans="1:14" ht="18.75" customHeight="1">
      <c r="A12" s="144">
        <v>310</v>
      </c>
      <c r="B12" s="145"/>
      <c r="C12" s="148" t="s">
        <v>121</v>
      </c>
      <c r="D12" s="150" t="str">
        <f t="shared" ref="D12" si="2">IF(C12="","",IF(C12="음성","양호",IF(ISERROR(FIND(".",C12)),"불량","주의")))</f>
        <v>양호</v>
      </c>
      <c r="E12" s="152"/>
      <c r="F12" s="145"/>
      <c r="G12" s="148"/>
      <c r="H12" s="154" t="str">
        <f t="shared" ref="H12" si="3">IF(G12="","",IF(G12="음성","양호",IF(ISERROR(FIND(".",G12)),"불량","주의")))</f>
        <v/>
      </c>
      <c r="N12" s="73">
        <v>34</v>
      </c>
    </row>
    <row r="13" spans="1:14" ht="18.75" customHeight="1">
      <c r="A13" s="146"/>
      <c r="B13" s="147"/>
      <c r="C13" s="149"/>
      <c r="D13" s="151"/>
      <c r="E13" s="153"/>
      <c r="F13" s="147"/>
      <c r="G13" s="149"/>
      <c r="H13" s="155"/>
      <c r="N13" s="73">
        <v>42</v>
      </c>
    </row>
    <row r="14" spans="1:14" ht="18.75" customHeight="1">
      <c r="A14" s="144"/>
      <c r="B14" s="145"/>
      <c r="C14" s="148"/>
      <c r="D14" s="150" t="str">
        <f t="shared" ref="D14" si="4">IF(C14="","",IF(C14="음성","양호",IF(ISERROR(FIND(".",C14)),"불량","주의")))</f>
        <v/>
      </c>
      <c r="E14" s="152"/>
      <c r="F14" s="145"/>
      <c r="G14" s="156"/>
      <c r="H14" s="154" t="str">
        <f t="shared" ref="H14" si="5">IF(G14="","",IF(G14="음성","양호",IF(ISERROR(FIND(".",G14)),"불량","주의")))</f>
        <v/>
      </c>
      <c r="N14" s="73">
        <v>48</v>
      </c>
    </row>
    <row r="15" spans="1:14" ht="18.75" customHeight="1">
      <c r="A15" s="146"/>
      <c r="B15" s="147"/>
      <c r="C15" s="149"/>
      <c r="D15" s="151"/>
      <c r="E15" s="153"/>
      <c r="F15" s="147"/>
      <c r="G15" s="157"/>
      <c r="H15" s="155"/>
      <c r="N15" s="73">
        <v>54</v>
      </c>
    </row>
    <row r="16" spans="1:14" ht="18.75" customHeight="1">
      <c r="A16" s="144"/>
      <c r="B16" s="145"/>
      <c r="C16" s="148"/>
      <c r="D16" s="150" t="str">
        <f t="shared" ref="D16" si="6">IF(C16="","",IF(C16="음성","양호",IF(ISERROR(FIND(".",C16)),"불량","주의")))</f>
        <v/>
      </c>
      <c r="E16" s="152"/>
      <c r="F16" s="145"/>
      <c r="G16" s="156"/>
      <c r="H16" s="154" t="str">
        <f t="shared" ref="H16" si="7">IF(G16="","",IF(G16="음성","양호",IF(ISERROR(FIND(".",G16)),"불량","주의")))</f>
        <v/>
      </c>
      <c r="N16" s="73">
        <v>64</v>
      </c>
    </row>
    <row r="17" spans="1:14" ht="18.75" customHeight="1">
      <c r="A17" s="146"/>
      <c r="B17" s="147"/>
      <c r="C17" s="149"/>
      <c r="D17" s="151"/>
      <c r="E17" s="153"/>
      <c r="F17" s="147"/>
      <c r="G17" s="157"/>
      <c r="H17" s="155"/>
      <c r="N17" s="73"/>
    </row>
    <row r="18" spans="1:14" ht="18.75" customHeight="1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/>
      <c r="G18" s="156"/>
      <c r="H18" s="154" t="str">
        <f t="shared" ref="H18" si="9">IF(G18="","",IF(G18="음성","양호",IF(ISERROR(FIND(".",G18)),"불량","주의")))</f>
        <v/>
      </c>
      <c r="N18" s="73"/>
    </row>
    <row r="19" spans="1:14" ht="18.75" customHeight="1">
      <c r="A19" s="146"/>
      <c r="B19" s="147"/>
      <c r="C19" s="149"/>
      <c r="D19" s="151"/>
      <c r="E19" s="153"/>
      <c r="F19" s="147"/>
      <c r="G19" s="157"/>
      <c r="H19" s="155"/>
      <c r="N19" s="73"/>
    </row>
    <row r="20" spans="1:14" ht="18.75" customHeight="1">
      <c r="A20" s="144"/>
      <c r="B20" s="145" t="s">
        <v>104</v>
      </c>
      <c r="C20" s="148"/>
      <c r="D20" s="150" t="str">
        <f t="shared" ref="D20" si="10">IF(C20="","",IF(C20="음성","양호",IF(ISERROR(FIND(".",C20)),"불량","주의")))</f>
        <v/>
      </c>
      <c r="E20" s="152"/>
      <c r="F20" s="145" t="s">
        <v>104</v>
      </c>
      <c r="G20" s="156"/>
      <c r="H20" s="154" t="str">
        <f t="shared" ref="H20" si="11">IF(G20="","",IF(G20="음성","양호",IF(ISERROR(FIND(".",G20)),"불량","주의")))</f>
        <v/>
      </c>
    </row>
    <row r="21" spans="1:14" ht="18.75" customHeight="1">
      <c r="A21" s="146"/>
      <c r="B21" s="147" t="s">
        <v>105</v>
      </c>
      <c r="C21" s="149"/>
      <c r="D21" s="151"/>
      <c r="E21" s="153"/>
      <c r="F21" s="147" t="s">
        <v>105</v>
      </c>
      <c r="G21" s="157"/>
      <c r="H21" s="155"/>
    </row>
    <row r="22" spans="1:14" ht="18.75" customHeight="1">
      <c r="A22" s="144"/>
      <c r="B22" s="145" t="s">
        <v>104</v>
      </c>
      <c r="C22" s="148"/>
      <c r="D22" s="150" t="str">
        <f t="shared" ref="D22" si="12">IF(C22="","",IF(C22="음성","양호",IF(ISERROR(FIND(".",C22)),"불량","주의")))</f>
        <v/>
      </c>
      <c r="E22" s="152"/>
      <c r="F22" s="145" t="s">
        <v>104</v>
      </c>
      <c r="G22" s="156"/>
      <c r="H22" s="154" t="str">
        <f t="shared" ref="H22" si="13">IF(G22="","",IF(G22="음성","양호",IF(ISERROR(FIND(".",G22)),"불량","주의")))</f>
        <v/>
      </c>
    </row>
    <row r="23" spans="1:14" ht="18.75" customHeight="1">
      <c r="A23" s="146"/>
      <c r="B23" s="147" t="s">
        <v>105</v>
      </c>
      <c r="C23" s="149"/>
      <c r="D23" s="151"/>
      <c r="E23" s="153"/>
      <c r="F23" s="147" t="s">
        <v>105</v>
      </c>
      <c r="G23" s="157"/>
      <c r="H23" s="155"/>
    </row>
    <row r="24" spans="1:14" ht="18.75" customHeight="1">
      <c r="A24" s="144"/>
      <c r="B24" s="145" t="s">
        <v>104</v>
      </c>
      <c r="C24" s="148"/>
      <c r="D24" s="150" t="str">
        <f t="shared" ref="D24" si="14">IF(C24="","",IF(C24="음성","양호",IF(ISERROR(FIND(".",C24)),"불량","주의")))</f>
        <v/>
      </c>
      <c r="E24" s="152"/>
      <c r="F24" s="145" t="s">
        <v>104</v>
      </c>
      <c r="G24" s="156"/>
      <c r="H24" s="154" t="str">
        <f t="shared" ref="H24" si="15">IF(G24="","",IF(G24="음성","양호",IF(ISERROR(FIND(".",G24)),"불량","주의")))</f>
        <v/>
      </c>
    </row>
    <row r="25" spans="1:14" ht="18.75" customHeight="1">
      <c r="A25" s="146"/>
      <c r="B25" s="147" t="s">
        <v>105</v>
      </c>
      <c r="C25" s="149"/>
      <c r="D25" s="151"/>
      <c r="E25" s="153"/>
      <c r="F25" s="147" t="s">
        <v>105</v>
      </c>
      <c r="G25" s="157"/>
      <c r="H25" s="155"/>
    </row>
    <row r="26" spans="1:14" ht="18.75" customHeight="1" thickBot="1">
      <c r="A26" s="159"/>
      <c r="B26" s="160" t="s">
        <v>104</v>
      </c>
      <c r="C26" s="163"/>
      <c r="D26" s="150" t="str">
        <f t="shared" ref="D26" si="16">IF(C26="","",IF(C26="음성","양호",IF(ISERROR(FIND(".",C26)),"불량","주의")))</f>
        <v/>
      </c>
      <c r="E26" s="166"/>
      <c r="F26" s="160" t="s">
        <v>104</v>
      </c>
      <c r="G26" s="168"/>
      <c r="H26" s="154" t="str">
        <f t="shared" ref="H26" si="17">IF(G26="","",IF(G26="음성","양호",IF(ISERROR(FIND(".",G26)),"불량","주의")))</f>
        <v/>
      </c>
    </row>
    <row r="27" spans="1:14" ht="18.75" customHeight="1" thickBot="1">
      <c r="A27" s="161"/>
      <c r="B27" s="162" t="s">
        <v>105</v>
      </c>
      <c r="C27" s="164"/>
      <c r="D27" s="165"/>
      <c r="E27" s="167"/>
      <c r="F27" s="162" t="s">
        <v>105</v>
      </c>
      <c r="G27" s="169"/>
      <c r="H27" s="158"/>
    </row>
    <row r="28" spans="1:14">
      <c r="A28" s="3"/>
    </row>
    <row r="30" spans="1:14">
      <c r="A30" s="1" t="s">
        <v>16</v>
      </c>
    </row>
    <row r="31" spans="1:14">
      <c r="A31" s="15"/>
      <c r="B31" s="16" t="s">
        <v>5</v>
      </c>
      <c r="C31" s="170" t="s">
        <v>6</v>
      </c>
      <c r="D31" s="170"/>
      <c r="E31" s="170" t="s">
        <v>32</v>
      </c>
      <c r="F31" s="170"/>
      <c r="G31" s="170" t="s">
        <v>7</v>
      </c>
      <c r="H31" s="170"/>
    </row>
    <row r="32" spans="1:14">
      <c r="A32" s="17" t="s">
        <v>4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14</v>
      </c>
      <c r="B33" s="100"/>
      <c r="C33" s="171" t="s">
        <v>22</v>
      </c>
      <c r="D33" s="171"/>
      <c r="E33" s="131" t="s">
        <v>33</v>
      </c>
      <c r="F33" s="131"/>
      <c r="G33" s="100" t="s">
        <v>34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">
        <v>122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6" t="s">
        <v>8</v>
      </c>
      <c r="B43" s="96"/>
      <c r="C43" s="96"/>
      <c r="D43" s="96"/>
      <c r="E43" s="96"/>
      <c r="F43" s="96"/>
      <c r="G43" s="96"/>
      <c r="H43" s="96"/>
    </row>
    <row r="44" spans="1:8" ht="17.25">
      <c r="A44" s="97" t="s">
        <v>9</v>
      </c>
      <c r="B44" s="97"/>
      <c r="C44" s="97"/>
      <c r="D44" s="97"/>
      <c r="E44" s="97"/>
      <c r="F44" s="97"/>
      <c r="G44" s="97"/>
      <c r="H44" s="9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1" priority="3" operator="containsText" text="불량">
      <formula>NOT(ISERROR(SEARCH("불량",D8)))</formula>
    </cfRule>
  </conditionalFormatting>
  <conditionalFormatting sqref="C8 C14 C20:C27 C16 C18 C10 C12 G8 G10:G27">
    <cfRule type="containsText" dxfId="40" priority="2" operator="containsText" text="양성">
      <formula>NOT(ISERROR(SEARCH("양성",C8)))</formula>
    </cfRule>
  </conditionalFormatting>
  <conditionalFormatting sqref="D8 D22 D10 D14 D18 D12 D16 D20 D24 D26 H8 H10:H27">
    <cfRule type="containsText" dxfId="3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E12" sqref="E12:F13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8">
      <c r="F3" s="83" t="s">
        <v>10</v>
      </c>
      <c r="G3" s="128" t="str">
        <f>'환경 12주'!G3:H3</f>
        <v>20-1477</v>
      </c>
      <c r="H3" s="129"/>
    </row>
    <row r="4" spans="1:8">
      <c r="A4" s="82" t="s">
        <v>38</v>
      </c>
      <c r="B4" s="83" t="str">
        <f>'환경 12주'!B4</f>
        <v>혜인농장</v>
      </c>
      <c r="C4" s="82" t="s">
        <v>11</v>
      </c>
      <c r="D4" s="130">
        <f>'환경 12주'!D4:E4</f>
        <v>43984</v>
      </c>
      <c r="E4" s="130"/>
      <c r="F4" s="85" t="s">
        <v>90</v>
      </c>
      <c r="G4" s="172">
        <f>'환경 12주'!G4:H4</f>
        <v>43987</v>
      </c>
      <c r="H4" s="173"/>
    </row>
    <row r="5" spans="1:8">
      <c r="A5" s="82" t="s">
        <v>30</v>
      </c>
      <c r="B5" s="75">
        <f>'환경 12주'!B5</f>
        <v>115</v>
      </c>
      <c r="C5" s="82" t="s">
        <v>31</v>
      </c>
      <c r="D5" s="174">
        <f>'환경 12주'!D5:E5</f>
        <v>12</v>
      </c>
      <c r="E5" s="174"/>
      <c r="F5" s="82" t="s">
        <v>12</v>
      </c>
      <c r="G5" s="175" t="str">
        <f>'환경 12주'!G5:H5</f>
        <v>이왕우</v>
      </c>
      <c r="H5" s="175"/>
    </row>
    <row r="6" spans="1:8" ht="15.75" thickBot="1"/>
    <row r="7" spans="1:8" ht="16.5" customHeight="1">
      <c r="A7" s="141" t="s">
        <v>27</v>
      </c>
      <c r="B7" s="142"/>
      <c r="C7" s="176" t="s">
        <v>5</v>
      </c>
      <c r="D7" s="133"/>
      <c r="E7" s="143" t="s">
        <v>27</v>
      </c>
      <c r="F7" s="142"/>
      <c r="G7" s="176" t="s">
        <v>5</v>
      </c>
      <c r="H7" s="177"/>
    </row>
    <row r="8" spans="1:8" ht="18.75" customHeight="1">
      <c r="A8" s="178">
        <f>IF('환경 12주'!A8:A9="","",'환경 12주'!A8:A9)</f>
        <v>111</v>
      </c>
      <c r="B8" s="179"/>
      <c r="C8" s="182" t="str">
        <f>IF('환경 12주'!D8="","",IF('환경 12주'!D8="불량","부적합",IF('환경 12주'!D8="주의","주의","적합")))</f>
        <v>적합</v>
      </c>
      <c r="D8" s="183"/>
      <c r="E8" s="186">
        <f>IF('환경 12주'!E8:E9="","",'환경 12주'!E8:E9)</f>
        <v>121</v>
      </c>
      <c r="F8" s="179"/>
      <c r="G8" s="182" t="str">
        <f>IF('환경 12주'!H8="","",IF('환경 12주'!H8="불량","부적합",IF('환경 12주'!H8="주의","주의","적합")))</f>
        <v>적합</v>
      </c>
      <c r="H8" s="188"/>
    </row>
    <row r="9" spans="1:8" ht="18.75" customHeight="1">
      <c r="A9" s="180"/>
      <c r="B9" s="181"/>
      <c r="C9" s="184" t="str">
        <f>IF('환경 12주'!D9="불량","부적합",IF('환경 12주'!D9="주의","주의","적합"))</f>
        <v>적합</v>
      </c>
      <c r="D9" s="185"/>
      <c r="E9" s="187"/>
      <c r="F9" s="181"/>
      <c r="G9" s="184" t="str">
        <f>IF('환경 12주'!H9="불량","부적합",IF('환경 12주'!H9="주의","주의","적합"))</f>
        <v>적합</v>
      </c>
      <c r="H9" s="189"/>
    </row>
    <row r="10" spans="1:8" ht="18.75" customHeight="1">
      <c r="A10" s="178">
        <f>IF('환경 12주'!A10:A11="","",'환경 12주'!A10:A11)</f>
        <v>212</v>
      </c>
      <c r="B10" s="179"/>
      <c r="C10" s="182" t="str">
        <f>IF('환경 12주'!D10="","",IF('환경 12주'!D10="불량","부적합",IF('환경 12주'!D10="주의","주의","적합")))</f>
        <v>적합</v>
      </c>
      <c r="D10" s="183"/>
      <c r="E10" s="186">
        <f>IF('환경 12주'!E10:E11="","",'환경 12주'!E10:E11)</f>
        <v>222</v>
      </c>
      <c r="F10" s="179"/>
      <c r="G10" s="182" t="str">
        <f>IF('환경 12주'!H10="","",IF('환경 12주'!H10="불량","부적합",IF('환경 12주'!H10="주의","주의","적합")))</f>
        <v>적합</v>
      </c>
      <c r="H10" s="188"/>
    </row>
    <row r="11" spans="1:8" ht="18.75" customHeight="1">
      <c r="A11" s="180"/>
      <c r="B11" s="181"/>
      <c r="C11" s="184" t="str">
        <f>IF('환경 12주'!D11="불량","부적합",IF('환경 12주'!D11="주의","주의","적합"))</f>
        <v>적합</v>
      </c>
      <c r="D11" s="185"/>
      <c r="E11" s="187"/>
      <c r="F11" s="181"/>
      <c r="G11" s="184" t="str">
        <f>IF('환경 12주'!H11="불량","부적합",IF('환경 12주'!H11="주의","주의","적합"))</f>
        <v>적합</v>
      </c>
      <c r="H11" s="189"/>
    </row>
    <row r="12" spans="1:8" ht="18.75" customHeight="1">
      <c r="A12" s="178">
        <f>IF('환경 12주'!A12:A13="","",'환경 12주'!A12:A13)</f>
        <v>310</v>
      </c>
      <c r="B12" s="179"/>
      <c r="C12" s="182" t="str">
        <f>IF('환경 12주'!D12="","",IF('환경 12주'!D12="불량","부적합",IF('환경 12주'!D12="주의","주의","적합")))</f>
        <v>적합</v>
      </c>
      <c r="D12" s="183"/>
      <c r="E12" s="186" t="str">
        <f>IF('환경 12주'!E12:E13="","",'환경 12주'!E12:E13)</f>
        <v/>
      </c>
      <c r="F12" s="179"/>
      <c r="G12" s="182" t="str">
        <f>IF('환경 12주'!H12="","",IF('환경 12주'!H12="불량","부적합",IF('환경 12주'!H12="주의","주의","적합")))</f>
        <v/>
      </c>
      <c r="H12" s="188"/>
    </row>
    <row r="13" spans="1:8" ht="18.75" customHeight="1">
      <c r="A13" s="180"/>
      <c r="B13" s="181"/>
      <c r="C13" s="184" t="str">
        <f>IF('환경 12주'!D13="불량","부적합",IF('환경 12주'!D13="주의","주의","적합"))</f>
        <v>적합</v>
      </c>
      <c r="D13" s="185"/>
      <c r="E13" s="187"/>
      <c r="F13" s="181"/>
      <c r="G13" s="184" t="str">
        <f>IF('환경 12주'!H13="불량","부적합",IF('환경 12주'!H13="주의","주의","적합"))</f>
        <v>적합</v>
      </c>
      <c r="H13" s="189"/>
    </row>
    <row r="14" spans="1:8" ht="18.75" customHeight="1">
      <c r="A14" s="178" t="str">
        <f>IF('환경 12주'!A14:A15="","",'환경 12주'!A14:A15)</f>
        <v/>
      </c>
      <c r="B14" s="179"/>
      <c r="C14" s="182" t="str">
        <f>IF('환경 12주'!D14="","",IF('환경 12주'!D14="불량","부적합",IF('환경 12주'!D14="주의","주의","적합")))</f>
        <v/>
      </c>
      <c r="D14" s="183"/>
      <c r="E14" s="186" t="str">
        <f>IF('환경 12주'!E14:E15="","",'환경 12주'!E14:E15)</f>
        <v/>
      </c>
      <c r="F14" s="179"/>
      <c r="G14" s="182" t="str">
        <f>IF('환경 12주'!H14="","",IF('환경 12주'!H14="불량","부적합",IF('환경 12주'!H14="주의","주의","적합")))</f>
        <v/>
      </c>
      <c r="H14" s="188"/>
    </row>
    <row r="15" spans="1:8" ht="18.75" customHeight="1">
      <c r="A15" s="180"/>
      <c r="B15" s="181"/>
      <c r="C15" s="184" t="str">
        <f>IF('환경 12주'!D15="불량","부적합",IF('환경 12주'!D15="주의","주의","적합"))</f>
        <v>적합</v>
      </c>
      <c r="D15" s="185"/>
      <c r="E15" s="187"/>
      <c r="F15" s="181"/>
      <c r="G15" s="184" t="str">
        <f>IF('환경 12주'!H15="불량","부적합",IF('환경 12주'!H15="주의","주의","적합"))</f>
        <v>적합</v>
      </c>
      <c r="H15" s="189"/>
    </row>
    <row r="16" spans="1:8" ht="18.75" customHeight="1">
      <c r="A16" s="178" t="str">
        <f>IF('환경 12주'!A16:A17="","",'환경 12주'!A16:A17)</f>
        <v/>
      </c>
      <c r="B16" s="179"/>
      <c r="C16" s="182" t="str">
        <f>IF('환경 12주'!D16="","",IF('환경 12주'!D16="불량","부적합",IF('환경 12주'!D16="주의","주의","적합")))</f>
        <v/>
      </c>
      <c r="D16" s="183"/>
      <c r="E16" s="186" t="str">
        <f>IF('환경 12주'!E16:E17="","",'환경 12주'!E16:E17)</f>
        <v/>
      </c>
      <c r="F16" s="179"/>
      <c r="G16" s="182" t="str">
        <f>IF('환경 12주'!H16="","",IF('환경 12주'!H16="불량","부적합",IF('환경 12주'!H16="주의","주의","적합")))</f>
        <v/>
      </c>
      <c r="H16" s="188"/>
    </row>
    <row r="17" spans="1:8" ht="18.75" customHeight="1">
      <c r="A17" s="180"/>
      <c r="B17" s="181"/>
      <c r="C17" s="184" t="str">
        <f>IF('환경 12주'!D17="불량","부적합",IF('환경 12주'!D17="주의","주의","적합"))</f>
        <v>적합</v>
      </c>
      <c r="D17" s="185"/>
      <c r="E17" s="187"/>
      <c r="F17" s="181"/>
      <c r="G17" s="184" t="str">
        <f>IF('환경 12주'!H17="불량","부적합",IF('환경 12주'!H17="주의","주의","적합"))</f>
        <v>적합</v>
      </c>
      <c r="H17" s="189"/>
    </row>
    <row r="18" spans="1:8" ht="18.75" customHeight="1">
      <c r="A18" s="178" t="str">
        <f>IF('환경 12주'!A18:A19="","",'환경 12주'!A18:A19)</f>
        <v/>
      </c>
      <c r="B18" s="179"/>
      <c r="C18" s="182" t="str">
        <f>IF('환경 12주'!D18="","",IF('환경 12주'!D18="불량","부적합",IF('환경 12주'!D18="주의","주의","적합")))</f>
        <v/>
      </c>
      <c r="D18" s="183"/>
      <c r="E18" s="186" t="str">
        <f>IF('환경 12주'!E18:E19="","",'환경 12주'!E18:E19)</f>
        <v/>
      </c>
      <c r="F18" s="179"/>
      <c r="G18" s="182" t="str">
        <f>IF('환경 12주'!H18="","",IF('환경 12주'!H18="불량","부적합",IF('환경 12주'!H18="주의","주의","적합")))</f>
        <v/>
      </c>
      <c r="H18" s="188"/>
    </row>
    <row r="19" spans="1:8" ht="18.75" customHeight="1">
      <c r="A19" s="180"/>
      <c r="B19" s="181"/>
      <c r="C19" s="184" t="str">
        <f>IF('환경 12주'!D19="불량","부적합",IF('환경 12주'!D19="주의","주의","적합"))</f>
        <v>적합</v>
      </c>
      <c r="D19" s="185"/>
      <c r="E19" s="187"/>
      <c r="F19" s="181"/>
      <c r="G19" s="184" t="str">
        <f>IF('환경 12주'!H19="불량","부적합",IF('환경 12주'!H19="주의","주의","적합"))</f>
        <v>적합</v>
      </c>
      <c r="H19" s="189"/>
    </row>
    <row r="20" spans="1:8" ht="18.75" customHeight="1">
      <c r="A20" s="178" t="str">
        <f>IF('환경 12주'!A20:A21="","",'환경 12주'!A20:A21)</f>
        <v/>
      </c>
      <c r="B20" s="179"/>
      <c r="C20" s="182" t="str">
        <f>IF('환경 12주'!D20="","",IF('환경 12주'!D20="불량","부적합",IF('환경 12주'!D20="주의","주의","적합")))</f>
        <v/>
      </c>
      <c r="D20" s="183"/>
      <c r="E20" s="186" t="str">
        <f>IF('환경 12주'!E20:E21="","",'환경 12주'!E20:E21)</f>
        <v/>
      </c>
      <c r="F20" s="179"/>
      <c r="G20" s="182" t="str">
        <f>IF('환경 12주'!H20="","",IF('환경 12주'!H20="불량","부적합",IF('환경 12주'!H20="주의","주의","적합")))</f>
        <v/>
      </c>
      <c r="H20" s="188"/>
    </row>
    <row r="21" spans="1:8" ht="18.75" customHeight="1">
      <c r="A21" s="180"/>
      <c r="B21" s="181"/>
      <c r="C21" s="184" t="str">
        <f>IF('환경 12주'!D21="불량","부적합",IF('환경 12주'!D21="주의","주의","적합"))</f>
        <v>적합</v>
      </c>
      <c r="D21" s="185"/>
      <c r="E21" s="187"/>
      <c r="F21" s="181"/>
      <c r="G21" s="184" t="str">
        <f>IF('환경 12주'!H21="불량","부적합",IF('환경 12주'!H21="주의","주의","적합"))</f>
        <v>적합</v>
      </c>
      <c r="H21" s="189"/>
    </row>
    <row r="22" spans="1:8" ht="18.75" customHeight="1">
      <c r="A22" s="178" t="str">
        <f>IF('환경 12주'!A22:A23="","",'환경 12주'!A22:A23)</f>
        <v/>
      </c>
      <c r="B22" s="179"/>
      <c r="C22" s="182" t="str">
        <f>IF('환경 12주'!D22="","",IF('환경 12주'!D22="불량","부적합",IF('환경 12주'!D22="주의","주의","적합")))</f>
        <v/>
      </c>
      <c r="D22" s="183"/>
      <c r="E22" s="186" t="str">
        <f>IF('환경 12주'!E22:E23="","",'환경 12주'!E22:E23)</f>
        <v/>
      </c>
      <c r="F22" s="179"/>
      <c r="G22" s="182" t="str">
        <f>IF('환경 12주'!H22="","",IF('환경 12주'!H22="불량","부적합",IF('환경 12주'!H22="주의","주의","적합")))</f>
        <v/>
      </c>
      <c r="H22" s="188"/>
    </row>
    <row r="23" spans="1:8" ht="18.75" customHeight="1">
      <c r="A23" s="180"/>
      <c r="B23" s="181"/>
      <c r="C23" s="184" t="str">
        <f>IF('환경 12주'!D23="불량","부적합",IF('환경 12주'!D23="주의","주의","적합"))</f>
        <v>적합</v>
      </c>
      <c r="D23" s="185"/>
      <c r="E23" s="187"/>
      <c r="F23" s="181"/>
      <c r="G23" s="184" t="str">
        <f>IF('환경 12주'!H23="불량","부적합",IF('환경 12주'!H23="주의","주의","적합"))</f>
        <v>적합</v>
      </c>
      <c r="H23" s="189"/>
    </row>
    <row r="24" spans="1:8" ht="18.75" customHeight="1">
      <c r="A24" s="178" t="str">
        <f>IF('환경 12주'!A24:A25="","",'환경 12주'!A24:A25)</f>
        <v/>
      </c>
      <c r="B24" s="179"/>
      <c r="C24" s="182" t="str">
        <f>IF('환경 12주'!D24="","",IF('환경 12주'!D24="불량","부적합",IF('환경 12주'!D24="주의","주의","적합")))</f>
        <v/>
      </c>
      <c r="D24" s="183"/>
      <c r="E24" s="186" t="str">
        <f>IF('환경 12주'!E24:E25="","",'환경 12주'!E24:E25)</f>
        <v/>
      </c>
      <c r="F24" s="179"/>
      <c r="G24" s="182" t="str">
        <f>IF('환경 12주'!H24="","",IF('환경 12주'!H24="불량","부적합",IF('환경 12주'!H24="주의","주의","적합")))</f>
        <v/>
      </c>
      <c r="H24" s="188"/>
    </row>
    <row r="25" spans="1:8" ht="18.75" customHeight="1">
      <c r="A25" s="180"/>
      <c r="B25" s="181"/>
      <c r="C25" s="184" t="str">
        <f>IF('환경 12주'!D25="불량","부적합",IF('환경 12주'!D25="주의","주의","적합"))</f>
        <v>적합</v>
      </c>
      <c r="D25" s="185"/>
      <c r="E25" s="187"/>
      <c r="F25" s="181"/>
      <c r="G25" s="184" t="str">
        <f>IF('환경 12주'!H25="불량","부적합",IF('환경 12주'!H25="주의","주의","적합"))</f>
        <v>적합</v>
      </c>
      <c r="H25" s="189"/>
    </row>
    <row r="26" spans="1:8" ht="18.75" customHeight="1">
      <c r="A26" s="178" t="str">
        <f>IF('환경 12주'!A26:A27="","",'환경 12주'!A26:A27)</f>
        <v/>
      </c>
      <c r="B26" s="179"/>
      <c r="C26" s="182" t="str">
        <f>IF('환경 12주'!D26="","",IF('환경 12주'!D26="불량","부적합",IF('환경 12주'!D26="주의","주의","적합")))</f>
        <v/>
      </c>
      <c r="D26" s="183"/>
      <c r="E26" s="186" t="str">
        <f>IF('환경 12주'!E26:E27="","",'환경 12주'!E26:E27)</f>
        <v/>
      </c>
      <c r="F26" s="179"/>
      <c r="G26" s="182" t="str">
        <f>IF('환경 12주'!H26="","",IF('환경 12주'!H26="불량","부적합",IF('환경 12주'!H26="주의","주의","적합")))</f>
        <v/>
      </c>
      <c r="H26" s="188"/>
    </row>
    <row r="27" spans="1:8" ht="18.75" customHeight="1" thickBot="1">
      <c r="A27" s="190"/>
      <c r="B27" s="191"/>
      <c r="C27" s="192" t="str">
        <f>IF('환경 12주'!D27="불량","부적합",IF('환경 12주'!D27="주의","주의","적합"))</f>
        <v>적합</v>
      </c>
      <c r="D27" s="193"/>
      <c r="E27" s="194"/>
      <c r="F27" s="191"/>
      <c r="G27" s="192" t="str">
        <f>IF('환경 12주'!H27="불량","부적합",IF('환경 12주'!H27="주의","주의","적합"))</f>
        <v>적합</v>
      </c>
      <c r="H27" s="195"/>
    </row>
    <row r="28" spans="1:8">
      <c r="A28" s="3"/>
    </row>
    <row r="29" spans="1:8">
      <c r="A29" s="3"/>
    </row>
    <row r="30" spans="1:8">
      <c r="A30" s="1" t="s">
        <v>16</v>
      </c>
    </row>
    <row r="31" spans="1:8" ht="16.5" customHeight="1">
      <c r="A31" s="15"/>
      <c r="B31" s="16" t="s">
        <v>5</v>
      </c>
      <c r="C31" s="170" t="s">
        <v>19</v>
      </c>
      <c r="D31" s="170"/>
      <c r="E31" s="170" t="s">
        <v>32</v>
      </c>
      <c r="F31" s="170"/>
      <c r="G31" s="170" t="s">
        <v>20</v>
      </c>
      <c r="H31" s="170"/>
    </row>
    <row r="32" spans="1:8">
      <c r="A32" s="17" t="s">
        <v>4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14</v>
      </c>
      <c r="B33" s="100"/>
      <c r="C33" s="171" t="s">
        <v>22</v>
      </c>
      <c r="D33" s="171"/>
      <c r="E33" s="131" t="s">
        <v>33</v>
      </c>
      <c r="F33" s="131"/>
      <c r="G33" s="100" t="s">
        <v>34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12주'!A36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6" t="s">
        <v>8</v>
      </c>
      <c r="B42" s="96"/>
      <c r="C42" s="96"/>
      <c r="D42" s="96"/>
      <c r="E42" s="96"/>
      <c r="F42" s="96"/>
      <c r="G42" s="96"/>
      <c r="H42" s="96"/>
    </row>
    <row r="43" spans="1:8" ht="17.25">
      <c r="A43" s="97" t="s">
        <v>9</v>
      </c>
      <c r="B43" s="97"/>
      <c r="C43" s="97"/>
      <c r="D43" s="97"/>
      <c r="E43" s="97"/>
      <c r="F43" s="97"/>
      <c r="G43" s="97"/>
      <c r="H43" s="9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38" priority="2" operator="containsText" text="부적합">
      <formula>NOT(ISERROR(SEARCH("부적합",C8)))</formula>
    </cfRule>
  </conditionalFormatting>
  <conditionalFormatting sqref="C8 E8 C10:E27 G8 G10:H27">
    <cfRule type="containsText" dxfId="3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N44"/>
  <sheetViews>
    <sheetView zoomScaleNormal="100" workbookViewId="0">
      <selection activeCell="I14" sqref="A14:XFD14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>
      <c r="A1" s="137" t="s">
        <v>63</v>
      </c>
      <c r="B1" s="105"/>
      <c r="C1" s="105"/>
      <c r="D1" s="105"/>
      <c r="E1" s="105"/>
      <c r="F1" s="105"/>
      <c r="G1" s="105"/>
      <c r="H1" s="105"/>
    </row>
    <row r="3" spans="1:14">
      <c r="F3" s="88" t="s">
        <v>10</v>
      </c>
      <c r="G3" s="128" t="s">
        <v>125</v>
      </c>
      <c r="H3" s="129"/>
      <c r="N3" s="73"/>
    </row>
    <row r="4" spans="1:14">
      <c r="A4" s="87" t="s">
        <v>97</v>
      </c>
      <c r="B4" s="86" t="s">
        <v>91</v>
      </c>
      <c r="C4" s="87" t="s">
        <v>11</v>
      </c>
      <c r="D4" s="108">
        <v>44012</v>
      </c>
      <c r="E4" s="108"/>
      <c r="F4" s="90" t="s">
        <v>90</v>
      </c>
      <c r="G4" s="138">
        <v>44015</v>
      </c>
      <c r="H4" s="139"/>
      <c r="N4" s="73"/>
    </row>
    <row r="5" spans="1:14">
      <c r="A5" s="87" t="s">
        <v>30</v>
      </c>
      <c r="B5" s="74">
        <v>115</v>
      </c>
      <c r="C5" s="87" t="s">
        <v>31</v>
      </c>
      <c r="D5" s="140">
        <v>16</v>
      </c>
      <c r="E5" s="140"/>
      <c r="F5" s="87" t="s">
        <v>12</v>
      </c>
      <c r="G5" s="109" t="s">
        <v>120</v>
      </c>
      <c r="H5" s="109"/>
      <c r="N5" s="73">
        <v>4</v>
      </c>
    </row>
    <row r="6" spans="1:14" ht="15.75" thickBot="1">
      <c r="N6" s="73">
        <v>8</v>
      </c>
    </row>
    <row r="7" spans="1:14" ht="16.5" customHeight="1">
      <c r="A7" s="141" t="s">
        <v>27</v>
      </c>
      <c r="B7" s="142"/>
      <c r="C7" s="89" t="s">
        <v>14</v>
      </c>
      <c r="D7" s="52" t="s">
        <v>3</v>
      </c>
      <c r="E7" s="143" t="s">
        <v>27</v>
      </c>
      <c r="F7" s="142"/>
      <c r="G7" s="89" t="s">
        <v>14</v>
      </c>
      <c r="H7" s="7" t="s">
        <v>3</v>
      </c>
      <c r="N7" s="73">
        <v>12</v>
      </c>
    </row>
    <row r="8" spans="1:14" ht="18.75" customHeight="1">
      <c r="A8" s="144">
        <v>111</v>
      </c>
      <c r="B8" s="145"/>
      <c r="C8" s="148" t="s">
        <v>121</v>
      </c>
      <c r="D8" s="150" t="str">
        <f>IF(C8="","",IF(C8="음성","양호",IF(ISERROR(FIND(".",C8)),"불량","주의")))</f>
        <v>양호</v>
      </c>
      <c r="E8" s="152">
        <v>121</v>
      </c>
      <c r="F8" s="145"/>
      <c r="G8" s="148" t="s">
        <v>121</v>
      </c>
      <c r="H8" s="154" t="str">
        <f>IF(G8="","",IF(G8="음성","양호",IF(ISERROR(FIND(".",G8)),"불량","주의")))</f>
        <v>양호</v>
      </c>
      <c r="N8" s="73">
        <v>16</v>
      </c>
    </row>
    <row r="9" spans="1:14" ht="18.75" customHeight="1">
      <c r="A9" s="146"/>
      <c r="B9" s="147"/>
      <c r="C9" s="149"/>
      <c r="D9" s="151"/>
      <c r="E9" s="153"/>
      <c r="F9" s="147"/>
      <c r="G9" s="149"/>
      <c r="H9" s="155"/>
      <c r="N9" s="73">
        <v>20</v>
      </c>
    </row>
    <row r="10" spans="1:14" ht="18.75" customHeight="1">
      <c r="A10" s="144">
        <v>211</v>
      </c>
      <c r="B10" s="145"/>
      <c r="C10" s="148" t="s">
        <v>121</v>
      </c>
      <c r="D10" s="150" t="str">
        <f t="shared" ref="D10" si="0">IF(C10="","",IF(C10="음성","양호",IF(ISERROR(FIND(".",C10)),"불량","주의")))</f>
        <v>양호</v>
      </c>
      <c r="E10" s="152">
        <v>212</v>
      </c>
      <c r="F10" s="145"/>
      <c r="G10" s="148" t="s">
        <v>121</v>
      </c>
      <c r="H10" s="154" t="str">
        <f t="shared" ref="H10" si="1">IF(G10="","",IF(G10="음성","양호",IF(ISERROR(FIND(".",G10)),"불량","주의")))</f>
        <v>양호</v>
      </c>
      <c r="N10" s="73">
        <v>24</v>
      </c>
    </row>
    <row r="11" spans="1:14" ht="18.75" customHeight="1">
      <c r="A11" s="146"/>
      <c r="B11" s="147"/>
      <c r="C11" s="149"/>
      <c r="D11" s="151"/>
      <c r="E11" s="153"/>
      <c r="F11" s="147"/>
      <c r="G11" s="149"/>
      <c r="H11" s="155"/>
      <c r="N11" s="73">
        <v>28</v>
      </c>
    </row>
    <row r="12" spans="1:14" ht="18.75" customHeight="1">
      <c r="A12" s="144">
        <v>221</v>
      </c>
      <c r="B12" s="145"/>
      <c r="C12" s="148" t="s">
        <v>121</v>
      </c>
      <c r="D12" s="150" t="str">
        <f t="shared" ref="D12" si="2">IF(C12="","",IF(C12="음성","양호",IF(ISERROR(FIND(".",C12)),"불량","주의")))</f>
        <v>양호</v>
      </c>
      <c r="E12" s="152">
        <v>222</v>
      </c>
      <c r="F12" s="145"/>
      <c r="G12" s="148" t="s">
        <v>121</v>
      </c>
      <c r="H12" s="154" t="str">
        <f t="shared" ref="H12" si="3">IF(G12="","",IF(G12="음성","양호",IF(ISERROR(FIND(".",G12)),"불량","주의")))</f>
        <v>양호</v>
      </c>
      <c r="N12" s="73">
        <v>34</v>
      </c>
    </row>
    <row r="13" spans="1:14" ht="18.75" customHeight="1">
      <c r="A13" s="146"/>
      <c r="B13" s="147"/>
      <c r="C13" s="149"/>
      <c r="D13" s="151"/>
      <c r="E13" s="153"/>
      <c r="F13" s="147"/>
      <c r="G13" s="149"/>
      <c r="H13" s="155"/>
      <c r="N13" s="73">
        <v>42</v>
      </c>
    </row>
    <row r="14" spans="1:14" ht="18.75" customHeight="1">
      <c r="A14" s="144">
        <v>310</v>
      </c>
      <c r="B14" s="145"/>
      <c r="C14" s="148" t="s">
        <v>121</v>
      </c>
      <c r="D14" s="150" t="str">
        <f t="shared" ref="D14" si="4">IF(C14="","",IF(C14="음성","양호",IF(ISERROR(FIND(".",C14)),"불량","주의")))</f>
        <v>양호</v>
      </c>
      <c r="E14" s="152"/>
      <c r="F14" s="145"/>
      <c r="G14" s="156"/>
      <c r="H14" s="154" t="str">
        <f t="shared" ref="H14" si="5">IF(G14="","",IF(G14="음성","양호",IF(ISERROR(FIND(".",G14)),"불량","주의")))</f>
        <v/>
      </c>
      <c r="N14" s="73">
        <v>48</v>
      </c>
    </row>
    <row r="15" spans="1:14" ht="18.75" customHeight="1">
      <c r="A15" s="146"/>
      <c r="B15" s="147"/>
      <c r="C15" s="149"/>
      <c r="D15" s="151"/>
      <c r="E15" s="153"/>
      <c r="F15" s="147"/>
      <c r="G15" s="157"/>
      <c r="H15" s="155"/>
      <c r="N15" s="73">
        <v>54</v>
      </c>
    </row>
    <row r="16" spans="1:14" ht="18.75" customHeight="1">
      <c r="A16" s="144"/>
      <c r="B16" s="145"/>
      <c r="C16" s="148"/>
      <c r="D16" s="150" t="str">
        <f t="shared" ref="D16" si="6">IF(C16="","",IF(C16="음성","양호",IF(ISERROR(FIND(".",C16)),"불량","주의")))</f>
        <v/>
      </c>
      <c r="E16" s="152"/>
      <c r="F16" s="145"/>
      <c r="G16" s="156"/>
      <c r="H16" s="154" t="str">
        <f t="shared" ref="H16" si="7">IF(G16="","",IF(G16="음성","양호",IF(ISERROR(FIND(".",G16)),"불량","주의")))</f>
        <v/>
      </c>
      <c r="N16" s="73">
        <v>64</v>
      </c>
    </row>
    <row r="17" spans="1:14" ht="18.75" customHeight="1">
      <c r="A17" s="146"/>
      <c r="B17" s="147"/>
      <c r="C17" s="149"/>
      <c r="D17" s="151"/>
      <c r="E17" s="153"/>
      <c r="F17" s="147"/>
      <c r="G17" s="157"/>
      <c r="H17" s="155"/>
      <c r="N17" s="73"/>
    </row>
    <row r="18" spans="1:14" ht="18.75" customHeight="1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/>
      <c r="G18" s="156"/>
      <c r="H18" s="154" t="str">
        <f t="shared" ref="H18" si="9">IF(G18="","",IF(G18="음성","양호",IF(ISERROR(FIND(".",G18)),"불량","주의")))</f>
        <v/>
      </c>
      <c r="N18" s="73"/>
    </row>
    <row r="19" spans="1:14" ht="18.75" customHeight="1">
      <c r="A19" s="146"/>
      <c r="B19" s="147"/>
      <c r="C19" s="149"/>
      <c r="D19" s="151"/>
      <c r="E19" s="153"/>
      <c r="F19" s="147"/>
      <c r="G19" s="157"/>
      <c r="H19" s="155"/>
      <c r="N19" s="73"/>
    </row>
    <row r="20" spans="1:14" ht="18.75" customHeight="1">
      <c r="A20" s="144"/>
      <c r="B20" s="145" t="s">
        <v>104</v>
      </c>
      <c r="C20" s="148"/>
      <c r="D20" s="150" t="str">
        <f t="shared" ref="D20" si="10">IF(C20="","",IF(C20="음성","양호",IF(ISERROR(FIND(".",C20)),"불량","주의")))</f>
        <v/>
      </c>
      <c r="E20" s="152"/>
      <c r="F20" s="145" t="s">
        <v>104</v>
      </c>
      <c r="G20" s="156"/>
      <c r="H20" s="154" t="str">
        <f t="shared" ref="H20" si="11">IF(G20="","",IF(G20="음성","양호",IF(ISERROR(FIND(".",G20)),"불량","주의")))</f>
        <v/>
      </c>
    </row>
    <row r="21" spans="1:14" ht="18.75" customHeight="1">
      <c r="A21" s="146"/>
      <c r="B21" s="147" t="s">
        <v>105</v>
      </c>
      <c r="C21" s="149"/>
      <c r="D21" s="151"/>
      <c r="E21" s="153"/>
      <c r="F21" s="147" t="s">
        <v>105</v>
      </c>
      <c r="G21" s="157"/>
      <c r="H21" s="155"/>
    </row>
    <row r="22" spans="1:14" ht="18.75" customHeight="1">
      <c r="A22" s="144"/>
      <c r="B22" s="145" t="s">
        <v>104</v>
      </c>
      <c r="C22" s="148"/>
      <c r="D22" s="150" t="str">
        <f t="shared" ref="D22" si="12">IF(C22="","",IF(C22="음성","양호",IF(ISERROR(FIND(".",C22)),"불량","주의")))</f>
        <v/>
      </c>
      <c r="E22" s="152"/>
      <c r="F22" s="145" t="s">
        <v>104</v>
      </c>
      <c r="G22" s="156"/>
      <c r="H22" s="154" t="str">
        <f t="shared" ref="H22" si="13">IF(G22="","",IF(G22="음성","양호",IF(ISERROR(FIND(".",G22)),"불량","주의")))</f>
        <v/>
      </c>
    </row>
    <row r="23" spans="1:14" ht="18.75" customHeight="1">
      <c r="A23" s="146"/>
      <c r="B23" s="147" t="s">
        <v>105</v>
      </c>
      <c r="C23" s="149"/>
      <c r="D23" s="151"/>
      <c r="E23" s="153"/>
      <c r="F23" s="147" t="s">
        <v>105</v>
      </c>
      <c r="G23" s="157"/>
      <c r="H23" s="155"/>
    </row>
    <row r="24" spans="1:14" ht="18.75" customHeight="1">
      <c r="A24" s="144"/>
      <c r="B24" s="145" t="s">
        <v>104</v>
      </c>
      <c r="C24" s="148"/>
      <c r="D24" s="150" t="str">
        <f t="shared" ref="D24" si="14">IF(C24="","",IF(C24="음성","양호",IF(ISERROR(FIND(".",C24)),"불량","주의")))</f>
        <v/>
      </c>
      <c r="E24" s="152"/>
      <c r="F24" s="145" t="s">
        <v>104</v>
      </c>
      <c r="G24" s="156"/>
      <c r="H24" s="154" t="str">
        <f t="shared" ref="H24" si="15">IF(G24="","",IF(G24="음성","양호",IF(ISERROR(FIND(".",G24)),"불량","주의")))</f>
        <v/>
      </c>
    </row>
    <row r="25" spans="1:14" ht="18.75" customHeight="1">
      <c r="A25" s="146"/>
      <c r="B25" s="147" t="s">
        <v>105</v>
      </c>
      <c r="C25" s="149"/>
      <c r="D25" s="151"/>
      <c r="E25" s="153"/>
      <c r="F25" s="147" t="s">
        <v>105</v>
      </c>
      <c r="G25" s="157"/>
      <c r="H25" s="155"/>
    </row>
    <row r="26" spans="1:14" ht="18.75" customHeight="1" thickBot="1">
      <c r="A26" s="159"/>
      <c r="B26" s="160" t="s">
        <v>104</v>
      </c>
      <c r="C26" s="163"/>
      <c r="D26" s="150" t="str">
        <f t="shared" ref="D26" si="16">IF(C26="","",IF(C26="음성","양호",IF(ISERROR(FIND(".",C26)),"불량","주의")))</f>
        <v/>
      </c>
      <c r="E26" s="166"/>
      <c r="F26" s="160" t="s">
        <v>104</v>
      </c>
      <c r="G26" s="168"/>
      <c r="H26" s="154" t="str">
        <f t="shared" ref="H26" si="17">IF(G26="","",IF(G26="음성","양호",IF(ISERROR(FIND(".",G26)),"불량","주의")))</f>
        <v/>
      </c>
    </row>
    <row r="27" spans="1:14" ht="18.75" customHeight="1" thickBot="1">
      <c r="A27" s="161"/>
      <c r="B27" s="162" t="s">
        <v>105</v>
      </c>
      <c r="C27" s="164"/>
      <c r="D27" s="165"/>
      <c r="E27" s="167"/>
      <c r="F27" s="162" t="s">
        <v>105</v>
      </c>
      <c r="G27" s="169"/>
      <c r="H27" s="158"/>
    </row>
    <row r="28" spans="1:14">
      <c r="A28" s="3"/>
    </row>
    <row r="30" spans="1:14">
      <c r="A30" s="1" t="s">
        <v>16</v>
      </c>
    </row>
    <row r="31" spans="1:14">
      <c r="A31" s="15"/>
      <c r="B31" s="16" t="s">
        <v>5</v>
      </c>
      <c r="C31" s="170" t="s">
        <v>6</v>
      </c>
      <c r="D31" s="170"/>
      <c r="E31" s="170" t="s">
        <v>32</v>
      </c>
      <c r="F31" s="170"/>
      <c r="G31" s="170" t="s">
        <v>7</v>
      </c>
      <c r="H31" s="170"/>
    </row>
    <row r="32" spans="1:14">
      <c r="A32" s="17" t="s">
        <v>4</v>
      </c>
      <c r="B32" s="8"/>
      <c r="C32" s="170"/>
      <c r="D32" s="170"/>
      <c r="E32" s="170"/>
      <c r="F32" s="170"/>
      <c r="G32" s="170"/>
      <c r="H32" s="170"/>
    </row>
    <row r="33" spans="1:8" ht="17.25" customHeight="1">
      <c r="A33" s="171" t="s">
        <v>14</v>
      </c>
      <c r="B33" s="100"/>
      <c r="C33" s="171" t="s">
        <v>22</v>
      </c>
      <c r="D33" s="171"/>
      <c r="E33" s="131" t="s">
        <v>33</v>
      </c>
      <c r="F33" s="131"/>
      <c r="G33" s="100" t="s">
        <v>34</v>
      </c>
      <c r="H33" s="100"/>
    </row>
    <row r="35" spans="1:8">
      <c r="A35" s="18" t="s">
        <v>23</v>
      </c>
      <c r="B35" s="9"/>
      <c r="C35" s="9"/>
      <c r="D35" s="9"/>
      <c r="E35" s="9"/>
      <c r="F35" s="9"/>
      <c r="G35" s="9"/>
      <c r="H35" s="10"/>
    </row>
    <row r="36" spans="1:8">
      <c r="A36" s="19" t="s">
        <v>122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6" t="s">
        <v>8</v>
      </c>
      <c r="B43" s="96"/>
      <c r="C43" s="96"/>
      <c r="D43" s="96"/>
      <c r="E43" s="96"/>
      <c r="F43" s="96"/>
      <c r="G43" s="96"/>
      <c r="H43" s="96"/>
    </row>
    <row r="44" spans="1:8" ht="17.25">
      <c r="A44" s="97" t="s">
        <v>9</v>
      </c>
      <c r="B44" s="97"/>
      <c r="C44" s="97"/>
      <c r="D44" s="97"/>
      <c r="E44" s="97"/>
      <c r="F44" s="97"/>
      <c r="G44" s="97"/>
      <c r="H44" s="9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6" priority="3" operator="containsText" text="불량">
      <formula>NOT(ISERROR(SEARCH("불량",D8)))</formula>
    </cfRule>
  </conditionalFormatting>
  <conditionalFormatting sqref="C8 C20:C27 C16 C18 C10 C12 G8 C14 G10:G27">
    <cfRule type="containsText" dxfId="35" priority="2" operator="containsText" text="양성">
      <formula>NOT(ISERROR(SEARCH("양성",C8)))</formula>
    </cfRule>
  </conditionalFormatting>
  <conditionalFormatting sqref="D8 D22 D10 D14 D18 D12 D16 D20 D24 D26 H8 H10:H27">
    <cfRule type="containsText" dxfId="34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세척 후</vt:lpstr>
      <vt:lpstr>세척후_농장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  <vt:lpstr>환경 20주</vt:lpstr>
      <vt:lpstr>환경 20주_농장</vt:lpstr>
      <vt:lpstr>반입 초생추</vt:lpstr>
      <vt:lpstr>반입초생추_농장</vt:lpstr>
      <vt:lpstr>사료</vt:lpstr>
      <vt:lpstr>사료_농장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중앙연구소</cp:lastModifiedBy>
  <cp:lastPrinted>2020-07-09T23:16:50Z</cp:lastPrinted>
  <dcterms:created xsi:type="dcterms:W3CDTF">2017-08-30T04:14:19Z</dcterms:created>
  <dcterms:modified xsi:type="dcterms:W3CDTF">2020-08-04T00:15:15Z</dcterms:modified>
</cp:coreProperties>
</file>