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GPS_혜인\"/>
    </mc:Choice>
  </mc:AlternateContent>
  <bookViews>
    <workbookView xWindow="0" yWindow="0" windowWidth="28800" windowHeight="12285" firstSheet="1" activeTab="9"/>
  </bookViews>
  <sheets>
    <sheet name="반입 초생추" sheetId="7" r:id="rId1"/>
    <sheet name="반입초생추_농장" sheetId="8" r:id="rId2"/>
    <sheet name="환경 6주" sheetId="9" r:id="rId3"/>
    <sheet name="환경 6주_농장" sheetId="10" r:id="rId4"/>
    <sheet name="환경 8주" sheetId="11" r:id="rId5"/>
    <sheet name="환경 8주_농장" sheetId="12" r:id="rId6"/>
    <sheet name="환경 13주" sheetId="13" r:id="rId7"/>
    <sheet name="환경 13주_농장" sheetId="14" r:id="rId8"/>
    <sheet name="환경 16주" sheetId="15" r:id="rId9"/>
    <sheet name="환경 16주_농장" sheetId="16" r:id="rId10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6" l="1"/>
  <c r="G4" i="16"/>
  <c r="G5" i="14"/>
  <c r="G4" i="14"/>
  <c r="G5" i="12"/>
  <c r="G4" i="12"/>
  <c r="G5" i="10"/>
  <c r="G4" i="10"/>
  <c r="A36" i="16"/>
  <c r="E26" i="16"/>
  <c r="A26" i="16"/>
  <c r="E24" i="16"/>
  <c r="A24" i="16"/>
  <c r="E22" i="16"/>
  <c r="A22" i="16"/>
  <c r="E20" i="16"/>
  <c r="A20" i="16"/>
  <c r="C19" i="16"/>
  <c r="E18" i="16"/>
  <c r="A18" i="16"/>
  <c r="C17" i="16"/>
  <c r="E16" i="16"/>
  <c r="A16" i="16"/>
  <c r="G15" i="16"/>
  <c r="C15" i="16"/>
  <c r="G14" i="16"/>
  <c r="E14" i="16"/>
  <c r="A14" i="16"/>
  <c r="E12" i="16"/>
  <c r="A12" i="16"/>
  <c r="E10" i="16"/>
  <c r="A10" i="16"/>
  <c r="E8" i="16"/>
  <c r="A8" i="16"/>
  <c r="D5" i="16"/>
  <c r="D4" i="16"/>
  <c r="B4" i="16"/>
  <c r="G3" i="16"/>
  <c r="H27" i="15"/>
  <c r="G27" i="16" s="1"/>
  <c r="D27" i="15"/>
  <c r="C27" i="16" s="1"/>
  <c r="H26" i="15"/>
  <c r="G26" i="16" s="1"/>
  <c r="D26" i="15"/>
  <c r="C26" i="16" s="1"/>
  <c r="H25" i="15"/>
  <c r="G25" i="16" s="1"/>
  <c r="D25" i="15"/>
  <c r="C25" i="16" s="1"/>
  <c r="H24" i="15"/>
  <c r="G24" i="16" s="1"/>
  <c r="D24" i="15"/>
  <c r="C24" i="16" s="1"/>
  <c r="H23" i="15"/>
  <c r="G23" i="16" s="1"/>
  <c r="D23" i="15"/>
  <c r="C23" i="16" s="1"/>
  <c r="H22" i="15"/>
  <c r="G22" i="16" s="1"/>
  <c r="D22" i="15"/>
  <c r="C22" i="16" s="1"/>
  <c r="H21" i="15"/>
  <c r="G21" i="16" s="1"/>
  <c r="D21" i="15"/>
  <c r="C21" i="16" s="1"/>
  <c r="H20" i="15"/>
  <c r="G20" i="16" s="1"/>
  <c r="D20" i="15"/>
  <c r="C20" i="16" s="1"/>
  <c r="H19" i="15"/>
  <c r="G19" i="16" s="1"/>
  <c r="H18" i="15"/>
  <c r="G18" i="16" s="1"/>
  <c r="D18" i="15"/>
  <c r="C18" i="16" s="1"/>
  <c r="H17" i="15"/>
  <c r="G17" i="16" s="1"/>
  <c r="H16" i="15"/>
  <c r="G16" i="16" s="1"/>
  <c r="D16" i="15"/>
  <c r="C16" i="16" s="1"/>
  <c r="D14" i="15"/>
  <c r="C14" i="16" s="1"/>
  <c r="H12" i="15"/>
  <c r="G12" i="16" s="1"/>
  <c r="D12" i="15"/>
  <c r="C12" i="16" s="1"/>
  <c r="H10" i="15"/>
  <c r="G10" i="16" s="1"/>
  <c r="D10" i="15"/>
  <c r="C10" i="16" s="1"/>
  <c r="H8" i="15"/>
  <c r="G8" i="16" s="1"/>
  <c r="D8" i="15"/>
  <c r="C8" i="16" s="1"/>
  <c r="D5" i="14"/>
  <c r="G10" i="14"/>
  <c r="G12" i="14"/>
  <c r="C12" i="14"/>
  <c r="E10" i="14"/>
  <c r="E12" i="14"/>
  <c r="E8" i="14"/>
  <c r="A10" i="14"/>
  <c r="A12" i="14"/>
  <c r="H10" i="13"/>
  <c r="H12" i="13"/>
  <c r="H8" i="13"/>
  <c r="G8" i="14" s="1"/>
  <c r="D10" i="13"/>
  <c r="C10" i="14" s="1"/>
  <c r="D12" i="13"/>
  <c r="A8" i="14"/>
  <c r="D8" i="13"/>
  <c r="C8" i="14" s="1"/>
  <c r="A36" i="14"/>
  <c r="E26" i="14"/>
  <c r="A26" i="14"/>
  <c r="E24" i="14"/>
  <c r="A24" i="14"/>
  <c r="E22" i="14"/>
  <c r="A22" i="14"/>
  <c r="E20" i="14"/>
  <c r="A20" i="14"/>
  <c r="C19" i="14"/>
  <c r="E18" i="14"/>
  <c r="A18" i="14"/>
  <c r="C17" i="14"/>
  <c r="E16" i="14"/>
  <c r="A16" i="14"/>
  <c r="G15" i="14"/>
  <c r="C15" i="14"/>
  <c r="G14" i="14"/>
  <c r="E14" i="14"/>
  <c r="A14" i="14"/>
  <c r="D4" i="14"/>
  <c r="B4" i="14"/>
  <c r="G3" i="14"/>
  <c r="H27" i="13"/>
  <c r="G27" i="14" s="1"/>
  <c r="D27" i="13"/>
  <c r="C27" i="14" s="1"/>
  <c r="H26" i="13"/>
  <c r="G26" i="14" s="1"/>
  <c r="D26" i="13"/>
  <c r="C26" i="14" s="1"/>
  <c r="H25" i="13"/>
  <c r="G25" i="14" s="1"/>
  <c r="D25" i="13"/>
  <c r="C25" i="14" s="1"/>
  <c r="H24" i="13"/>
  <c r="G24" i="14" s="1"/>
  <c r="D24" i="13"/>
  <c r="C24" i="14" s="1"/>
  <c r="H23" i="13"/>
  <c r="G23" i="14" s="1"/>
  <c r="D23" i="13"/>
  <c r="C23" i="14" s="1"/>
  <c r="H22" i="13"/>
  <c r="G22" i="14" s="1"/>
  <c r="D22" i="13"/>
  <c r="C22" i="14" s="1"/>
  <c r="H21" i="13"/>
  <c r="G21" i="14" s="1"/>
  <c r="D21" i="13"/>
  <c r="C21" i="14" s="1"/>
  <c r="H20" i="13"/>
  <c r="G20" i="14" s="1"/>
  <c r="D20" i="13"/>
  <c r="C20" i="14" s="1"/>
  <c r="H19" i="13"/>
  <c r="G19" i="14" s="1"/>
  <c r="H18" i="13"/>
  <c r="G18" i="14" s="1"/>
  <c r="D18" i="13"/>
  <c r="C18" i="14" s="1"/>
  <c r="H17" i="13"/>
  <c r="G17" i="14" s="1"/>
  <c r="H16" i="13"/>
  <c r="G16" i="14" s="1"/>
  <c r="D16" i="13"/>
  <c r="C16" i="14" s="1"/>
  <c r="D14" i="13"/>
  <c r="C14" i="14" s="1"/>
  <c r="G3" i="12"/>
  <c r="D4" i="12"/>
  <c r="C12" i="12"/>
  <c r="A12" i="12"/>
  <c r="D12" i="11"/>
  <c r="A36" i="12"/>
  <c r="E26" i="12"/>
  <c r="A26" i="12"/>
  <c r="E24" i="12"/>
  <c r="A24" i="12"/>
  <c r="E22" i="12"/>
  <c r="A22" i="12"/>
  <c r="E20" i="12"/>
  <c r="A20" i="12"/>
  <c r="C19" i="12"/>
  <c r="E18" i="12"/>
  <c r="A18" i="12"/>
  <c r="C17" i="12"/>
  <c r="E16" i="12"/>
  <c r="A16" i="12"/>
  <c r="G15" i="12"/>
  <c r="C15" i="12"/>
  <c r="G14" i="12"/>
  <c r="E14" i="12"/>
  <c r="A14" i="12"/>
  <c r="E10" i="12"/>
  <c r="E8" i="12"/>
  <c r="D5" i="12"/>
  <c r="B4" i="12"/>
  <c r="H27" i="11"/>
  <c r="G27" i="12" s="1"/>
  <c r="D27" i="11"/>
  <c r="C27" i="12" s="1"/>
  <c r="H26" i="11"/>
  <c r="G26" i="12" s="1"/>
  <c r="D26" i="11"/>
  <c r="C26" i="12" s="1"/>
  <c r="H25" i="11"/>
  <c r="G25" i="12" s="1"/>
  <c r="D25" i="11"/>
  <c r="C25" i="12" s="1"/>
  <c r="H24" i="11"/>
  <c r="G24" i="12" s="1"/>
  <c r="D24" i="11"/>
  <c r="C24" i="12" s="1"/>
  <c r="H23" i="11"/>
  <c r="G23" i="12" s="1"/>
  <c r="D23" i="11"/>
  <c r="C23" i="12" s="1"/>
  <c r="H22" i="11"/>
  <c r="G22" i="12" s="1"/>
  <c r="D22" i="11"/>
  <c r="C22" i="12" s="1"/>
  <c r="H21" i="11"/>
  <c r="G21" i="12" s="1"/>
  <c r="D21" i="11"/>
  <c r="C21" i="12" s="1"/>
  <c r="H20" i="11"/>
  <c r="G20" i="12" s="1"/>
  <c r="D20" i="11"/>
  <c r="C20" i="12" s="1"/>
  <c r="H19" i="11"/>
  <c r="G19" i="12" s="1"/>
  <c r="H18" i="11"/>
  <c r="G18" i="12" s="1"/>
  <c r="D18" i="11"/>
  <c r="C18" i="12" s="1"/>
  <c r="H17" i="11"/>
  <c r="G17" i="12" s="1"/>
  <c r="H16" i="11"/>
  <c r="G16" i="12" s="1"/>
  <c r="D16" i="11"/>
  <c r="C16" i="12" s="1"/>
  <c r="D14" i="11"/>
  <c r="C14" i="12" s="1"/>
  <c r="H12" i="11"/>
  <c r="H10" i="11"/>
  <c r="G10" i="12" s="1"/>
  <c r="D10" i="11"/>
  <c r="C10" i="12" s="1"/>
  <c r="H8" i="11"/>
  <c r="G8" i="12" s="1"/>
  <c r="D8" i="11"/>
  <c r="C8" i="12" s="1"/>
  <c r="D5" i="10"/>
  <c r="G10" i="10"/>
  <c r="E10" i="10"/>
  <c r="E8" i="10"/>
  <c r="G8" i="10"/>
  <c r="H10" i="9"/>
  <c r="H12" i="9"/>
  <c r="H8" i="9"/>
  <c r="D12" i="9"/>
  <c r="D14" i="9"/>
  <c r="C14" i="10" s="1"/>
  <c r="D16" i="9"/>
  <c r="D18" i="9"/>
  <c r="D10" i="9"/>
  <c r="C10" i="10" s="1"/>
  <c r="A36" i="10"/>
  <c r="E26" i="10"/>
  <c r="A26" i="10"/>
  <c r="E24" i="10"/>
  <c r="A24" i="10"/>
  <c r="E22" i="10"/>
  <c r="A22" i="10"/>
  <c r="E20" i="10"/>
  <c r="A20" i="10"/>
  <c r="E18" i="10"/>
  <c r="A18" i="10"/>
  <c r="E16" i="10"/>
  <c r="A16" i="10"/>
  <c r="G15" i="10"/>
  <c r="C15" i="10"/>
  <c r="G14" i="10"/>
  <c r="E14" i="10"/>
  <c r="A14" i="10"/>
  <c r="B4" i="10"/>
  <c r="H27" i="9"/>
  <c r="G27" i="10" s="1"/>
  <c r="D27" i="9"/>
  <c r="C27" i="10" s="1"/>
  <c r="H26" i="9"/>
  <c r="G26" i="10" s="1"/>
  <c r="D26" i="9"/>
  <c r="C26" i="10" s="1"/>
  <c r="H25" i="9"/>
  <c r="G25" i="10" s="1"/>
  <c r="D25" i="9"/>
  <c r="C25" i="10" s="1"/>
  <c r="H24" i="9"/>
  <c r="G24" i="10" s="1"/>
  <c r="D24" i="9"/>
  <c r="C24" i="10" s="1"/>
  <c r="H23" i="9"/>
  <c r="G23" i="10" s="1"/>
  <c r="D23" i="9"/>
  <c r="C23" i="10" s="1"/>
  <c r="H22" i="9"/>
  <c r="G22" i="10" s="1"/>
  <c r="D22" i="9"/>
  <c r="C22" i="10" s="1"/>
  <c r="H21" i="9"/>
  <c r="G21" i="10" s="1"/>
  <c r="D21" i="9"/>
  <c r="C21" i="10" s="1"/>
  <c r="H20" i="9"/>
  <c r="G20" i="10" s="1"/>
  <c r="D20" i="9"/>
  <c r="C20" i="10" s="1"/>
  <c r="H19" i="9"/>
  <c r="G19" i="10" s="1"/>
  <c r="C19" i="10"/>
  <c r="H18" i="9"/>
  <c r="G18" i="10" s="1"/>
  <c r="C18" i="10"/>
  <c r="H17" i="9"/>
  <c r="G17" i="10" s="1"/>
  <c r="C17" i="10"/>
  <c r="H16" i="9"/>
  <c r="G16" i="10" s="1"/>
  <c r="C16" i="10"/>
  <c r="D8" i="9"/>
  <c r="C8" i="10" s="1"/>
  <c r="F8" i="8"/>
  <c r="B8" i="8"/>
  <c r="A25" i="8"/>
  <c r="F16" i="8"/>
  <c r="E16" i="8"/>
  <c r="B16" i="8"/>
  <c r="A16" i="8"/>
  <c r="F15" i="8"/>
  <c r="E15" i="8"/>
  <c r="B15" i="8"/>
  <c r="A15" i="8"/>
  <c r="F14" i="8"/>
  <c r="E14" i="8"/>
  <c r="B14" i="8"/>
  <c r="A14" i="8"/>
  <c r="F13" i="8"/>
  <c r="E13" i="8"/>
  <c r="B13" i="8"/>
  <c r="A13" i="8"/>
  <c r="F12" i="8"/>
  <c r="E12" i="8"/>
  <c r="B12" i="8"/>
  <c r="A12" i="8"/>
  <c r="F11" i="8"/>
  <c r="E11" i="8"/>
  <c r="B11" i="8"/>
  <c r="A11" i="8"/>
  <c r="F10" i="8"/>
  <c r="E10" i="8"/>
  <c r="B10" i="8"/>
  <c r="A10" i="8"/>
  <c r="F9" i="8"/>
  <c r="E9" i="8"/>
  <c r="B9" i="8"/>
  <c r="A9" i="8"/>
  <c r="F7" i="8"/>
  <c r="B7" i="8"/>
  <c r="G4" i="8"/>
  <c r="H16" i="7"/>
  <c r="G16" i="8" s="1"/>
  <c r="D16" i="7"/>
  <c r="C16" i="8" s="1"/>
  <c r="H15" i="7"/>
  <c r="G15" i="8" s="1"/>
  <c r="D15" i="7"/>
  <c r="C15" i="8" s="1"/>
  <c r="H14" i="7"/>
  <c r="G14" i="8" s="1"/>
  <c r="D14" i="7"/>
  <c r="C14" i="8" s="1"/>
  <c r="H13" i="7"/>
  <c r="G13" i="8" s="1"/>
  <c r="D13" i="7"/>
  <c r="C13" i="8" s="1"/>
  <c r="H12" i="7"/>
  <c r="G12" i="8" s="1"/>
  <c r="D12" i="7"/>
  <c r="C12" i="8" s="1"/>
  <c r="H11" i="7"/>
  <c r="G11" i="8" s="1"/>
  <c r="D11" i="7"/>
  <c r="C11" i="8" s="1"/>
  <c r="H10" i="7"/>
  <c r="G10" i="8" s="1"/>
  <c r="D10" i="7"/>
  <c r="C10" i="8" s="1"/>
  <c r="H9" i="7"/>
  <c r="G9" i="8" s="1"/>
  <c r="D9" i="7"/>
  <c r="C9" i="8" s="1"/>
  <c r="H8" i="7"/>
  <c r="G8" i="8" s="1"/>
  <c r="D8" i="7"/>
  <c r="C8" i="8" s="1"/>
  <c r="H7" i="7"/>
  <c r="G7" i="8" s="1"/>
  <c r="D7" i="7"/>
  <c r="C7" i="8" s="1"/>
</calcChain>
</file>

<file path=xl/sharedStrings.xml><?xml version="1.0" encoding="utf-8"?>
<sst xmlns="http://schemas.openxmlformats.org/spreadsheetml/2006/main" count="554" uniqueCount="63">
  <si>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</si>
  <si>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</si>
  <si>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</si>
  <si>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</si>
  <si>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</si>
  <si>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</si>
  <si>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</si>
  <si>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</si>
  <si>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</si>
  <si>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살모넬라 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</si>
  <si>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</si>
  <si>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주의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</si>
  <si>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</si>
  <si>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</si>
  <si>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</si>
  <si>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혜인농장</t>
    <phoneticPr fontId="3" type="noConversion"/>
  </si>
  <si>
    <t>초생추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</si>
  <si>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</si>
  <si>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</si>
  <si>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</si>
  <si>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</si>
  <si>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</t>
    <phoneticPr fontId="3" type="noConversion"/>
  </si>
  <si>
    <t>샘플</t>
    <phoneticPr fontId="3" type="noConversion"/>
  </si>
  <si>
    <t>살모넬라</t>
    <phoneticPr fontId="3" type="noConversion"/>
  </si>
  <si>
    <t>계사</t>
    <phoneticPr fontId="3" type="noConversion"/>
  </si>
  <si>
    <t>초생추 분변
(5점)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</si>
  <si>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</si>
  <si>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</si>
  <si>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</si>
  <si>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t>불량</t>
    <phoneticPr fontId="3" type="noConversion"/>
  </si>
  <si>
    <t>Comments</t>
    <phoneticPr fontId="3" type="noConversion"/>
  </si>
  <si>
    <t>샘플</t>
    <phoneticPr fontId="3" type="noConversion"/>
  </si>
  <si>
    <t>18.01.19</t>
    <phoneticPr fontId="3" type="noConversion"/>
  </si>
  <si>
    <t>18-0258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</si>
  <si>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</si>
  <si>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</si>
  <si>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</si>
  <si>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</si>
  <si>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18.01.19</t>
    <phoneticPr fontId="3" type="noConversion"/>
  </si>
  <si>
    <t>18-0258</t>
    <phoneticPr fontId="3" type="noConversion"/>
  </si>
  <si>
    <t>농장 계사 환경 살모넬라 검사</t>
    <phoneticPr fontId="3" type="noConversion"/>
  </si>
  <si>
    <t>18-0240</t>
    <phoneticPr fontId="3" type="noConversion"/>
  </si>
  <si>
    <t>계군명</t>
    <phoneticPr fontId="3" type="noConversion"/>
  </si>
  <si>
    <t>주령</t>
    <phoneticPr fontId="3" type="noConversion"/>
  </si>
  <si>
    <t>벽 (시설)</t>
    <phoneticPr fontId="3" type="noConversion"/>
  </si>
  <si>
    <t>바닥 (깔짚)</t>
    <phoneticPr fontId="3" type="noConversion"/>
  </si>
  <si>
    <t>항목</t>
    <phoneticPr fontId="3" type="noConversion"/>
  </si>
  <si>
    <t>2018.03.02</t>
    <phoneticPr fontId="3" type="noConversion"/>
  </si>
  <si>
    <t>18-0240</t>
    <phoneticPr fontId="3" type="noConversion"/>
  </si>
  <si>
    <t>6주령</t>
    <phoneticPr fontId="3" type="noConversion"/>
  </si>
  <si>
    <t>2018.03.15</t>
    <phoneticPr fontId="3" type="noConversion"/>
  </si>
  <si>
    <t>18-0654</t>
    <phoneticPr fontId="3" type="noConversion"/>
  </si>
  <si>
    <t>8주령</t>
    <phoneticPr fontId="3" type="noConversion"/>
  </si>
  <si>
    <t>무주B라인</t>
    <phoneticPr fontId="3" type="noConversion"/>
  </si>
  <si>
    <t>2018.04.17</t>
    <phoneticPr fontId="3" type="noConversion"/>
  </si>
  <si>
    <t>13주령</t>
    <phoneticPr fontId="3" type="noConversion"/>
  </si>
  <si>
    <t>18-0914</t>
    <phoneticPr fontId="3" type="noConversion"/>
  </si>
  <si>
    <t>16주령</t>
    <phoneticPr fontId="3" type="noConversion"/>
  </si>
  <si>
    <t>18-1116</t>
    <phoneticPr fontId="3" type="noConversion"/>
  </si>
  <si>
    <r>
      <rPr>
        <sz val="10"/>
        <color theme="1"/>
        <rFont val="바탕"/>
        <family val="1"/>
        <charset val="129"/>
      </rPr>
      <t>검사완료일</t>
    </r>
    <phoneticPr fontId="3" type="noConversion"/>
  </si>
  <si>
    <r>
      <rPr>
        <sz val="10"/>
        <color theme="1"/>
        <rFont val="바탕"/>
        <family val="1"/>
        <charset val="129"/>
      </rPr>
      <t>샘플채취자</t>
    </r>
    <phoneticPr fontId="3" type="noConversion"/>
  </si>
  <si>
    <r>
      <rPr>
        <sz val="10"/>
        <color theme="1"/>
        <rFont val="바탕"/>
        <family val="1"/>
        <charset val="129"/>
      </rPr>
      <t>샘플채취자</t>
    </r>
    <phoneticPr fontId="3" type="noConversion"/>
  </si>
  <si>
    <r>
      <rPr>
        <sz val="10"/>
        <color theme="1"/>
        <rFont val="바탕"/>
        <family val="1"/>
        <charset val="129"/>
      </rPr>
      <t>이왕우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</si>
</sst>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"/>
    <numFmt numFmtId="177" formatCode="yyyy\.mm\.dd"/>
  </numFmts>
  <fonts count="13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2" borderId="15" xfId="0" applyFont="1" applyFill="1" applyBorder="1">
      <alignment vertical="center"/>
    </xf>
    <xf numFmtId="0" fontId="4" fillId="2" borderId="8" xfId="0" applyFont="1" applyFill="1" applyBorder="1" applyAlignment="1">
      <alignment horizontal="right" vertical="center"/>
    </xf>
    <xf numFmtId="0" fontId="4" fillId="2" borderId="10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0" borderId="10" xfId="0" quotePrefix="1" applyFont="1" applyBorder="1">
      <alignment vertical="center"/>
    </xf>
    <xf numFmtId="0" fontId="2" fillId="0" borderId="12" xfId="0" quotePrefix="1" applyFont="1" applyBorder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30"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zoomScaleNormal="100" workbookViewId="0">
      <selection activeCell="D9" sqref="D9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57" t="s">
        <v>16</v>
      </c>
      <c r="B1" s="58"/>
      <c r="C1" s="58"/>
      <c r="D1" s="58"/>
      <c r="E1" s="58"/>
      <c r="F1" s="58"/>
      <c r="G1" s="58"/>
      <c r="H1" s="58"/>
    </row>
    <row r="3" spans="1:8" x14ac:dyDescent="0.3">
      <c r="F3" s="20" t="s">
        <v>17</v>
      </c>
      <c r="G3" s="59" t="s">
        <v>39</v>
      </c>
      <c r="H3" s="60"/>
    </row>
    <row r="4" spans="1:8" x14ac:dyDescent="0.3">
      <c r="A4" s="4" t="s">
        <v>18</v>
      </c>
      <c r="B4" s="21" t="s">
        <v>15</v>
      </c>
      <c r="C4" s="4" t="s">
        <v>19</v>
      </c>
      <c r="D4" s="61" t="s">
        <v>38</v>
      </c>
      <c r="E4" s="61"/>
      <c r="F4" s="4" t="s">
        <v>20</v>
      </c>
      <c r="G4" s="61"/>
      <c r="H4" s="62"/>
    </row>
    <row r="5" spans="1:8" ht="15.75" thickBot="1" x14ac:dyDescent="0.35"/>
    <row r="6" spans="1:8" x14ac:dyDescent="0.3">
      <c r="A6" s="25" t="s">
        <v>21</v>
      </c>
      <c r="B6" s="22" t="s">
        <v>22</v>
      </c>
      <c r="C6" s="22" t="s">
        <v>23</v>
      </c>
      <c r="D6" s="19" t="s">
        <v>0</v>
      </c>
      <c r="E6" s="26" t="s">
        <v>24</v>
      </c>
      <c r="F6" s="22" t="s">
        <v>22</v>
      </c>
      <c r="G6" s="22" t="s">
        <v>23</v>
      </c>
      <c r="H6" s="5" t="s">
        <v>0</v>
      </c>
    </row>
    <row r="7" spans="1:8" ht="27" customHeight="1" x14ac:dyDescent="0.3">
      <c r="A7" s="27" t="s">
        <v>34</v>
      </c>
      <c r="B7" s="28" t="s">
        <v>25</v>
      </c>
      <c r="C7" s="29" t="s">
        <v>26</v>
      </c>
      <c r="D7" s="30" t="str">
        <f>IF(C7="","",IF(C7="음성","양호",IF(ISERROR(FIND(".",C7)),"불량","주의")))</f>
        <v>양호</v>
      </c>
      <c r="E7" s="31" t="s">
        <v>35</v>
      </c>
      <c r="F7" s="32" t="s">
        <v>25</v>
      </c>
      <c r="G7" s="21" t="s">
        <v>26</v>
      </c>
      <c r="H7" s="33" t="str">
        <f>IF(G7="","",IF(G7="음성","양호",IF(ISERROR(FIND(".",G7)),"불량","주의")))</f>
        <v>양호</v>
      </c>
    </row>
    <row r="8" spans="1:8" ht="27" customHeight="1" x14ac:dyDescent="0.3">
      <c r="A8" s="34" t="s">
        <v>36</v>
      </c>
      <c r="B8" s="28" t="s">
        <v>25</v>
      </c>
      <c r="C8" s="29" t="s">
        <v>26</v>
      </c>
      <c r="D8" s="30" t="str">
        <f t="shared" ref="D8:D16" si="0">IF(C8="","",IF(C8="음성","양호",IF(ISERROR(FIND(".",C8)),"불량","주의")))</f>
        <v>양호</v>
      </c>
      <c r="E8" s="31" t="s">
        <v>37</v>
      </c>
      <c r="F8" s="32" t="s">
        <v>25</v>
      </c>
      <c r="G8" s="21" t="s">
        <v>26</v>
      </c>
      <c r="H8" s="33" t="str">
        <f t="shared" ref="H8:H16" si="1">IF(G8="","",IF(G8="음성","양호",IF(ISERROR(FIND(".",G8)),"불량","주의")))</f>
        <v>양호</v>
      </c>
    </row>
    <row r="9" spans="1:8" ht="27" customHeight="1" x14ac:dyDescent="0.3">
      <c r="A9" s="34"/>
      <c r="B9" s="35"/>
      <c r="C9" s="21"/>
      <c r="D9" s="30" t="str">
        <f t="shared" si="0"/>
        <v/>
      </c>
      <c r="E9" s="31"/>
      <c r="F9" s="35"/>
      <c r="G9" s="21"/>
      <c r="H9" s="33" t="str">
        <f t="shared" si="1"/>
        <v/>
      </c>
    </row>
    <row r="10" spans="1:8" ht="27" customHeight="1" x14ac:dyDescent="0.3">
      <c r="A10" s="34"/>
      <c r="B10" s="35"/>
      <c r="C10" s="21"/>
      <c r="D10" s="30" t="str">
        <f t="shared" si="0"/>
        <v/>
      </c>
      <c r="E10" s="31"/>
      <c r="F10" s="35"/>
      <c r="G10" s="21"/>
      <c r="H10" s="33" t="str">
        <f t="shared" si="1"/>
        <v/>
      </c>
    </row>
    <row r="11" spans="1:8" ht="27" customHeight="1" x14ac:dyDescent="0.3">
      <c r="A11" s="34"/>
      <c r="B11" s="35"/>
      <c r="C11" s="21"/>
      <c r="D11" s="30" t="str">
        <f t="shared" si="0"/>
        <v/>
      </c>
      <c r="E11" s="31"/>
      <c r="F11" s="35"/>
      <c r="G11" s="21"/>
      <c r="H11" s="33" t="str">
        <f t="shared" si="1"/>
        <v/>
      </c>
    </row>
    <row r="12" spans="1:8" ht="27" customHeight="1" x14ac:dyDescent="0.3">
      <c r="A12" s="34"/>
      <c r="B12" s="35"/>
      <c r="C12" s="21"/>
      <c r="D12" s="30" t="str">
        <f t="shared" si="0"/>
        <v/>
      </c>
      <c r="E12" s="31"/>
      <c r="F12" s="35"/>
      <c r="G12" s="21"/>
      <c r="H12" s="33" t="str">
        <f t="shared" si="1"/>
        <v/>
      </c>
    </row>
    <row r="13" spans="1:8" ht="27" customHeight="1" x14ac:dyDescent="0.3">
      <c r="A13" s="34"/>
      <c r="B13" s="35"/>
      <c r="C13" s="21"/>
      <c r="D13" s="30" t="str">
        <f t="shared" si="0"/>
        <v/>
      </c>
      <c r="E13" s="31"/>
      <c r="F13" s="35"/>
      <c r="G13" s="21"/>
      <c r="H13" s="33" t="str">
        <f t="shared" si="1"/>
        <v/>
      </c>
    </row>
    <row r="14" spans="1:8" ht="27" customHeight="1" x14ac:dyDescent="0.3">
      <c r="A14" s="34"/>
      <c r="B14" s="35"/>
      <c r="C14" s="21"/>
      <c r="D14" s="30" t="str">
        <f t="shared" si="0"/>
        <v/>
      </c>
      <c r="E14" s="31"/>
      <c r="F14" s="35"/>
      <c r="G14" s="21"/>
      <c r="H14" s="33" t="str">
        <f t="shared" si="1"/>
        <v/>
      </c>
    </row>
    <row r="15" spans="1:8" ht="27" customHeight="1" x14ac:dyDescent="0.3">
      <c r="A15" s="34"/>
      <c r="B15" s="35"/>
      <c r="C15" s="21"/>
      <c r="D15" s="30" t="str">
        <f t="shared" si="0"/>
        <v/>
      </c>
      <c r="E15" s="31"/>
      <c r="F15" s="35"/>
      <c r="G15" s="21"/>
      <c r="H15" s="33" t="str">
        <f t="shared" si="1"/>
        <v/>
      </c>
    </row>
    <row r="16" spans="1:8" ht="27" customHeight="1" thickBot="1" x14ac:dyDescent="0.35">
      <c r="A16" s="36"/>
      <c r="B16" s="37"/>
      <c r="C16" s="38"/>
      <c r="D16" s="39" t="str">
        <f t="shared" si="0"/>
        <v/>
      </c>
      <c r="E16" s="40"/>
      <c r="F16" s="37"/>
      <c r="G16" s="38"/>
      <c r="H16" s="41" t="str">
        <f t="shared" si="1"/>
        <v/>
      </c>
    </row>
    <row r="17" spans="1:8" x14ac:dyDescent="0.3">
      <c r="A17" s="3"/>
    </row>
    <row r="19" spans="1:8" x14ac:dyDescent="0.3">
      <c r="A19" s="1" t="s">
        <v>27</v>
      </c>
    </row>
    <row r="20" spans="1:8" x14ac:dyDescent="0.3">
      <c r="A20" s="13"/>
      <c r="B20" s="14" t="s">
        <v>2</v>
      </c>
      <c r="C20" s="63" t="s">
        <v>28</v>
      </c>
      <c r="D20" s="63"/>
      <c r="E20" s="63" t="s">
        <v>11</v>
      </c>
      <c r="F20" s="63"/>
      <c r="G20" s="63" t="s">
        <v>29</v>
      </c>
      <c r="H20" s="63"/>
    </row>
    <row r="21" spans="1:8" x14ac:dyDescent="0.3">
      <c r="A21" s="15" t="s">
        <v>1</v>
      </c>
      <c r="B21" s="6"/>
      <c r="C21" s="63"/>
      <c r="D21" s="63"/>
      <c r="E21" s="63"/>
      <c r="F21" s="63"/>
      <c r="G21" s="63"/>
      <c r="H21" s="63"/>
    </row>
    <row r="22" spans="1:8" ht="17.25" customHeight="1" x14ac:dyDescent="0.3">
      <c r="A22" s="64" t="s">
        <v>6</v>
      </c>
      <c r="B22" s="65"/>
      <c r="C22" s="64" t="s">
        <v>9</v>
      </c>
      <c r="D22" s="64"/>
      <c r="E22" s="64" t="s">
        <v>12</v>
      </c>
      <c r="F22" s="64"/>
      <c r="G22" s="65" t="s">
        <v>14</v>
      </c>
      <c r="H22" s="65"/>
    </row>
    <row r="24" spans="1:8" x14ac:dyDescent="0.3">
      <c r="A24" s="16" t="s">
        <v>30</v>
      </c>
      <c r="B24" s="7"/>
      <c r="C24" s="7"/>
      <c r="D24" s="7"/>
      <c r="E24" s="7"/>
      <c r="F24" s="7"/>
      <c r="G24" s="7"/>
      <c r="H24" s="8"/>
    </row>
    <row r="25" spans="1:8" x14ac:dyDescent="0.3">
      <c r="A25" s="17" t="s">
        <v>10</v>
      </c>
      <c r="B25" s="9"/>
      <c r="C25" s="9"/>
      <c r="D25" s="9"/>
      <c r="E25" s="9"/>
      <c r="F25" s="9"/>
      <c r="G25" s="9"/>
      <c r="H25" s="10"/>
    </row>
    <row r="26" spans="1:8" x14ac:dyDescent="0.3">
      <c r="A26" s="17"/>
      <c r="B26" s="9"/>
      <c r="C26" s="9"/>
      <c r="D26" s="9"/>
      <c r="E26" s="9"/>
      <c r="F26" s="9"/>
      <c r="G26" s="9"/>
      <c r="H26" s="10"/>
    </row>
    <row r="27" spans="1:8" x14ac:dyDescent="0.3">
      <c r="A27" s="17"/>
      <c r="B27" s="9"/>
      <c r="C27" s="9"/>
      <c r="D27" s="9"/>
      <c r="E27" s="9"/>
      <c r="F27" s="9"/>
      <c r="G27" s="9"/>
      <c r="H27" s="10"/>
    </row>
    <row r="28" spans="1:8" x14ac:dyDescent="0.3">
      <c r="A28" s="17"/>
      <c r="B28" s="9"/>
      <c r="C28" s="9"/>
      <c r="D28" s="9"/>
      <c r="E28" s="9"/>
      <c r="F28" s="9"/>
      <c r="G28" s="9"/>
      <c r="H28" s="10"/>
    </row>
    <row r="29" spans="1:8" x14ac:dyDescent="0.3">
      <c r="A29" s="18"/>
      <c r="B29" s="11"/>
      <c r="C29" s="11"/>
      <c r="D29" s="11"/>
      <c r="E29" s="11"/>
      <c r="F29" s="11"/>
      <c r="G29" s="11"/>
      <c r="H29" s="12"/>
    </row>
    <row r="39" spans="1:8" x14ac:dyDescent="0.3">
      <c r="A39" s="66" t="s">
        <v>3</v>
      </c>
      <c r="B39" s="66"/>
      <c r="C39" s="66"/>
      <c r="D39" s="66"/>
      <c r="E39" s="66"/>
      <c r="F39" s="66"/>
      <c r="G39" s="66"/>
      <c r="H39" s="66"/>
    </row>
    <row r="40" spans="1:8" ht="17.25" x14ac:dyDescent="0.3">
      <c r="A40" s="56" t="s">
        <v>4</v>
      </c>
      <c r="B40" s="56"/>
      <c r="C40" s="56"/>
      <c r="D40" s="56"/>
      <c r="E40" s="56"/>
      <c r="F40" s="56"/>
      <c r="G40" s="56"/>
      <c r="H40" s="56"/>
    </row>
  </sheetData>
  <mergeCells count="13">
    <mergeCell ref="A40:H40"/>
    <mergeCell ref="A1:H1"/>
    <mergeCell ref="G3:H3"/>
    <mergeCell ref="D4:E4"/>
    <mergeCell ref="G4:H4"/>
    <mergeCell ref="C20:D21"/>
    <mergeCell ref="E20:F21"/>
    <mergeCell ref="G20:H21"/>
    <mergeCell ref="A22:B22"/>
    <mergeCell ref="C22:D22"/>
    <mergeCell ref="E22:F22"/>
    <mergeCell ref="G22:H22"/>
    <mergeCell ref="A39:H39"/>
  </mergeCells>
  <phoneticPr fontId="3" type="noConversion"/>
  <conditionalFormatting sqref="D7:D16 H7:H16">
    <cfRule type="containsText" dxfId="29" priority="7" operator="containsText" text="불량">
      <formula>NOT(ISERROR(SEARCH("불량",D7)))</formula>
    </cfRule>
  </conditionalFormatting>
  <conditionalFormatting sqref="C7:C16">
    <cfRule type="containsText" dxfId="28" priority="6" operator="containsText" text="양성">
      <formula>NOT(ISERROR(SEARCH("양성",C7)))</formula>
    </cfRule>
  </conditionalFormatting>
  <conditionalFormatting sqref="G16 G7:G8">
    <cfRule type="containsText" dxfId="27" priority="5" operator="containsText" text="양성">
      <formula>NOT(ISERROR(SEARCH("양성",G7)))</formula>
    </cfRule>
  </conditionalFormatting>
  <conditionalFormatting sqref="G8:G15">
    <cfRule type="containsText" dxfId="26" priority="4" operator="containsText" text="양성">
      <formula>NOT(ISERROR(SEARCH("양성",G8)))</formula>
    </cfRule>
  </conditionalFormatting>
  <conditionalFormatting sqref="G8:G15">
    <cfRule type="containsText" dxfId="25" priority="3" operator="containsText" text="양성">
      <formula>NOT(ISERROR(SEARCH("양성",G8)))</formula>
    </cfRule>
  </conditionalFormatting>
  <conditionalFormatting sqref="D7:D16">
    <cfRule type="containsText" dxfId="24" priority="2" operator="containsText" text="주의">
      <formula>NOT(ISERROR(SEARCH("주의",D7)))</formula>
    </cfRule>
  </conditionalFormatting>
  <conditionalFormatting sqref="H7:H16">
    <cfRule type="containsText" dxfId="23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M20" sqref="M20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54" t="s">
        <v>17</v>
      </c>
      <c r="G3" s="74" t="str">
        <f>'환경 16주'!G3:H3</f>
        <v>18-1116</v>
      </c>
      <c r="H3" s="75"/>
    </row>
    <row r="4" spans="1:8" x14ac:dyDescent="0.3">
      <c r="A4" s="4" t="s">
        <v>18</v>
      </c>
      <c r="B4" s="54" t="str">
        <f>'환경 16주'!B4</f>
        <v>혜인농장</v>
      </c>
      <c r="C4" s="4" t="s">
        <v>19</v>
      </c>
      <c r="D4" s="134">
        <f>'환경 16주'!D4:E4</f>
        <v>43235</v>
      </c>
      <c r="E4" s="134"/>
      <c r="F4" s="131" t="s">
        <v>59</v>
      </c>
      <c r="G4" s="135">
        <f>'환경 16주'!G4</f>
        <v>0</v>
      </c>
      <c r="H4" s="135"/>
    </row>
    <row r="5" spans="1:8" x14ac:dyDescent="0.3">
      <c r="A5" s="4" t="s">
        <v>42</v>
      </c>
      <c r="B5" s="54">
        <v>8035</v>
      </c>
      <c r="C5" s="4" t="s">
        <v>43</v>
      </c>
      <c r="D5" s="77" t="str">
        <f>'환경 16주'!D5:E5</f>
        <v>16주령</v>
      </c>
      <c r="E5" s="77"/>
      <c r="F5" s="131" t="s">
        <v>60</v>
      </c>
      <c r="G5" s="136" t="str">
        <f>'환경 16주'!G5</f>
        <v>이왕우</v>
      </c>
      <c r="H5" s="136"/>
    </row>
    <row r="6" spans="1:8" ht="15.75" thickBot="1" x14ac:dyDescent="0.35"/>
    <row r="7" spans="1:8" ht="16.5" customHeight="1" x14ac:dyDescent="0.3">
      <c r="A7" s="86" t="s">
        <v>21</v>
      </c>
      <c r="B7" s="87"/>
      <c r="C7" s="108" t="s">
        <v>2</v>
      </c>
      <c r="D7" s="79"/>
      <c r="E7" s="88" t="s">
        <v>21</v>
      </c>
      <c r="F7" s="87"/>
      <c r="G7" s="108" t="s">
        <v>2</v>
      </c>
      <c r="H7" s="109"/>
    </row>
    <row r="8" spans="1:8" ht="18.75" customHeight="1" x14ac:dyDescent="0.3">
      <c r="A8" s="110">
        <f>'환경 16주'!A8:B9</f>
        <v>211</v>
      </c>
      <c r="B8" s="111"/>
      <c r="C8" s="114" t="str">
        <f>IF('환경 16주'!D8="","",IF('환경 16주'!D8="불량","부적합",IF('환경 16주'!D8="주의","주의","적합")))</f>
        <v>적합</v>
      </c>
      <c r="D8" s="115"/>
      <c r="E8" s="110">
        <f>'환경 16주'!E8:F9</f>
        <v>212</v>
      </c>
      <c r="F8" s="111"/>
      <c r="G8" s="114" t="str">
        <f>IF('환경 16주'!H8="","",IF('환경 16주'!H8="불량","부적합",IF('환경 16주'!H8="주의","주의","적합")))</f>
        <v>적합</v>
      </c>
      <c r="H8" s="115"/>
    </row>
    <row r="9" spans="1:8" ht="18.75" customHeight="1" x14ac:dyDescent="0.3">
      <c r="A9" s="112"/>
      <c r="B9" s="113"/>
      <c r="C9" s="116"/>
      <c r="D9" s="117"/>
      <c r="E9" s="112"/>
      <c r="F9" s="113"/>
      <c r="G9" s="116"/>
      <c r="H9" s="117"/>
    </row>
    <row r="10" spans="1:8" ht="18.75" customHeight="1" x14ac:dyDescent="0.3">
      <c r="A10" s="110">
        <f>'환경 16주'!A10:B11</f>
        <v>221</v>
      </c>
      <c r="B10" s="111"/>
      <c r="C10" s="114" t="str">
        <f>IF('환경 16주'!D10="","",IF('환경 16주'!D10="불량","부적합",IF('환경 16주'!D10="주의","주의","적합")))</f>
        <v>적합</v>
      </c>
      <c r="D10" s="115"/>
      <c r="E10" s="110">
        <f>'환경 16주'!E10:F11</f>
        <v>222</v>
      </c>
      <c r="F10" s="111"/>
      <c r="G10" s="114" t="str">
        <f>IF('환경 16주'!H10="","",IF('환경 16주'!H10="불량","부적합",IF('환경 16주'!H10="주의","주의","적합")))</f>
        <v>적합</v>
      </c>
      <c r="H10" s="115"/>
    </row>
    <row r="11" spans="1:8" ht="18.75" customHeight="1" x14ac:dyDescent="0.3">
      <c r="A11" s="112"/>
      <c r="B11" s="113"/>
      <c r="C11" s="116"/>
      <c r="D11" s="117"/>
      <c r="E11" s="112"/>
      <c r="F11" s="113"/>
      <c r="G11" s="116"/>
      <c r="H11" s="117"/>
    </row>
    <row r="12" spans="1:8" ht="18.75" customHeight="1" x14ac:dyDescent="0.3">
      <c r="A12" s="110">
        <f>'환경 16주'!A12:B13</f>
        <v>310</v>
      </c>
      <c r="B12" s="111"/>
      <c r="C12" s="114" t="str">
        <f>IF('환경 16주'!D12="","",IF('환경 16주'!D12="불량","부적합",IF('환경 16주'!D12="주의","주의","적합")))</f>
        <v>적합</v>
      </c>
      <c r="D12" s="115"/>
      <c r="E12" s="110" t="str">
        <f>'환경 16주'!E12:F13</f>
        <v>무주B라인</v>
      </c>
      <c r="F12" s="111"/>
      <c r="G12" s="114" t="str">
        <f>IF('환경 16주'!H12="","",IF('환경 16주'!H12="불량","부적합",IF('환경 16주'!H12="주의","주의","적합")))</f>
        <v>적합</v>
      </c>
      <c r="H12" s="115"/>
    </row>
    <row r="13" spans="1:8" ht="18.75" customHeight="1" x14ac:dyDescent="0.3">
      <c r="A13" s="112"/>
      <c r="B13" s="113"/>
      <c r="C13" s="116"/>
      <c r="D13" s="117"/>
      <c r="E13" s="112"/>
      <c r="F13" s="113"/>
      <c r="G13" s="116"/>
      <c r="H13" s="117"/>
    </row>
    <row r="14" spans="1:8" ht="18.75" customHeight="1" x14ac:dyDescent="0.3">
      <c r="A14" s="110" t="str">
        <f>IF('환경 16주'!A14:A15=0,"",'환경 16주'!A14:A15)</f>
        <v/>
      </c>
      <c r="B14" s="111" t="s">
        <v>44</v>
      </c>
      <c r="C14" s="114" t="str">
        <f>IF('환경 16주'!D14="","",IF('환경 16주'!D14="불량","부적합",IF('환경 16주'!D14="주의","주의","적합")))</f>
        <v/>
      </c>
      <c r="D14" s="118"/>
      <c r="E14" s="122" t="str">
        <f>IF('환경 16주'!E14:E15=0,"",'환경 16주'!E14:E15)</f>
        <v/>
      </c>
      <c r="F14" s="111" t="s">
        <v>44</v>
      </c>
      <c r="G14" s="114" t="str">
        <f>IF('환경 16주'!H14="","",IF('환경 16주'!H14="불량","부적합",IF('환경 16주'!H14="주의","주의","적합")))</f>
        <v/>
      </c>
      <c r="H14" s="120"/>
    </row>
    <row r="15" spans="1:8" ht="18.75" customHeight="1" x14ac:dyDescent="0.3">
      <c r="A15" s="112"/>
      <c r="B15" s="113" t="s">
        <v>45</v>
      </c>
      <c r="C15" s="116" t="str">
        <f>IF('환경 16주'!D15="","",IF('환경 16주'!D15="불량","부적합",IF('환경 16주'!D15="주의","주의","적합")))</f>
        <v/>
      </c>
      <c r="D15" s="119"/>
      <c r="E15" s="123"/>
      <c r="F15" s="113" t="s">
        <v>45</v>
      </c>
      <c r="G15" s="116" t="str">
        <f>IF('환경 16주'!H15="","",IF('환경 16주'!H15="불량","부적합",IF('환경 16주'!H15="주의","주의","적합")))</f>
        <v/>
      </c>
      <c r="H15" s="121"/>
    </row>
    <row r="16" spans="1:8" ht="18.75" customHeight="1" x14ac:dyDescent="0.3">
      <c r="A16" s="110" t="str">
        <f>IF('환경 16주'!A16:A17=0,"",'환경 16주'!A16:A17)</f>
        <v/>
      </c>
      <c r="B16" s="111" t="s">
        <v>44</v>
      </c>
      <c r="C16" s="114" t="str">
        <f>IF('환경 16주'!D16="","",IF('환경 16주'!D16="불량","부적합",IF('환경 16주'!D16="주의","주의","적합")))</f>
        <v/>
      </c>
      <c r="D16" s="118"/>
      <c r="E16" s="122" t="str">
        <f>IF('환경 16주'!E16:E17=0,"",'환경 16주'!E16:E17)</f>
        <v/>
      </c>
      <c r="F16" s="111" t="s">
        <v>44</v>
      </c>
      <c r="G16" s="114" t="str">
        <f>IF('환경 16주'!H16="","",IF('환경 16주'!H16="불량","부적합",IF('환경 16주'!H16="주의","주의","적합")))</f>
        <v/>
      </c>
      <c r="H16" s="120"/>
    </row>
    <row r="17" spans="1:8" ht="18.75" customHeight="1" x14ac:dyDescent="0.3">
      <c r="A17" s="112"/>
      <c r="B17" s="113" t="s">
        <v>45</v>
      </c>
      <c r="C17" s="116" t="str">
        <f>IF('환경 16주'!D17="","",IF('환경 16주'!D17="불량","부적합",IF('환경 16주'!D17="주의","주의","적합")))</f>
        <v/>
      </c>
      <c r="D17" s="119"/>
      <c r="E17" s="123"/>
      <c r="F17" s="113" t="s">
        <v>45</v>
      </c>
      <c r="G17" s="116" t="str">
        <f>IF('환경 16주'!H17="","",IF('환경 16주'!H17="불량","부적합",IF('환경 16주'!H17="주의","주의","적합")))</f>
        <v/>
      </c>
      <c r="H17" s="121"/>
    </row>
    <row r="18" spans="1:8" ht="18.75" customHeight="1" x14ac:dyDescent="0.3">
      <c r="A18" s="110" t="str">
        <f>IF('환경 16주'!A18:A19=0,"",'환경 16주'!A18:A19)</f>
        <v/>
      </c>
      <c r="B18" s="111" t="s">
        <v>44</v>
      </c>
      <c r="C18" s="114" t="str">
        <f>IF('환경 16주'!D18="","",IF('환경 16주'!D18="불량","부적합",IF('환경 16주'!D18="주의","주의","적합")))</f>
        <v/>
      </c>
      <c r="D18" s="118"/>
      <c r="E18" s="122" t="str">
        <f>IF('환경 16주'!E18:E19=0,"",'환경 16주'!E18:E19)</f>
        <v/>
      </c>
      <c r="F18" s="111" t="s">
        <v>44</v>
      </c>
      <c r="G18" s="114" t="str">
        <f>IF('환경 16주'!H18="","",IF('환경 16주'!H18="불량","부적합",IF('환경 16주'!H18="주의","주의","적합")))</f>
        <v/>
      </c>
      <c r="H18" s="120"/>
    </row>
    <row r="19" spans="1:8" ht="18.75" customHeight="1" x14ac:dyDescent="0.3">
      <c r="A19" s="112"/>
      <c r="B19" s="113" t="s">
        <v>45</v>
      </c>
      <c r="C19" s="116" t="str">
        <f>IF('환경 16주'!D19="","",IF('환경 16주'!D19="불량","부적합",IF('환경 16주'!D19="주의","주의","적합")))</f>
        <v/>
      </c>
      <c r="D19" s="119"/>
      <c r="E19" s="123"/>
      <c r="F19" s="113" t="s">
        <v>45</v>
      </c>
      <c r="G19" s="116" t="str">
        <f>IF('환경 16주'!H19="","",IF('환경 16주'!H19="불량","부적합",IF('환경 16주'!H19="주의","주의","적합")))</f>
        <v/>
      </c>
      <c r="H19" s="121"/>
    </row>
    <row r="20" spans="1:8" ht="18.75" customHeight="1" x14ac:dyDescent="0.3">
      <c r="A20" s="110" t="str">
        <f>IF('환경 16주'!A20:A21=0,"",'환경 16주'!A20:A21)</f>
        <v/>
      </c>
      <c r="B20" s="111" t="s">
        <v>44</v>
      </c>
      <c r="C20" s="114" t="str">
        <f>IF('환경 16주'!D20="","",IF('환경 16주'!D20="불량","부적합",IF('환경 16주'!D20="주의","주의","적합")))</f>
        <v/>
      </c>
      <c r="D20" s="118"/>
      <c r="E20" s="122" t="str">
        <f>IF('환경 16주'!E20:E21=0,"",'환경 16주'!E20:E21)</f>
        <v/>
      </c>
      <c r="F20" s="111" t="s">
        <v>44</v>
      </c>
      <c r="G20" s="114" t="str">
        <f>IF('환경 16주'!H20="","",IF('환경 16주'!H20="불량","부적합",IF('환경 16주'!H20="주의","주의","적합")))</f>
        <v/>
      </c>
      <c r="H20" s="120"/>
    </row>
    <row r="21" spans="1:8" ht="18.75" customHeight="1" x14ac:dyDescent="0.3">
      <c r="A21" s="112"/>
      <c r="B21" s="113" t="s">
        <v>45</v>
      </c>
      <c r="C21" s="116" t="str">
        <f>IF('환경 16주'!D21="","",IF('환경 16주'!D21="불량","부적합",IF('환경 16주'!D21="주의","주의","적합")))</f>
        <v/>
      </c>
      <c r="D21" s="119"/>
      <c r="E21" s="123"/>
      <c r="F21" s="113" t="s">
        <v>45</v>
      </c>
      <c r="G21" s="116" t="str">
        <f>IF('환경 16주'!H21="","",IF('환경 16주'!H21="불량","부적합",IF('환경 16주'!H21="주의","주의","적합")))</f>
        <v/>
      </c>
      <c r="H21" s="121"/>
    </row>
    <row r="22" spans="1:8" ht="18.75" customHeight="1" x14ac:dyDescent="0.3">
      <c r="A22" s="110" t="str">
        <f>IF('환경 16주'!A22:A23=0,"",'환경 16주'!A22:A23)</f>
        <v/>
      </c>
      <c r="B22" s="111" t="s">
        <v>44</v>
      </c>
      <c r="C22" s="114" t="str">
        <f>IF('환경 16주'!D22="","",IF('환경 16주'!D22="불량","부적합",IF('환경 16주'!D22="주의","주의","적합")))</f>
        <v/>
      </c>
      <c r="D22" s="118"/>
      <c r="E22" s="122" t="str">
        <f>IF('환경 16주'!E22:E23=0,"",'환경 16주'!E22:E23)</f>
        <v/>
      </c>
      <c r="F22" s="111" t="s">
        <v>44</v>
      </c>
      <c r="G22" s="114" t="str">
        <f>IF('환경 16주'!H22="","",IF('환경 16주'!H22="불량","부적합",IF('환경 16주'!H22="주의","주의","적합")))</f>
        <v/>
      </c>
      <c r="H22" s="120"/>
    </row>
    <row r="23" spans="1:8" ht="18.75" customHeight="1" x14ac:dyDescent="0.3">
      <c r="A23" s="112"/>
      <c r="B23" s="113" t="s">
        <v>45</v>
      </c>
      <c r="C23" s="116" t="str">
        <f>IF('환경 16주'!D23="","",IF('환경 16주'!D23="불량","부적합",IF('환경 16주'!D23="주의","주의","적합")))</f>
        <v/>
      </c>
      <c r="D23" s="119"/>
      <c r="E23" s="123"/>
      <c r="F23" s="113" t="s">
        <v>45</v>
      </c>
      <c r="G23" s="116" t="str">
        <f>IF('환경 16주'!H23="","",IF('환경 16주'!H23="불량","부적합",IF('환경 16주'!H23="주의","주의","적합")))</f>
        <v/>
      </c>
      <c r="H23" s="121"/>
    </row>
    <row r="24" spans="1:8" ht="18.75" customHeight="1" x14ac:dyDescent="0.3">
      <c r="A24" s="110" t="str">
        <f>IF('환경 16주'!A24:A25=0,"",'환경 16주'!A24:A25)</f>
        <v/>
      </c>
      <c r="B24" s="111" t="s">
        <v>44</v>
      </c>
      <c r="C24" s="114" t="str">
        <f>IF('환경 16주'!D24="","",IF('환경 16주'!D24="불량","부적합",IF('환경 16주'!D24="주의","주의","적합")))</f>
        <v/>
      </c>
      <c r="D24" s="118"/>
      <c r="E24" s="122" t="str">
        <f>IF('환경 16주'!E24:E25=0,"",'환경 16주'!E24:E25)</f>
        <v/>
      </c>
      <c r="F24" s="111" t="s">
        <v>44</v>
      </c>
      <c r="G24" s="114" t="str">
        <f>IF('환경 16주'!H24="","",IF('환경 16주'!H24="불량","부적합",IF('환경 16주'!H24="주의","주의","적합")))</f>
        <v/>
      </c>
      <c r="H24" s="120"/>
    </row>
    <row r="25" spans="1:8" ht="18.75" customHeight="1" x14ac:dyDescent="0.3">
      <c r="A25" s="112"/>
      <c r="B25" s="113" t="s">
        <v>45</v>
      </c>
      <c r="C25" s="116" t="str">
        <f>IF('환경 16주'!D25="","",IF('환경 16주'!D25="불량","부적합",IF('환경 16주'!D25="주의","주의","적합")))</f>
        <v/>
      </c>
      <c r="D25" s="119"/>
      <c r="E25" s="123"/>
      <c r="F25" s="113" t="s">
        <v>45</v>
      </c>
      <c r="G25" s="116" t="str">
        <f>IF('환경 16주'!H25="","",IF('환경 16주'!H25="불량","부적합",IF('환경 16주'!H25="주의","주의","적합")))</f>
        <v/>
      </c>
      <c r="H25" s="121"/>
    </row>
    <row r="26" spans="1:8" ht="18.75" customHeight="1" x14ac:dyDescent="0.3">
      <c r="A26" s="110" t="str">
        <f>IF('환경 16주'!A26:A27=0,"",'환경 16주'!A26:A27)</f>
        <v/>
      </c>
      <c r="B26" s="111" t="s">
        <v>44</v>
      </c>
      <c r="C26" s="114" t="str">
        <f>IF('환경 16주'!D26="","",IF('환경 16주'!D26="불량","부적합",IF('환경 16주'!D26="주의","주의","적합")))</f>
        <v/>
      </c>
      <c r="D26" s="118"/>
      <c r="E26" s="122" t="str">
        <f>IF('환경 16주'!E26:E27=0,"",'환경 16주'!E26:E27)</f>
        <v/>
      </c>
      <c r="F26" s="111" t="s">
        <v>44</v>
      </c>
      <c r="G26" s="114" t="str">
        <f>IF('환경 16주'!H26="","",IF('환경 16주'!H26="불량","부적합",IF('환경 16주'!H26="주의","주의","적합")))</f>
        <v/>
      </c>
      <c r="H26" s="120"/>
    </row>
    <row r="27" spans="1:8" ht="18.75" customHeight="1" thickBot="1" x14ac:dyDescent="0.35">
      <c r="A27" s="124"/>
      <c r="B27" s="125" t="s">
        <v>45</v>
      </c>
      <c r="C27" s="126" t="str">
        <f>IF('환경 16주'!D27="","",IF('환경 16주'!D27="불량","부적합",IF('환경 16주'!D27="주의","주의","적합")))</f>
        <v/>
      </c>
      <c r="D27" s="127"/>
      <c r="E27" s="128"/>
      <c r="F27" s="125" t="s">
        <v>45</v>
      </c>
      <c r="G27" s="126" t="str">
        <f>IF('환경 16주'!H27="","",IF('환경 16주'!H27="불량","부적합",IF('환경 16주'!H27="주의","주의","적합")))</f>
        <v/>
      </c>
      <c r="H27" s="12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</v>
      </c>
    </row>
    <row r="31" spans="1:8" ht="16.5" customHeight="1" x14ac:dyDescent="0.3">
      <c r="A31" s="13"/>
      <c r="B31" s="14" t="s">
        <v>2</v>
      </c>
      <c r="C31" s="63" t="s">
        <v>8</v>
      </c>
      <c r="D31" s="63"/>
      <c r="E31" s="63" t="s">
        <v>11</v>
      </c>
      <c r="F31" s="63"/>
      <c r="G31" s="63" t="s">
        <v>13</v>
      </c>
      <c r="H31" s="63"/>
    </row>
    <row r="32" spans="1:8" x14ac:dyDescent="0.3">
      <c r="A32" s="15" t="s">
        <v>1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16주'!A36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66" t="s">
        <v>3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56" t="s">
        <v>4</v>
      </c>
      <c r="B43" s="56"/>
      <c r="C43" s="56"/>
      <c r="D43" s="56"/>
      <c r="E43" s="56"/>
      <c r="F43" s="56"/>
      <c r="G43" s="56"/>
      <c r="H43" s="56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C27 G8 G10:G27">
    <cfRule type="containsText" dxfId="1" priority="2" operator="containsText" text="부적합">
      <formula>NOT(ISERROR(SEARCH("부적합",C8)))</formula>
    </cfRule>
  </conditionalFormatting>
  <conditionalFormatting sqref="C8 E14:E16 E18 E20 E22 E24 E26 C10:C27 G8 G10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K10" sqref="K10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57" t="s">
        <v>16</v>
      </c>
      <c r="B1" s="58"/>
      <c r="C1" s="58"/>
      <c r="D1" s="58"/>
      <c r="E1" s="58"/>
      <c r="F1" s="58"/>
      <c r="G1" s="58"/>
      <c r="H1" s="58"/>
    </row>
    <row r="3" spans="1:8" x14ac:dyDescent="0.3">
      <c r="F3" s="20" t="s">
        <v>17</v>
      </c>
      <c r="G3" s="74" t="s">
        <v>33</v>
      </c>
      <c r="H3" s="75"/>
    </row>
    <row r="4" spans="1:8" x14ac:dyDescent="0.3">
      <c r="A4" s="4" t="s">
        <v>18</v>
      </c>
      <c r="B4" s="20">
        <v>8034</v>
      </c>
      <c r="C4" s="4" t="s">
        <v>19</v>
      </c>
      <c r="D4" s="76" t="s">
        <v>32</v>
      </c>
      <c r="E4" s="77"/>
      <c r="F4" s="4" t="s">
        <v>5</v>
      </c>
      <c r="G4" s="77">
        <f>'반입 초생추'!G4:H4</f>
        <v>0</v>
      </c>
      <c r="H4" s="78"/>
    </row>
    <row r="5" spans="1:8" ht="15.75" thickBot="1" x14ac:dyDescent="0.35"/>
    <row r="6" spans="1:8" ht="16.5" customHeight="1" x14ac:dyDescent="0.3">
      <c r="A6" s="25" t="s">
        <v>21</v>
      </c>
      <c r="B6" s="22" t="s">
        <v>31</v>
      </c>
      <c r="C6" s="79" t="s">
        <v>2</v>
      </c>
      <c r="D6" s="80"/>
      <c r="E6" s="26" t="s">
        <v>21</v>
      </c>
      <c r="F6" s="22" t="s">
        <v>31</v>
      </c>
      <c r="G6" s="79" t="s">
        <v>2</v>
      </c>
      <c r="H6" s="81"/>
    </row>
    <row r="7" spans="1:8" ht="27" customHeight="1" x14ac:dyDescent="0.3">
      <c r="A7" s="42" t="s">
        <v>34</v>
      </c>
      <c r="B7" s="32" t="str">
        <f>IF('반입 초생추'!B7:B7="","",'반입 초생추'!B7:B7)</f>
        <v>초생추 분변
(5점)</v>
      </c>
      <c r="C7" s="70" t="str">
        <f>IF('반입 초생추'!D7="","",IF('반입 초생추'!D7="불량","부적합",IF('반입 초생추'!D7="주의","주의","적합")))</f>
        <v>적합</v>
      </c>
      <c r="D7" s="73"/>
      <c r="E7" s="43" t="s">
        <v>35</v>
      </c>
      <c r="F7" s="32" t="str">
        <f>IF('반입 초생추'!F7:F7="","",'반입 초생추'!F7:F7)</f>
        <v>초생추 분변
(5점)</v>
      </c>
      <c r="G7" s="70" t="str">
        <f>IF('반입 초생추'!H7="","",IF('반입 초생추'!H7="불량","부적합",IF('반입 초생추'!H7="주의","주의","적합")))</f>
        <v>적합</v>
      </c>
      <c r="H7" s="72"/>
    </row>
    <row r="8" spans="1:8" ht="27" customHeight="1" x14ac:dyDescent="0.3">
      <c r="A8" s="42" t="s">
        <v>36</v>
      </c>
      <c r="B8" s="32" t="str">
        <f>IF('반입 초생추'!B8:B8="","",'반입 초생추'!B8:B8)</f>
        <v>초생추 분변
(5점)</v>
      </c>
      <c r="C8" s="70" t="str">
        <f>IF('반입 초생추'!D8="","",IF('반입 초생추'!D8="불량","부적합",IF('반입 초생추'!D8="주의","주의","적합")))</f>
        <v>적합</v>
      </c>
      <c r="D8" s="73"/>
      <c r="E8" s="43" t="s">
        <v>37</v>
      </c>
      <c r="F8" s="32" t="str">
        <f>IF('반입 초생추'!F8:F8="","",'반입 초생추'!F8:F8)</f>
        <v>초생추 분변
(5점)</v>
      </c>
      <c r="G8" s="70" t="str">
        <f>IF('반입 초생추'!H8="","",IF('반입 초생추'!H8="불량","부적합",IF('반입 초생추'!H8="주의","주의","적합")))</f>
        <v>적합</v>
      </c>
      <c r="H8" s="72"/>
    </row>
    <row r="9" spans="1:8" ht="27" customHeight="1" x14ac:dyDescent="0.3">
      <c r="A9" s="42" t="str">
        <f>IF('반입 초생추'!A9:A9="","",'반입 초생추'!A9:A9)</f>
        <v/>
      </c>
      <c r="B9" s="20" t="str">
        <f>IF('반입 초생추'!B9:B9="","",'반입 초생추'!B9:B9)</f>
        <v/>
      </c>
      <c r="C9" s="70" t="str">
        <f>IF('반입 초생추'!D9="","",IF('반입 초생추'!D9="불량","부적합",IF('반입 초생추'!D9="주의","주의","적합")))</f>
        <v/>
      </c>
      <c r="D9" s="71"/>
      <c r="E9" s="43" t="str">
        <f>IF('반입 초생추'!E9:E9="","",'반입 초생추'!E9:E9)</f>
        <v/>
      </c>
      <c r="F9" s="20" t="str">
        <f>IF('반입 초생추'!F9:F9="","",'반입 초생추'!F9:F9)</f>
        <v/>
      </c>
      <c r="G9" s="70" t="str">
        <f>IF('반입 초생추'!H9="","",IF('반입 초생추'!H9="불량","부적합",IF('반입 초생추'!H9="주의","주의","적합")))</f>
        <v/>
      </c>
      <c r="H9" s="72"/>
    </row>
    <row r="10" spans="1:8" ht="27" customHeight="1" x14ac:dyDescent="0.3">
      <c r="A10" s="42" t="str">
        <f>IF('반입 초생추'!A10:A10="","",'반입 초생추'!A10:A10)</f>
        <v/>
      </c>
      <c r="B10" s="20" t="str">
        <f>IF('반입 초생추'!B10:B10="","",'반입 초생추'!B10:B10)</f>
        <v/>
      </c>
      <c r="C10" s="70" t="str">
        <f>IF('반입 초생추'!D10="","",IF('반입 초생추'!D10="불량","부적합",IF('반입 초생추'!D10="주의","주의","적합")))</f>
        <v/>
      </c>
      <c r="D10" s="71"/>
      <c r="E10" s="43" t="str">
        <f>IF('반입 초생추'!E10:E10="","",'반입 초생추'!E10:E10)</f>
        <v/>
      </c>
      <c r="F10" s="20" t="str">
        <f>IF('반입 초생추'!F10:F10="","",'반입 초생추'!F10:F10)</f>
        <v/>
      </c>
      <c r="G10" s="70" t="str">
        <f>IF('반입 초생추'!H10="","",IF('반입 초생추'!H10="불량","부적합",IF('반입 초생추'!H10="주의","주의","적합")))</f>
        <v/>
      </c>
      <c r="H10" s="72"/>
    </row>
    <row r="11" spans="1:8" ht="27" customHeight="1" x14ac:dyDescent="0.3">
      <c r="A11" s="42" t="str">
        <f>IF('반입 초생추'!A11:A11="","",'반입 초생추'!A11:A11)</f>
        <v/>
      </c>
      <c r="B11" s="20" t="str">
        <f>IF('반입 초생추'!B11:B11="","",'반입 초생추'!B11:B11)</f>
        <v/>
      </c>
      <c r="C11" s="70" t="str">
        <f>IF('반입 초생추'!D11="","",IF('반입 초생추'!D11="불량","부적합",IF('반입 초생추'!D11="주의","주의","적합")))</f>
        <v/>
      </c>
      <c r="D11" s="71"/>
      <c r="E11" s="43" t="str">
        <f>IF('반입 초생추'!E11:E11="","",'반입 초생추'!E11:E11)</f>
        <v/>
      </c>
      <c r="F11" s="20" t="str">
        <f>IF('반입 초생추'!F11:F11="","",'반입 초생추'!F11:F11)</f>
        <v/>
      </c>
      <c r="G11" s="70" t="str">
        <f>IF('반입 초생추'!H11="","",IF('반입 초생추'!H11="불량","부적합",IF('반입 초생추'!H11="주의","주의","적합")))</f>
        <v/>
      </c>
      <c r="H11" s="72"/>
    </row>
    <row r="12" spans="1:8" ht="27" customHeight="1" x14ac:dyDescent="0.3">
      <c r="A12" s="42" t="str">
        <f>IF('반입 초생추'!A12:A12="","",'반입 초생추'!A12:A12)</f>
        <v/>
      </c>
      <c r="B12" s="20" t="str">
        <f>IF('반입 초생추'!B12:B12="","",'반입 초생추'!B12:B12)</f>
        <v/>
      </c>
      <c r="C12" s="70" t="str">
        <f>IF('반입 초생추'!D12="","",IF('반입 초생추'!D12="불량","부적합",IF('반입 초생추'!D12="주의","주의","적합")))</f>
        <v/>
      </c>
      <c r="D12" s="71"/>
      <c r="E12" s="43" t="str">
        <f>IF('반입 초생추'!E12:E12="","",'반입 초생추'!E12:E12)</f>
        <v/>
      </c>
      <c r="F12" s="20" t="str">
        <f>IF('반입 초생추'!F12:F12="","",'반입 초생추'!F12:F12)</f>
        <v/>
      </c>
      <c r="G12" s="70" t="str">
        <f>IF('반입 초생추'!H12="","",IF('반입 초생추'!H12="불량","부적합",IF('반입 초생추'!H12="주의","주의","적합")))</f>
        <v/>
      </c>
      <c r="H12" s="72"/>
    </row>
    <row r="13" spans="1:8" ht="27" customHeight="1" x14ac:dyDescent="0.3">
      <c r="A13" s="42" t="str">
        <f>IF('반입 초생추'!A13:A13="","",'반입 초생추'!A13:A13)</f>
        <v/>
      </c>
      <c r="B13" s="20" t="str">
        <f>IF('반입 초생추'!B13:B13="","",'반입 초생추'!B13:B13)</f>
        <v/>
      </c>
      <c r="C13" s="70" t="str">
        <f>IF('반입 초생추'!D13="","",IF('반입 초생추'!D13="불량","부적합",IF('반입 초생추'!D13="주의","주의","적합")))</f>
        <v/>
      </c>
      <c r="D13" s="71"/>
      <c r="E13" s="43" t="str">
        <f>IF('반입 초생추'!E13:E13="","",'반입 초생추'!E13:E13)</f>
        <v/>
      </c>
      <c r="F13" s="20" t="str">
        <f>IF('반입 초생추'!F13:F13="","",'반입 초생추'!F13:F13)</f>
        <v/>
      </c>
      <c r="G13" s="70" t="str">
        <f>IF('반입 초생추'!H13="","",IF('반입 초생추'!H13="불량","부적합",IF('반입 초생추'!H13="주의","주의","적합")))</f>
        <v/>
      </c>
      <c r="H13" s="72"/>
    </row>
    <row r="14" spans="1:8" ht="27" customHeight="1" x14ac:dyDescent="0.3">
      <c r="A14" s="42" t="str">
        <f>IF('반입 초생추'!A14:A14="","",'반입 초생추'!A14:A14)</f>
        <v/>
      </c>
      <c r="B14" s="20" t="str">
        <f>IF('반입 초생추'!B14:B14="","",'반입 초생추'!B14:B14)</f>
        <v/>
      </c>
      <c r="C14" s="70" t="str">
        <f>IF('반입 초생추'!D14="","",IF('반입 초생추'!D14="불량","부적합",IF('반입 초생추'!D14="주의","주의","적합")))</f>
        <v/>
      </c>
      <c r="D14" s="71"/>
      <c r="E14" s="43" t="str">
        <f>IF('반입 초생추'!E14:E14="","",'반입 초생추'!E14:E14)</f>
        <v/>
      </c>
      <c r="F14" s="20" t="str">
        <f>IF('반입 초생추'!F14:F14="","",'반입 초생추'!F14:F14)</f>
        <v/>
      </c>
      <c r="G14" s="70" t="str">
        <f>IF('반입 초생추'!H14="","",IF('반입 초생추'!H14="불량","부적합",IF('반입 초생추'!H14="주의","주의","적합")))</f>
        <v/>
      </c>
      <c r="H14" s="72"/>
    </row>
    <row r="15" spans="1:8" ht="27" customHeight="1" x14ac:dyDescent="0.3">
      <c r="A15" s="42" t="str">
        <f>IF('반입 초생추'!A15:A15="","",'반입 초생추'!A15:A15)</f>
        <v/>
      </c>
      <c r="B15" s="20" t="str">
        <f>IF('반입 초생추'!B15:B15="","",'반입 초생추'!B15:B15)</f>
        <v/>
      </c>
      <c r="C15" s="70" t="str">
        <f>IF('반입 초생추'!D15="","",IF('반입 초생추'!D15="불량","부적합",IF('반입 초생추'!D15="주의","주의","적합")))</f>
        <v/>
      </c>
      <c r="D15" s="71"/>
      <c r="E15" s="43" t="str">
        <f>IF('반입 초생추'!E15:E15="","",'반입 초생추'!E15:E15)</f>
        <v/>
      </c>
      <c r="F15" s="20" t="str">
        <f>IF('반입 초생추'!F15:F15="","",'반입 초생추'!F15:F15)</f>
        <v/>
      </c>
      <c r="G15" s="70" t="str">
        <f>IF('반입 초생추'!H15="","",IF('반입 초생추'!H15="불량","부적합",IF('반입 초생추'!H15="주의","주의","적합")))</f>
        <v/>
      </c>
      <c r="H15" s="72"/>
    </row>
    <row r="16" spans="1:8" ht="27" customHeight="1" thickBot="1" x14ac:dyDescent="0.35">
      <c r="A16" s="44" t="str">
        <f>IF('반입 초생추'!A16:A16="","",'반입 초생추'!A16:A16)</f>
        <v/>
      </c>
      <c r="B16" s="45" t="str">
        <f>IF('반입 초생추'!B16:B16="","",'반입 초생추'!B16:B16)</f>
        <v/>
      </c>
      <c r="C16" s="67" t="str">
        <f>IF('반입 초생추'!D16="","",IF('반입 초생추'!D16="불량","부적합",IF('반입 초생추'!D16="주의","주의","적합")))</f>
        <v/>
      </c>
      <c r="D16" s="68"/>
      <c r="E16" s="46" t="str">
        <f>IF('반입 초생추'!E16:E16="","",'반입 초생추'!E16:E16)</f>
        <v/>
      </c>
      <c r="F16" s="45" t="str">
        <f>IF('반입 초생추'!F16:F16="","",'반입 초생추'!F16:F16)</f>
        <v/>
      </c>
      <c r="G16" s="67" t="str">
        <f>IF('반입 초생추'!H16="","",IF('반입 초생추'!H16="불량","부적합",IF('반입 초생추'!H16="주의","주의","적합")))</f>
        <v/>
      </c>
      <c r="H16" s="69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7</v>
      </c>
    </row>
    <row r="20" spans="1:8" ht="16.5" customHeight="1" x14ac:dyDescent="0.3">
      <c r="A20" s="13"/>
      <c r="B20" s="14" t="s">
        <v>2</v>
      </c>
      <c r="C20" s="63" t="s">
        <v>8</v>
      </c>
      <c r="D20" s="63"/>
      <c r="E20" s="63" t="s">
        <v>11</v>
      </c>
      <c r="F20" s="63"/>
      <c r="G20" s="63" t="s">
        <v>13</v>
      </c>
      <c r="H20" s="63"/>
    </row>
    <row r="21" spans="1:8" x14ac:dyDescent="0.3">
      <c r="A21" s="15" t="s">
        <v>1</v>
      </c>
      <c r="B21" s="6"/>
      <c r="C21" s="63"/>
      <c r="D21" s="63"/>
      <c r="E21" s="63"/>
      <c r="F21" s="63"/>
      <c r="G21" s="63"/>
      <c r="H21" s="63"/>
    </row>
    <row r="22" spans="1:8" ht="17.25" customHeight="1" x14ac:dyDescent="0.3">
      <c r="A22" s="64" t="s">
        <v>6</v>
      </c>
      <c r="B22" s="65"/>
      <c r="C22" s="64" t="s">
        <v>9</v>
      </c>
      <c r="D22" s="64"/>
      <c r="E22" s="64" t="s">
        <v>12</v>
      </c>
      <c r="F22" s="64"/>
      <c r="G22" s="65" t="s">
        <v>14</v>
      </c>
      <c r="H22" s="65"/>
    </row>
    <row r="24" spans="1:8" x14ac:dyDescent="0.3">
      <c r="A24" s="16" t="s">
        <v>30</v>
      </c>
      <c r="B24" s="7"/>
      <c r="C24" s="7"/>
      <c r="D24" s="7"/>
      <c r="E24" s="7"/>
      <c r="F24" s="7"/>
      <c r="G24" s="7"/>
      <c r="H24" s="8"/>
    </row>
    <row r="25" spans="1:8" x14ac:dyDescent="0.3">
      <c r="A25" s="17" t="str">
        <f>'반입 초생추'!A25</f>
        <v>- 전 구역 음성으로 양호</v>
      </c>
      <c r="B25" s="9"/>
      <c r="C25" s="9"/>
      <c r="D25" s="9"/>
      <c r="E25" s="9"/>
      <c r="F25" s="9"/>
      <c r="G25" s="9"/>
      <c r="H25" s="10"/>
    </row>
    <row r="26" spans="1:8" x14ac:dyDescent="0.3">
      <c r="A26" s="17"/>
      <c r="B26" s="9"/>
      <c r="C26" s="9"/>
      <c r="D26" s="9"/>
      <c r="E26" s="9"/>
      <c r="F26" s="9"/>
      <c r="G26" s="9"/>
      <c r="H26" s="10"/>
    </row>
    <row r="27" spans="1:8" x14ac:dyDescent="0.3">
      <c r="A27" s="17"/>
      <c r="B27" s="9"/>
      <c r="C27" s="9"/>
      <c r="D27" s="9"/>
      <c r="E27" s="9"/>
      <c r="F27" s="9"/>
      <c r="G27" s="9"/>
      <c r="H27" s="10"/>
    </row>
    <row r="28" spans="1:8" x14ac:dyDescent="0.3">
      <c r="A28" s="17"/>
      <c r="B28" s="9"/>
      <c r="C28" s="9"/>
      <c r="D28" s="9"/>
      <c r="E28" s="9"/>
      <c r="F28" s="9"/>
      <c r="G28" s="9"/>
      <c r="H28" s="10"/>
    </row>
    <row r="29" spans="1:8" x14ac:dyDescent="0.3">
      <c r="A29" s="18"/>
      <c r="B29" s="11"/>
      <c r="C29" s="11"/>
      <c r="D29" s="11"/>
      <c r="E29" s="11"/>
      <c r="F29" s="11"/>
      <c r="G29" s="11"/>
      <c r="H29" s="12"/>
    </row>
    <row r="37" spans="1:8" x14ac:dyDescent="0.3">
      <c r="A37" s="66" t="s">
        <v>3</v>
      </c>
      <c r="B37" s="66"/>
      <c r="C37" s="66"/>
      <c r="D37" s="66"/>
      <c r="E37" s="66"/>
      <c r="F37" s="66"/>
      <c r="G37" s="66"/>
      <c r="H37" s="66"/>
    </row>
    <row r="38" spans="1:8" ht="17.25" x14ac:dyDescent="0.3">
      <c r="A38" s="56" t="s">
        <v>4</v>
      </c>
      <c r="B38" s="56"/>
      <c r="C38" s="56"/>
      <c r="D38" s="56"/>
      <c r="E38" s="56"/>
      <c r="F38" s="56"/>
      <c r="G38" s="56"/>
      <c r="H38" s="56"/>
    </row>
  </sheetData>
  <mergeCells count="35">
    <mergeCell ref="A1:H1"/>
    <mergeCell ref="G3:H3"/>
    <mergeCell ref="D4:E4"/>
    <mergeCell ref="G4:H4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A37:H37"/>
    <mergeCell ref="A38:H38"/>
    <mergeCell ref="C16:D16"/>
    <mergeCell ref="G16:H16"/>
    <mergeCell ref="C20:D21"/>
    <mergeCell ref="E20:F21"/>
    <mergeCell ref="G20:H21"/>
    <mergeCell ref="A22:B22"/>
    <mergeCell ref="C22:D22"/>
    <mergeCell ref="E22:F22"/>
    <mergeCell ref="G22:H22"/>
  </mergeCells>
  <phoneticPr fontId="3" type="noConversion"/>
  <conditionalFormatting sqref="D7 C7:C16 C8:D8 G7:G16">
    <cfRule type="containsText" dxfId="22" priority="3" operator="containsText" text="부적합">
      <formula>NOT(ISERROR(SEARCH("부적합",C7)))</formula>
    </cfRule>
  </conditionalFormatting>
  <conditionalFormatting sqref="G7:G16">
    <cfRule type="containsText" dxfId="21" priority="2" operator="containsText" text="주의">
      <formula>NOT(ISERROR(SEARCH("주의",G7)))</formula>
    </cfRule>
  </conditionalFormatting>
  <conditionalFormatting sqref="C7:C16 D7 C8:D8">
    <cfRule type="containsText" dxfId="20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L5" activeCellId="1" sqref="F4:H5 K5:L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24" t="s">
        <v>17</v>
      </c>
      <c r="G3" s="59" t="s">
        <v>41</v>
      </c>
      <c r="H3" s="60"/>
    </row>
    <row r="4" spans="1:8" x14ac:dyDescent="0.3">
      <c r="A4" s="4" t="s">
        <v>18</v>
      </c>
      <c r="B4" s="23" t="s">
        <v>15</v>
      </c>
      <c r="C4" s="4" t="s">
        <v>19</v>
      </c>
      <c r="D4" s="61" t="s">
        <v>47</v>
      </c>
      <c r="E4" s="61"/>
      <c r="F4" s="131" t="s">
        <v>59</v>
      </c>
      <c r="G4" s="132"/>
      <c r="H4" s="133"/>
    </row>
    <row r="5" spans="1:8" x14ac:dyDescent="0.3">
      <c r="A5" s="4" t="s">
        <v>42</v>
      </c>
      <c r="B5" s="23">
        <v>7345</v>
      </c>
      <c r="C5" s="4" t="s">
        <v>43</v>
      </c>
      <c r="D5" s="84" t="s">
        <v>49</v>
      </c>
      <c r="E5" s="85"/>
      <c r="F5" s="131" t="s">
        <v>61</v>
      </c>
      <c r="G5" s="62" t="s">
        <v>62</v>
      </c>
      <c r="H5" s="62"/>
    </row>
    <row r="6" spans="1:8" ht="15.75" thickBot="1" x14ac:dyDescent="0.35"/>
    <row r="7" spans="1:8" ht="16.5" customHeight="1" x14ac:dyDescent="0.3">
      <c r="A7" s="86" t="s">
        <v>21</v>
      </c>
      <c r="B7" s="87"/>
      <c r="C7" s="22" t="s">
        <v>6</v>
      </c>
      <c r="D7" s="19" t="s">
        <v>0</v>
      </c>
      <c r="E7" s="88" t="s">
        <v>21</v>
      </c>
      <c r="F7" s="87"/>
      <c r="G7" s="22" t="s">
        <v>6</v>
      </c>
      <c r="H7" s="5" t="s">
        <v>0</v>
      </c>
    </row>
    <row r="8" spans="1:8" ht="18.75" customHeight="1" x14ac:dyDescent="0.3">
      <c r="A8" s="89">
        <v>211</v>
      </c>
      <c r="B8" s="82"/>
      <c r="C8" s="91" t="s">
        <v>26</v>
      </c>
      <c r="D8" s="93" t="str">
        <f t="shared" ref="D8:D18" si="0">IF(C8=0,"",IF(C8="음성","양호",IF(ISERROR(FIND(".",C8)),"불량","주의")))</f>
        <v>양호</v>
      </c>
      <c r="E8" s="95">
        <v>212</v>
      </c>
      <c r="F8" s="82"/>
      <c r="G8" s="97" t="s">
        <v>26</v>
      </c>
      <c r="H8" s="93" t="str">
        <f t="shared" ref="H8:H12" si="1">IF(G8=0,"",IF(G8="음성","양호",IF(ISERROR(FIND(".",G8)),"불량","주의")))</f>
        <v>양호</v>
      </c>
    </row>
    <row r="9" spans="1:8" ht="18.75" customHeight="1" x14ac:dyDescent="0.3">
      <c r="A9" s="90"/>
      <c r="B9" s="83"/>
      <c r="C9" s="92"/>
      <c r="D9" s="94"/>
      <c r="E9" s="96"/>
      <c r="F9" s="83"/>
      <c r="G9" s="98"/>
      <c r="H9" s="94"/>
    </row>
    <row r="10" spans="1:8" ht="18.75" customHeight="1" x14ac:dyDescent="0.3">
      <c r="A10" s="89">
        <v>221</v>
      </c>
      <c r="B10" s="82"/>
      <c r="C10" s="91" t="s">
        <v>26</v>
      </c>
      <c r="D10" s="93" t="str">
        <f t="shared" si="0"/>
        <v>양호</v>
      </c>
      <c r="E10" s="95">
        <v>222</v>
      </c>
      <c r="F10" s="82"/>
      <c r="G10" s="97" t="s">
        <v>26</v>
      </c>
      <c r="H10" s="93" t="str">
        <f t="shared" si="1"/>
        <v>양호</v>
      </c>
    </row>
    <row r="11" spans="1:8" ht="18.75" customHeight="1" x14ac:dyDescent="0.3">
      <c r="A11" s="90"/>
      <c r="B11" s="83"/>
      <c r="C11" s="92"/>
      <c r="D11" s="94"/>
      <c r="E11" s="96"/>
      <c r="F11" s="83"/>
      <c r="G11" s="98"/>
      <c r="H11" s="94"/>
    </row>
    <row r="12" spans="1:8" ht="18.75" customHeight="1" x14ac:dyDescent="0.3">
      <c r="A12" s="89"/>
      <c r="B12" s="82"/>
      <c r="C12" s="91"/>
      <c r="D12" s="93" t="str">
        <f t="shared" si="0"/>
        <v/>
      </c>
      <c r="E12" s="95"/>
      <c r="F12" s="82"/>
      <c r="G12" s="97"/>
      <c r="H12" s="93" t="str">
        <f t="shared" si="1"/>
        <v/>
      </c>
    </row>
    <row r="13" spans="1:8" ht="18.75" customHeight="1" x14ac:dyDescent="0.3">
      <c r="A13" s="90"/>
      <c r="B13" s="83"/>
      <c r="C13" s="92"/>
      <c r="D13" s="94"/>
      <c r="E13" s="96"/>
      <c r="F13" s="83"/>
      <c r="G13" s="98"/>
      <c r="H13" s="94"/>
    </row>
    <row r="14" spans="1:8" ht="18.75" customHeight="1" x14ac:dyDescent="0.3">
      <c r="A14" s="89"/>
      <c r="B14" s="82" t="s">
        <v>44</v>
      </c>
      <c r="C14" s="91"/>
      <c r="D14" s="93" t="str">
        <f t="shared" si="0"/>
        <v/>
      </c>
      <c r="E14" s="95"/>
      <c r="F14" s="82" t="s">
        <v>44</v>
      </c>
      <c r="G14" s="97"/>
      <c r="H14" s="99"/>
    </row>
    <row r="15" spans="1:8" ht="18.75" customHeight="1" x14ac:dyDescent="0.3">
      <c r="A15" s="90"/>
      <c r="B15" s="83" t="s">
        <v>45</v>
      </c>
      <c r="C15" s="92"/>
      <c r="D15" s="94"/>
      <c r="E15" s="96"/>
      <c r="F15" s="83" t="s">
        <v>45</v>
      </c>
      <c r="G15" s="98"/>
      <c r="H15" s="100"/>
    </row>
    <row r="16" spans="1:8" ht="18.75" customHeight="1" x14ac:dyDescent="0.3">
      <c r="A16" s="89"/>
      <c r="B16" s="82" t="s">
        <v>44</v>
      </c>
      <c r="C16" s="91"/>
      <c r="D16" s="93" t="str">
        <f t="shared" si="0"/>
        <v/>
      </c>
      <c r="E16" s="95"/>
      <c r="F16" s="82" t="s">
        <v>44</v>
      </c>
      <c r="G16" s="97"/>
      <c r="H16" s="99" t="str">
        <f>IF(G16=0,"",IF(G16="음성","양호",IF(ISERROR(FIND(".",G16)),"불량","주의")))</f>
        <v/>
      </c>
    </row>
    <row r="17" spans="1:8" ht="18.75" customHeight="1" x14ac:dyDescent="0.3">
      <c r="A17" s="90"/>
      <c r="B17" s="83" t="s">
        <v>45</v>
      </c>
      <c r="C17" s="92"/>
      <c r="D17" s="94"/>
      <c r="E17" s="96"/>
      <c r="F17" s="83" t="s">
        <v>45</v>
      </c>
      <c r="G17" s="98"/>
      <c r="H17" s="100" t="str">
        <f t="shared" ref="H17:H27" si="2">IF(G17=0,"",IF(G17="음성","양호",IF(ISERROR(FIND(".",G17)),"불량","주의")))</f>
        <v/>
      </c>
    </row>
    <row r="18" spans="1:8" ht="18.75" customHeight="1" x14ac:dyDescent="0.3">
      <c r="A18" s="89"/>
      <c r="B18" s="82" t="s">
        <v>44</v>
      </c>
      <c r="C18" s="91"/>
      <c r="D18" s="93" t="str">
        <f t="shared" si="0"/>
        <v/>
      </c>
      <c r="E18" s="95"/>
      <c r="F18" s="82" t="s">
        <v>44</v>
      </c>
      <c r="G18" s="97"/>
      <c r="H18" s="99" t="str">
        <f t="shared" si="2"/>
        <v/>
      </c>
    </row>
    <row r="19" spans="1:8" ht="18.75" customHeight="1" x14ac:dyDescent="0.3">
      <c r="A19" s="90"/>
      <c r="B19" s="83" t="s">
        <v>45</v>
      </c>
      <c r="C19" s="92"/>
      <c r="D19" s="94"/>
      <c r="E19" s="96"/>
      <c r="F19" s="83" t="s">
        <v>45</v>
      </c>
      <c r="G19" s="98"/>
      <c r="H19" s="100" t="str">
        <f t="shared" si="2"/>
        <v/>
      </c>
    </row>
    <row r="20" spans="1:8" ht="18.75" customHeight="1" x14ac:dyDescent="0.3">
      <c r="A20" s="89"/>
      <c r="B20" s="82" t="s">
        <v>44</v>
      </c>
      <c r="C20" s="91"/>
      <c r="D20" s="93" t="str">
        <f t="shared" ref="D20:D27" si="3">IF(C20=0,"",IF(C20="음성","양호",IF(ISERROR(FIND(".",C20)),"불량","주의")))</f>
        <v/>
      </c>
      <c r="E20" s="95"/>
      <c r="F20" s="82" t="s">
        <v>44</v>
      </c>
      <c r="G20" s="97"/>
      <c r="H20" s="99" t="str">
        <f t="shared" si="2"/>
        <v/>
      </c>
    </row>
    <row r="21" spans="1:8" ht="18.75" customHeight="1" x14ac:dyDescent="0.3">
      <c r="A21" s="90"/>
      <c r="B21" s="83" t="s">
        <v>45</v>
      </c>
      <c r="C21" s="92"/>
      <c r="D21" s="94" t="str">
        <f t="shared" si="3"/>
        <v/>
      </c>
      <c r="E21" s="96"/>
      <c r="F21" s="83" t="s">
        <v>45</v>
      </c>
      <c r="G21" s="98"/>
      <c r="H21" s="100" t="str">
        <f t="shared" si="2"/>
        <v/>
      </c>
    </row>
    <row r="22" spans="1:8" ht="18.75" customHeight="1" x14ac:dyDescent="0.3">
      <c r="A22" s="89"/>
      <c r="B22" s="82" t="s">
        <v>44</v>
      </c>
      <c r="C22" s="91"/>
      <c r="D22" s="93" t="str">
        <f t="shared" si="3"/>
        <v/>
      </c>
      <c r="E22" s="95"/>
      <c r="F22" s="82" t="s">
        <v>44</v>
      </c>
      <c r="G22" s="97"/>
      <c r="H22" s="99" t="str">
        <f t="shared" si="2"/>
        <v/>
      </c>
    </row>
    <row r="23" spans="1:8" ht="18.75" customHeight="1" x14ac:dyDescent="0.3">
      <c r="A23" s="90"/>
      <c r="B23" s="83" t="s">
        <v>45</v>
      </c>
      <c r="C23" s="92"/>
      <c r="D23" s="94" t="str">
        <f t="shared" si="3"/>
        <v/>
      </c>
      <c r="E23" s="96"/>
      <c r="F23" s="83" t="s">
        <v>45</v>
      </c>
      <c r="G23" s="98"/>
      <c r="H23" s="100" t="str">
        <f t="shared" si="2"/>
        <v/>
      </c>
    </row>
    <row r="24" spans="1:8" ht="18.75" customHeight="1" x14ac:dyDescent="0.3">
      <c r="A24" s="89"/>
      <c r="B24" s="82" t="s">
        <v>44</v>
      </c>
      <c r="C24" s="91"/>
      <c r="D24" s="93" t="str">
        <f t="shared" si="3"/>
        <v/>
      </c>
      <c r="E24" s="95"/>
      <c r="F24" s="82" t="s">
        <v>44</v>
      </c>
      <c r="G24" s="97"/>
      <c r="H24" s="99" t="str">
        <f t="shared" si="2"/>
        <v/>
      </c>
    </row>
    <row r="25" spans="1:8" ht="18.75" customHeight="1" x14ac:dyDescent="0.3">
      <c r="A25" s="90"/>
      <c r="B25" s="83" t="s">
        <v>45</v>
      </c>
      <c r="C25" s="92"/>
      <c r="D25" s="94" t="str">
        <f t="shared" si="3"/>
        <v/>
      </c>
      <c r="E25" s="96"/>
      <c r="F25" s="83" t="s">
        <v>45</v>
      </c>
      <c r="G25" s="98"/>
      <c r="H25" s="100" t="str">
        <f t="shared" si="2"/>
        <v/>
      </c>
    </row>
    <row r="26" spans="1:8" ht="18.75" customHeight="1" x14ac:dyDescent="0.3">
      <c r="A26" s="89"/>
      <c r="B26" s="82" t="s">
        <v>44</v>
      </c>
      <c r="C26" s="91"/>
      <c r="D26" s="93" t="str">
        <f t="shared" si="3"/>
        <v/>
      </c>
      <c r="E26" s="95"/>
      <c r="F26" s="82" t="s">
        <v>44</v>
      </c>
      <c r="G26" s="97"/>
      <c r="H26" s="99" t="str">
        <f t="shared" si="2"/>
        <v/>
      </c>
    </row>
    <row r="27" spans="1:8" ht="18.75" customHeight="1" thickBot="1" x14ac:dyDescent="0.35">
      <c r="A27" s="102"/>
      <c r="B27" s="103" t="s">
        <v>45</v>
      </c>
      <c r="C27" s="104"/>
      <c r="D27" s="105" t="str">
        <f t="shared" si="3"/>
        <v/>
      </c>
      <c r="E27" s="106"/>
      <c r="F27" s="103" t="s">
        <v>45</v>
      </c>
      <c r="G27" s="107"/>
      <c r="H27" s="101" t="str">
        <f t="shared" si="2"/>
        <v/>
      </c>
    </row>
    <row r="28" spans="1:8" x14ac:dyDescent="0.3">
      <c r="A28" s="3"/>
    </row>
    <row r="30" spans="1:8" x14ac:dyDescent="0.3">
      <c r="A30" s="1" t="s">
        <v>7</v>
      </c>
    </row>
    <row r="31" spans="1:8" x14ac:dyDescent="0.3">
      <c r="A31" s="13"/>
      <c r="B31" s="14" t="s">
        <v>2</v>
      </c>
      <c r="C31" s="63" t="s">
        <v>28</v>
      </c>
      <c r="D31" s="63"/>
      <c r="E31" s="63" t="s">
        <v>11</v>
      </c>
      <c r="F31" s="63"/>
      <c r="G31" s="63" t="s">
        <v>29</v>
      </c>
      <c r="H31" s="63"/>
    </row>
    <row r="32" spans="1:8" x14ac:dyDescent="0.3">
      <c r="A32" s="15" t="s">
        <v>46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10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66" t="s">
        <v>3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56" t="s">
        <v>4</v>
      </c>
      <c r="B44" s="56"/>
      <c r="C44" s="56"/>
      <c r="D44" s="56"/>
      <c r="E44" s="56"/>
      <c r="F44" s="56"/>
      <c r="G44" s="56"/>
      <c r="H44" s="5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10:D27 H8:H27">
    <cfRule type="containsText" dxfId="19" priority="3" operator="containsText" text="불량">
      <formula>NOT(ISERROR(SEARCH("불량",D8)))</formula>
    </cfRule>
  </conditionalFormatting>
  <conditionalFormatting sqref="C8 G8 G10:G27 C10:C27">
    <cfRule type="containsText" dxfId="18" priority="2" operator="containsText" text="양성">
      <formula>NOT(ISERROR(SEARCH("양성",C8)))</formula>
    </cfRule>
  </conditionalFormatting>
  <conditionalFormatting sqref="D8 D10:D27 H8:H27">
    <cfRule type="containsText" dxfId="1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24" t="s">
        <v>17</v>
      </c>
      <c r="G3" s="74" t="s">
        <v>48</v>
      </c>
      <c r="H3" s="75"/>
    </row>
    <row r="4" spans="1:8" x14ac:dyDescent="0.3">
      <c r="A4" s="4" t="s">
        <v>18</v>
      </c>
      <c r="B4" s="24" t="str">
        <f>'환경 6주'!B4</f>
        <v>혜인농장</v>
      </c>
      <c r="C4" s="4" t="s">
        <v>19</v>
      </c>
      <c r="D4" s="77" t="s">
        <v>47</v>
      </c>
      <c r="E4" s="77"/>
      <c r="F4" s="131" t="s">
        <v>59</v>
      </c>
      <c r="G4" s="135">
        <f>'환경 6주'!G4</f>
        <v>0</v>
      </c>
      <c r="H4" s="135"/>
    </row>
    <row r="5" spans="1:8" x14ac:dyDescent="0.3">
      <c r="A5" s="4" t="s">
        <v>42</v>
      </c>
      <c r="B5" s="24">
        <v>8035</v>
      </c>
      <c r="C5" s="4" t="s">
        <v>43</v>
      </c>
      <c r="D5" s="77" t="str">
        <f>'환경 6주'!D5:E5</f>
        <v>6주령</v>
      </c>
      <c r="E5" s="77"/>
      <c r="F5" s="131" t="s">
        <v>60</v>
      </c>
      <c r="G5" s="136" t="str">
        <f>'환경 6주'!G5</f>
        <v>이왕우</v>
      </c>
      <c r="H5" s="136"/>
    </row>
    <row r="6" spans="1:8" ht="15.75" thickBot="1" x14ac:dyDescent="0.35"/>
    <row r="7" spans="1:8" ht="16.5" customHeight="1" x14ac:dyDescent="0.3">
      <c r="A7" s="86" t="s">
        <v>21</v>
      </c>
      <c r="B7" s="87"/>
      <c r="C7" s="108" t="s">
        <v>2</v>
      </c>
      <c r="D7" s="79"/>
      <c r="E7" s="88" t="s">
        <v>21</v>
      </c>
      <c r="F7" s="87"/>
      <c r="G7" s="108" t="s">
        <v>2</v>
      </c>
      <c r="H7" s="109"/>
    </row>
    <row r="8" spans="1:8" ht="18.75" customHeight="1" x14ac:dyDescent="0.3">
      <c r="A8" s="110">
        <v>211</v>
      </c>
      <c r="B8" s="111"/>
      <c r="C8" s="114" t="str">
        <f>IF('환경 6주'!D8="","",IF('환경 6주'!D8="불량","부적합",IF('환경 6주'!D8="주의","주의","적합")))</f>
        <v>적합</v>
      </c>
      <c r="D8" s="115"/>
      <c r="E8" s="118">
        <f>'환경 6주'!E8:F9</f>
        <v>212</v>
      </c>
      <c r="F8" s="111"/>
      <c r="G8" s="114" t="str">
        <f>IF('환경 6주'!H8="","",IF('환경 6주'!H8="불량","부적합",IF('환경 6주'!H8="주의","주의","적합")))</f>
        <v>적합</v>
      </c>
      <c r="H8" s="120"/>
    </row>
    <row r="9" spans="1:8" ht="18.75" customHeight="1" x14ac:dyDescent="0.3">
      <c r="A9" s="112"/>
      <c r="B9" s="113"/>
      <c r="C9" s="116"/>
      <c r="D9" s="117"/>
      <c r="E9" s="119"/>
      <c r="F9" s="113"/>
      <c r="G9" s="116"/>
      <c r="H9" s="121"/>
    </row>
    <row r="10" spans="1:8" ht="18.75" customHeight="1" x14ac:dyDescent="0.3">
      <c r="A10" s="110">
        <v>212</v>
      </c>
      <c r="B10" s="111"/>
      <c r="C10" s="114" t="str">
        <f>IF('환경 6주'!D10="","",IF('환경 6주'!D10="불량","부적합",IF('환경 6주'!D10="주의","주의","적합")))</f>
        <v>적합</v>
      </c>
      <c r="D10" s="115"/>
      <c r="E10" s="110">
        <f>'환경 6주'!E10:F11</f>
        <v>222</v>
      </c>
      <c r="F10" s="111"/>
      <c r="G10" s="114" t="str">
        <f>IF('환경 6주'!H10="","",IF('환경 6주'!H10="불량","부적합",IF('환경 6주'!H10="주의","주의","적합")))</f>
        <v>적합</v>
      </c>
      <c r="H10" s="120"/>
    </row>
    <row r="11" spans="1:8" ht="18.75" customHeight="1" x14ac:dyDescent="0.3">
      <c r="A11" s="112"/>
      <c r="B11" s="113"/>
      <c r="C11" s="116"/>
      <c r="D11" s="117"/>
      <c r="E11" s="112"/>
      <c r="F11" s="113"/>
      <c r="G11" s="116"/>
      <c r="H11" s="121"/>
    </row>
    <row r="12" spans="1:8" ht="18.75" customHeight="1" x14ac:dyDescent="0.3">
      <c r="A12" s="110"/>
      <c r="B12" s="111"/>
      <c r="C12" s="114"/>
      <c r="D12" s="118"/>
      <c r="E12" s="122"/>
      <c r="F12" s="111"/>
      <c r="G12" s="114"/>
      <c r="H12" s="120"/>
    </row>
    <row r="13" spans="1:8" ht="18.75" customHeight="1" x14ac:dyDescent="0.3">
      <c r="A13" s="112"/>
      <c r="B13" s="113"/>
      <c r="C13" s="116"/>
      <c r="D13" s="119"/>
      <c r="E13" s="123"/>
      <c r="F13" s="113"/>
      <c r="G13" s="116"/>
      <c r="H13" s="121"/>
    </row>
    <row r="14" spans="1:8" ht="18.75" customHeight="1" x14ac:dyDescent="0.3">
      <c r="A14" s="110" t="str">
        <f>IF('환경 6주'!A14:A15=0,"",'환경 6주'!A14:A15)</f>
        <v/>
      </c>
      <c r="B14" s="111" t="s">
        <v>44</v>
      </c>
      <c r="C14" s="114" t="str">
        <f>IF('환경 6주'!D14="","",IF('환경 6주'!D14="불량","부적합",IF('환경 6주'!D14="주의","주의","적합")))</f>
        <v/>
      </c>
      <c r="D14" s="118"/>
      <c r="E14" s="122" t="str">
        <f>IF('환경 6주'!E14:E15=0,"",'환경 6주'!E14:E15)</f>
        <v/>
      </c>
      <c r="F14" s="111" t="s">
        <v>44</v>
      </c>
      <c r="G14" s="114" t="str">
        <f>IF('환경 6주'!H14="","",IF('환경 6주'!H14="불량","부적합",IF('환경 6주'!H14="주의","주의","적합")))</f>
        <v/>
      </c>
      <c r="H14" s="120"/>
    </row>
    <row r="15" spans="1:8" ht="18.75" customHeight="1" x14ac:dyDescent="0.3">
      <c r="A15" s="112"/>
      <c r="B15" s="113" t="s">
        <v>45</v>
      </c>
      <c r="C15" s="116" t="str">
        <f>IF('환경 6주'!D15="","",IF('환경 6주'!D15="불량","부적합",IF('환경 6주'!D15="주의","주의","적합")))</f>
        <v/>
      </c>
      <c r="D15" s="119"/>
      <c r="E15" s="123"/>
      <c r="F15" s="113" t="s">
        <v>45</v>
      </c>
      <c r="G15" s="116" t="str">
        <f>IF('환경 6주'!H15="","",IF('환경 6주'!H15="불량","부적합",IF('환경 6주'!H15="주의","주의","적합")))</f>
        <v/>
      </c>
      <c r="H15" s="121"/>
    </row>
    <row r="16" spans="1:8" ht="18.75" customHeight="1" x14ac:dyDescent="0.3">
      <c r="A16" s="110" t="str">
        <f>IF('환경 6주'!A16:A17=0,"",'환경 6주'!A16:A17)</f>
        <v/>
      </c>
      <c r="B16" s="111" t="s">
        <v>44</v>
      </c>
      <c r="C16" s="114" t="str">
        <f>IF('환경 6주'!D16="","",IF('환경 6주'!D16="불량","부적합",IF('환경 6주'!D16="주의","주의","적합")))</f>
        <v/>
      </c>
      <c r="D16" s="118"/>
      <c r="E16" s="122" t="str">
        <f>IF('환경 6주'!E16:E17=0,"",'환경 6주'!E16:E17)</f>
        <v/>
      </c>
      <c r="F16" s="111" t="s">
        <v>44</v>
      </c>
      <c r="G16" s="114" t="str">
        <f>IF('환경 6주'!H16="","",IF('환경 6주'!H16="불량","부적합",IF('환경 6주'!H16="주의","주의","적합")))</f>
        <v/>
      </c>
      <c r="H16" s="120"/>
    </row>
    <row r="17" spans="1:8" ht="18.75" customHeight="1" x14ac:dyDescent="0.3">
      <c r="A17" s="112"/>
      <c r="B17" s="113" t="s">
        <v>45</v>
      </c>
      <c r="C17" s="116" t="str">
        <f>IF('환경 6주'!D17="","",IF('환경 6주'!D17="불량","부적합",IF('환경 6주'!D17="주의","주의","적합")))</f>
        <v/>
      </c>
      <c r="D17" s="119"/>
      <c r="E17" s="123"/>
      <c r="F17" s="113" t="s">
        <v>45</v>
      </c>
      <c r="G17" s="116" t="str">
        <f>IF('환경 6주'!H17="","",IF('환경 6주'!H17="불량","부적합",IF('환경 6주'!H17="주의","주의","적합")))</f>
        <v/>
      </c>
      <c r="H17" s="121"/>
    </row>
    <row r="18" spans="1:8" ht="18.75" customHeight="1" x14ac:dyDescent="0.3">
      <c r="A18" s="110" t="str">
        <f>IF('환경 6주'!A18:A19=0,"",'환경 6주'!A18:A19)</f>
        <v/>
      </c>
      <c r="B18" s="111" t="s">
        <v>44</v>
      </c>
      <c r="C18" s="114" t="str">
        <f>IF('환경 6주'!D18="","",IF('환경 6주'!D18="불량","부적합",IF('환경 6주'!D18="주의","주의","적합")))</f>
        <v/>
      </c>
      <c r="D18" s="118"/>
      <c r="E18" s="122" t="str">
        <f>IF('환경 6주'!E18:E19=0,"",'환경 6주'!E18:E19)</f>
        <v/>
      </c>
      <c r="F18" s="111" t="s">
        <v>44</v>
      </c>
      <c r="G18" s="114" t="str">
        <f>IF('환경 6주'!H18="","",IF('환경 6주'!H18="불량","부적합",IF('환경 6주'!H18="주의","주의","적합")))</f>
        <v/>
      </c>
      <c r="H18" s="120"/>
    </row>
    <row r="19" spans="1:8" ht="18.75" customHeight="1" x14ac:dyDescent="0.3">
      <c r="A19" s="112"/>
      <c r="B19" s="113" t="s">
        <v>45</v>
      </c>
      <c r="C19" s="116" t="str">
        <f>IF('환경 6주'!D19="","",IF('환경 6주'!D19="불량","부적합",IF('환경 6주'!D19="주의","주의","적합")))</f>
        <v/>
      </c>
      <c r="D19" s="119"/>
      <c r="E19" s="123"/>
      <c r="F19" s="113" t="s">
        <v>45</v>
      </c>
      <c r="G19" s="116" t="str">
        <f>IF('환경 6주'!H19="","",IF('환경 6주'!H19="불량","부적합",IF('환경 6주'!H19="주의","주의","적합")))</f>
        <v/>
      </c>
      <c r="H19" s="121"/>
    </row>
    <row r="20" spans="1:8" ht="18.75" customHeight="1" x14ac:dyDescent="0.3">
      <c r="A20" s="110" t="str">
        <f>IF('환경 6주'!A20:A21=0,"",'환경 6주'!A20:A21)</f>
        <v/>
      </c>
      <c r="B20" s="111" t="s">
        <v>44</v>
      </c>
      <c r="C20" s="114" t="str">
        <f>IF('환경 6주'!D20="","",IF('환경 6주'!D20="불량","부적합",IF('환경 6주'!D20="주의","주의","적합")))</f>
        <v/>
      </c>
      <c r="D20" s="118"/>
      <c r="E20" s="122" t="str">
        <f>IF('환경 6주'!E20:E21=0,"",'환경 6주'!E20:E21)</f>
        <v/>
      </c>
      <c r="F20" s="111" t="s">
        <v>44</v>
      </c>
      <c r="G20" s="114" t="str">
        <f>IF('환경 6주'!H20="","",IF('환경 6주'!H20="불량","부적합",IF('환경 6주'!H20="주의","주의","적합")))</f>
        <v/>
      </c>
      <c r="H20" s="120"/>
    </row>
    <row r="21" spans="1:8" ht="18.75" customHeight="1" x14ac:dyDescent="0.3">
      <c r="A21" s="112"/>
      <c r="B21" s="113" t="s">
        <v>45</v>
      </c>
      <c r="C21" s="116" t="str">
        <f>IF('환경 6주'!D21="","",IF('환경 6주'!D21="불량","부적합",IF('환경 6주'!D21="주의","주의","적합")))</f>
        <v/>
      </c>
      <c r="D21" s="119"/>
      <c r="E21" s="123"/>
      <c r="F21" s="113" t="s">
        <v>45</v>
      </c>
      <c r="G21" s="116" t="str">
        <f>IF('환경 6주'!H21="","",IF('환경 6주'!H21="불량","부적합",IF('환경 6주'!H21="주의","주의","적합")))</f>
        <v/>
      </c>
      <c r="H21" s="121"/>
    </row>
    <row r="22" spans="1:8" ht="18.75" customHeight="1" x14ac:dyDescent="0.3">
      <c r="A22" s="110" t="str">
        <f>IF('환경 6주'!A22:A23=0,"",'환경 6주'!A22:A23)</f>
        <v/>
      </c>
      <c r="B22" s="111" t="s">
        <v>44</v>
      </c>
      <c r="C22" s="114" t="str">
        <f>IF('환경 6주'!D22="","",IF('환경 6주'!D22="불량","부적합",IF('환경 6주'!D22="주의","주의","적합")))</f>
        <v/>
      </c>
      <c r="D22" s="118"/>
      <c r="E22" s="122" t="str">
        <f>IF('환경 6주'!E22:E23=0,"",'환경 6주'!E22:E23)</f>
        <v/>
      </c>
      <c r="F22" s="111" t="s">
        <v>44</v>
      </c>
      <c r="G22" s="114" t="str">
        <f>IF('환경 6주'!H22="","",IF('환경 6주'!H22="불량","부적합",IF('환경 6주'!H22="주의","주의","적합")))</f>
        <v/>
      </c>
      <c r="H22" s="120"/>
    </row>
    <row r="23" spans="1:8" ht="18.75" customHeight="1" x14ac:dyDescent="0.3">
      <c r="A23" s="112"/>
      <c r="B23" s="113" t="s">
        <v>45</v>
      </c>
      <c r="C23" s="116" t="str">
        <f>IF('환경 6주'!D23="","",IF('환경 6주'!D23="불량","부적합",IF('환경 6주'!D23="주의","주의","적합")))</f>
        <v/>
      </c>
      <c r="D23" s="119"/>
      <c r="E23" s="123"/>
      <c r="F23" s="113" t="s">
        <v>45</v>
      </c>
      <c r="G23" s="116" t="str">
        <f>IF('환경 6주'!H23="","",IF('환경 6주'!H23="불량","부적합",IF('환경 6주'!H23="주의","주의","적합")))</f>
        <v/>
      </c>
      <c r="H23" s="121"/>
    </row>
    <row r="24" spans="1:8" ht="18.75" customHeight="1" x14ac:dyDescent="0.3">
      <c r="A24" s="110" t="str">
        <f>IF('환경 6주'!A24:A25=0,"",'환경 6주'!A24:A25)</f>
        <v/>
      </c>
      <c r="B24" s="111" t="s">
        <v>44</v>
      </c>
      <c r="C24" s="114" t="str">
        <f>IF('환경 6주'!D24="","",IF('환경 6주'!D24="불량","부적합",IF('환경 6주'!D24="주의","주의","적합")))</f>
        <v/>
      </c>
      <c r="D24" s="118"/>
      <c r="E24" s="122" t="str">
        <f>IF('환경 6주'!E24:E25=0,"",'환경 6주'!E24:E25)</f>
        <v/>
      </c>
      <c r="F24" s="111" t="s">
        <v>44</v>
      </c>
      <c r="G24" s="114" t="str">
        <f>IF('환경 6주'!H24="","",IF('환경 6주'!H24="불량","부적합",IF('환경 6주'!H24="주의","주의","적합")))</f>
        <v/>
      </c>
      <c r="H24" s="120"/>
    </row>
    <row r="25" spans="1:8" ht="18.75" customHeight="1" x14ac:dyDescent="0.3">
      <c r="A25" s="112"/>
      <c r="B25" s="113" t="s">
        <v>45</v>
      </c>
      <c r="C25" s="116" t="str">
        <f>IF('환경 6주'!D25="","",IF('환경 6주'!D25="불량","부적합",IF('환경 6주'!D25="주의","주의","적합")))</f>
        <v/>
      </c>
      <c r="D25" s="119"/>
      <c r="E25" s="123"/>
      <c r="F25" s="113" t="s">
        <v>45</v>
      </c>
      <c r="G25" s="116" t="str">
        <f>IF('환경 6주'!H25="","",IF('환경 6주'!H25="불량","부적합",IF('환경 6주'!H25="주의","주의","적합")))</f>
        <v/>
      </c>
      <c r="H25" s="121"/>
    </row>
    <row r="26" spans="1:8" ht="18.75" customHeight="1" x14ac:dyDescent="0.3">
      <c r="A26" s="110" t="str">
        <f>IF('환경 6주'!A26:A27=0,"",'환경 6주'!A26:A27)</f>
        <v/>
      </c>
      <c r="B26" s="111" t="s">
        <v>44</v>
      </c>
      <c r="C26" s="114" t="str">
        <f>IF('환경 6주'!D26="","",IF('환경 6주'!D26="불량","부적합",IF('환경 6주'!D26="주의","주의","적합")))</f>
        <v/>
      </c>
      <c r="D26" s="118"/>
      <c r="E26" s="122" t="str">
        <f>IF('환경 6주'!E26:E27=0,"",'환경 6주'!E26:E27)</f>
        <v/>
      </c>
      <c r="F26" s="111" t="s">
        <v>44</v>
      </c>
      <c r="G26" s="114" t="str">
        <f>IF('환경 6주'!H26="","",IF('환경 6주'!H26="불량","부적합",IF('환경 6주'!H26="주의","주의","적합")))</f>
        <v/>
      </c>
      <c r="H26" s="120"/>
    </row>
    <row r="27" spans="1:8" ht="18.75" customHeight="1" thickBot="1" x14ac:dyDescent="0.35">
      <c r="A27" s="124"/>
      <c r="B27" s="125" t="s">
        <v>45</v>
      </c>
      <c r="C27" s="126" t="str">
        <f>IF('환경 6주'!D27="","",IF('환경 6주'!D27="불량","부적합",IF('환경 6주'!D27="주의","주의","적합")))</f>
        <v/>
      </c>
      <c r="D27" s="127"/>
      <c r="E27" s="128"/>
      <c r="F27" s="125" t="s">
        <v>45</v>
      </c>
      <c r="G27" s="126" t="str">
        <f>IF('환경 6주'!H27="","",IF('환경 6주'!H27="불량","부적합",IF('환경 6주'!H27="주의","주의","적합")))</f>
        <v/>
      </c>
      <c r="H27" s="12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</v>
      </c>
    </row>
    <row r="31" spans="1:8" ht="16.5" customHeight="1" x14ac:dyDescent="0.3">
      <c r="A31" s="13"/>
      <c r="B31" s="14" t="s">
        <v>2</v>
      </c>
      <c r="C31" s="63" t="s">
        <v>8</v>
      </c>
      <c r="D31" s="63"/>
      <c r="E31" s="63" t="s">
        <v>11</v>
      </c>
      <c r="F31" s="63"/>
      <c r="G31" s="63" t="s">
        <v>13</v>
      </c>
      <c r="H31" s="63"/>
    </row>
    <row r="32" spans="1:8" x14ac:dyDescent="0.3">
      <c r="A32" s="15" t="s">
        <v>46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6주'!A36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66" t="s">
        <v>3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56" t="s">
        <v>4</v>
      </c>
      <c r="B43" s="56"/>
      <c r="C43" s="56"/>
      <c r="D43" s="56"/>
      <c r="E43" s="56"/>
      <c r="F43" s="56"/>
      <c r="G43" s="56"/>
      <c r="H43" s="5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G8 C10:C27 G10:G27">
    <cfRule type="containsText" dxfId="16" priority="2" operator="containsText" text="부적합">
      <formula>NOT(ISERROR(SEARCH("부적합",C8)))</formula>
    </cfRule>
  </conditionalFormatting>
  <conditionalFormatting sqref="C8 G8 E12 E14:E16 E18 E20 E22 E24 E26 C10:C27 G10:G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L5" activeCellId="1" sqref="F4:H5 K5:L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48" t="s">
        <v>17</v>
      </c>
      <c r="G3" s="59" t="s">
        <v>51</v>
      </c>
      <c r="H3" s="60"/>
    </row>
    <row r="4" spans="1:8" x14ac:dyDescent="0.3">
      <c r="A4" s="4" t="s">
        <v>18</v>
      </c>
      <c r="B4" s="47" t="s">
        <v>15</v>
      </c>
      <c r="C4" s="4" t="s">
        <v>19</v>
      </c>
      <c r="D4" s="61" t="s">
        <v>50</v>
      </c>
      <c r="E4" s="61"/>
      <c r="F4" s="131" t="s">
        <v>59</v>
      </c>
      <c r="G4" s="132"/>
      <c r="H4" s="133"/>
    </row>
    <row r="5" spans="1:8" x14ac:dyDescent="0.3">
      <c r="A5" s="4" t="s">
        <v>42</v>
      </c>
      <c r="B5" s="47">
        <v>8035</v>
      </c>
      <c r="C5" s="4" t="s">
        <v>43</v>
      </c>
      <c r="D5" s="84" t="s">
        <v>52</v>
      </c>
      <c r="E5" s="85"/>
      <c r="F5" s="131" t="s">
        <v>61</v>
      </c>
      <c r="G5" s="62" t="s">
        <v>62</v>
      </c>
      <c r="H5" s="62"/>
    </row>
    <row r="6" spans="1:8" ht="15.75" thickBot="1" x14ac:dyDescent="0.35"/>
    <row r="7" spans="1:8" ht="16.5" customHeight="1" x14ac:dyDescent="0.3">
      <c r="A7" s="86" t="s">
        <v>21</v>
      </c>
      <c r="B7" s="87"/>
      <c r="C7" s="49" t="s">
        <v>6</v>
      </c>
      <c r="D7" s="19" t="s">
        <v>0</v>
      </c>
      <c r="E7" s="88" t="s">
        <v>21</v>
      </c>
      <c r="F7" s="87"/>
      <c r="G7" s="49" t="s">
        <v>6</v>
      </c>
      <c r="H7" s="5" t="s">
        <v>0</v>
      </c>
    </row>
    <row r="8" spans="1:8" ht="18.75" customHeight="1" x14ac:dyDescent="0.3">
      <c r="A8" s="89">
        <v>211</v>
      </c>
      <c r="B8" s="82"/>
      <c r="C8" s="91" t="s">
        <v>26</v>
      </c>
      <c r="D8" s="93" t="str">
        <f t="shared" ref="D8:D18" si="0">IF(C8=0,"",IF(C8="음성","양호",IF(ISERROR(FIND(".",C8)),"불량","주의")))</f>
        <v>양호</v>
      </c>
      <c r="E8" s="95">
        <v>212</v>
      </c>
      <c r="F8" s="82"/>
      <c r="G8" s="97" t="s">
        <v>26</v>
      </c>
      <c r="H8" s="93" t="str">
        <f t="shared" ref="H8:H12" si="1">IF(G8=0,"",IF(G8="음성","양호",IF(ISERROR(FIND(".",G8)),"불량","주의")))</f>
        <v>양호</v>
      </c>
    </row>
    <row r="9" spans="1:8" ht="18.75" customHeight="1" x14ac:dyDescent="0.3">
      <c r="A9" s="90"/>
      <c r="B9" s="83"/>
      <c r="C9" s="92"/>
      <c r="D9" s="94"/>
      <c r="E9" s="96"/>
      <c r="F9" s="83"/>
      <c r="G9" s="98"/>
      <c r="H9" s="94"/>
    </row>
    <row r="10" spans="1:8" ht="18.75" customHeight="1" x14ac:dyDescent="0.3">
      <c r="A10" s="89">
        <v>221</v>
      </c>
      <c r="B10" s="82"/>
      <c r="C10" s="91" t="s">
        <v>26</v>
      </c>
      <c r="D10" s="93" t="str">
        <f t="shared" si="0"/>
        <v>양호</v>
      </c>
      <c r="E10" s="95">
        <v>222</v>
      </c>
      <c r="F10" s="82"/>
      <c r="G10" s="97" t="s">
        <v>26</v>
      </c>
      <c r="H10" s="93" t="str">
        <f t="shared" si="1"/>
        <v>양호</v>
      </c>
    </row>
    <row r="11" spans="1:8" ht="18.75" customHeight="1" x14ac:dyDescent="0.3">
      <c r="A11" s="90"/>
      <c r="B11" s="83"/>
      <c r="C11" s="92"/>
      <c r="D11" s="94"/>
      <c r="E11" s="96"/>
      <c r="F11" s="83"/>
      <c r="G11" s="98"/>
      <c r="H11" s="94"/>
    </row>
    <row r="12" spans="1:8" ht="18.75" customHeight="1" x14ac:dyDescent="0.3">
      <c r="A12" s="89">
        <v>310</v>
      </c>
      <c r="B12" s="82"/>
      <c r="C12" s="91" t="s">
        <v>26</v>
      </c>
      <c r="D12" s="93" t="str">
        <f t="shared" ref="D12" si="2">IF(C12=0,"",IF(C12="음성","양호",IF(ISERROR(FIND(".",C12)),"불량","주의")))</f>
        <v>양호</v>
      </c>
      <c r="E12" s="95" t="s">
        <v>53</v>
      </c>
      <c r="F12" s="82"/>
      <c r="G12" s="97" t="s">
        <v>26</v>
      </c>
      <c r="H12" s="93" t="str">
        <f t="shared" si="1"/>
        <v>양호</v>
      </c>
    </row>
    <row r="13" spans="1:8" ht="18.75" customHeight="1" x14ac:dyDescent="0.3">
      <c r="A13" s="90"/>
      <c r="B13" s="83"/>
      <c r="C13" s="92"/>
      <c r="D13" s="94"/>
      <c r="E13" s="96"/>
      <c r="F13" s="83"/>
      <c r="G13" s="98"/>
      <c r="H13" s="94"/>
    </row>
    <row r="14" spans="1:8" ht="18.75" customHeight="1" x14ac:dyDescent="0.3">
      <c r="A14" s="89"/>
      <c r="B14" s="82" t="s">
        <v>44</v>
      </c>
      <c r="C14" s="91"/>
      <c r="D14" s="93" t="str">
        <f t="shared" si="0"/>
        <v/>
      </c>
      <c r="E14" s="95"/>
      <c r="F14" s="82" t="s">
        <v>44</v>
      </c>
      <c r="G14" s="97"/>
      <c r="H14" s="99"/>
    </row>
    <row r="15" spans="1:8" ht="18.75" customHeight="1" x14ac:dyDescent="0.3">
      <c r="A15" s="90"/>
      <c r="B15" s="83" t="s">
        <v>45</v>
      </c>
      <c r="C15" s="92"/>
      <c r="D15" s="94"/>
      <c r="E15" s="96"/>
      <c r="F15" s="83" t="s">
        <v>45</v>
      </c>
      <c r="G15" s="98"/>
      <c r="H15" s="100"/>
    </row>
    <row r="16" spans="1:8" ht="18.75" customHeight="1" x14ac:dyDescent="0.3">
      <c r="A16" s="89"/>
      <c r="B16" s="82" t="s">
        <v>44</v>
      </c>
      <c r="C16" s="91"/>
      <c r="D16" s="93" t="str">
        <f t="shared" si="0"/>
        <v/>
      </c>
      <c r="E16" s="95"/>
      <c r="F16" s="82" t="s">
        <v>44</v>
      </c>
      <c r="G16" s="97"/>
      <c r="H16" s="99" t="str">
        <f>IF(G16=0,"",IF(G16="음성","양호",IF(ISERROR(FIND(".",G16)),"불량","주의")))</f>
        <v/>
      </c>
    </row>
    <row r="17" spans="1:8" ht="18.75" customHeight="1" x14ac:dyDescent="0.3">
      <c r="A17" s="90"/>
      <c r="B17" s="83" t="s">
        <v>45</v>
      </c>
      <c r="C17" s="92"/>
      <c r="D17" s="94"/>
      <c r="E17" s="96"/>
      <c r="F17" s="83" t="s">
        <v>45</v>
      </c>
      <c r="G17" s="98"/>
      <c r="H17" s="100" t="str">
        <f t="shared" ref="H17:H27" si="3">IF(G17=0,"",IF(G17="음성","양호",IF(ISERROR(FIND(".",G17)),"불량","주의")))</f>
        <v/>
      </c>
    </row>
    <row r="18" spans="1:8" ht="18.75" customHeight="1" x14ac:dyDescent="0.3">
      <c r="A18" s="89"/>
      <c r="B18" s="82" t="s">
        <v>44</v>
      </c>
      <c r="C18" s="91"/>
      <c r="D18" s="93" t="str">
        <f t="shared" si="0"/>
        <v/>
      </c>
      <c r="E18" s="95"/>
      <c r="F18" s="82" t="s">
        <v>44</v>
      </c>
      <c r="G18" s="97"/>
      <c r="H18" s="99" t="str">
        <f t="shared" si="3"/>
        <v/>
      </c>
    </row>
    <row r="19" spans="1:8" ht="18.75" customHeight="1" x14ac:dyDescent="0.3">
      <c r="A19" s="90"/>
      <c r="B19" s="83" t="s">
        <v>45</v>
      </c>
      <c r="C19" s="92"/>
      <c r="D19" s="94"/>
      <c r="E19" s="96"/>
      <c r="F19" s="83" t="s">
        <v>45</v>
      </c>
      <c r="G19" s="98"/>
      <c r="H19" s="100" t="str">
        <f t="shared" si="3"/>
        <v/>
      </c>
    </row>
    <row r="20" spans="1:8" ht="18.75" customHeight="1" x14ac:dyDescent="0.3">
      <c r="A20" s="89"/>
      <c r="B20" s="82" t="s">
        <v>44</v>
      </c>
      <c r="C20" s="91"/>
      <c r="D20" s="93" t="str">
        <f t="shared" ref="D20:D27" si="4">IF(C20=0,"",IF(C20="음성","양호",IF(ISERROR(FIND(".",C20)),"불량","주의")))</f>
        <v/>
      </c>
      <c r="E20" s="95"/>
      <c r="F20" s="82" t="s">
        <v>44</v>
      </c>
      <c r="G20" s="97"/>
      <c r="H20" s="99" t="str">
        <f t="shared" si="3"/>
        <v/>
      </c>
    </row>
    <row r="21" spans="1:8" ht="18.75" customHeight="1" x14ac:dyDescent="0.3">
      <c r="A21" s="90"/>
      <c r="B21" s="83" t="s">
        <v>45</v>
      </c>
      <c r="C21" s="92"/>
      <c r="D21" s="94" t="str">
        <f t="shared" si="4"/>
        <v/>
      </c>
      <c r="E21" s="96"/>
      <c r="F21" s="83" t="s">
        <v>45</v>
      </c>
      <c r="G21" s="98"/>
      <c r="H21" s="100" t="str">
        <f t="shared" si="3"/>
        <v/>
      </c>
    </row>
    <row r="22" spans="1:8" ht="18.75" customHeight="1" x14ac:dyDescent="0.3">
      <c r="A22" s="89"/>
      <c r="B22" s="82" t="s">
        <v>44</v>
      </c>
      <c r="C22" s="91"/>
      <c r="D22" s="93" t="str">
        <f t="shared" si="4"/>
        <v/>
      </c>
      <c r="E22" s="95"/>
      <c r="F22" s="82" t="s">
        <v>44</v>
      </c>
      <c r="G22" s="97"/>
      <c r="H22" s="99" t="str">
        <f t="shared" si="3"/>
        <v/>
      </c>
    </row>
    <row r="23" spans="1:8" ht="18.75" customHeight="1" x14ac:dyDescent="0.3">
      <c r="A23" s="90"/>
      <c r="B23" s="83" t="s">
        <v>45</v>
      </c>
      <c r="C23" s="92"/>
      <c r="D23" s="94" t="str">
        <f t="shared" si="4"/>
        <v/>
      </c>
      <c r="E23" s="96"/>
      <c r="F23" s="83" t="s">
        <v>45</v>
      </c>
      <c r="G23" s="98"/>
      <c r="H23" s="100" t="str">
        <f t="shared" si="3"/>
        <v/>
      </c>
    </row>
    <row r="24" spans="1:8" ht="18.75" customHeight="1" x14ac:dyDescent="0.3">
      <c r="A24" s="89"/>
      <c r="B24" s="82" t="s">
        <v>44</v>
      </c>
      <c r="C24" s="91"/>
      <c r="D24" s="93" t="str">
        <f t="shared" si="4"/>
        <v/>
      </c>
      <c r="E24" s="95"/>
      <c r="F24" s="82" t="s">
        <v>44</v>
      </c>
      <c r="G24" s="97"/>
      <c r="H24" s="99" t="str">
        <f t="shared" si="3"/>
        <v/>
      </c>
    </row>
    <row r="25" spans="1:8" ht="18.75" customHeight="1" x14ac:dyDescent="0.3">
      <c r="A25" s="90"/>
      <c r="B25" s="83" t="s">
        <v>45</v>
      </c>
      <c r="C25" s="92"/>
      <c r="D25" s="94" t="str">
        <f t="shared" si="4"/>
        <v/>
      </c>
      <c r="E25" s="96"/>
      <c r="F25" s="83" t="s">
        <v>45</v>
      </c>
      <c r="G25" s="98"/>
      <c r="H25" s="100" t="str">
        <f t="shared" si="3"/>
        <v/>
      </c>
    </row>
    <row r="26" spans="1:8" ht="18.75" customHeight="1" x14ac:dyDescent="0.3">
      <c r="A26" s="89"/>
      <c r="B26" s="82" t="s">
        <v>44</v>
      </c>
      <c r="C26" s="91"/>
      <c r="D26" s="93" t="str">
        <f t="shared" si="4"/>
        <v/>
      </c>
      <c r="E26" s="95"/>
      <c r="F26" s="82" t="s">
        <v>44</v>
      </c>
      <c r="G26" s="97"/>
      <c r="H26" s="99" t="str">
        <f t="shared" si="3"/>
        <v/>
      </c>
    </row>
    <row r="27" spans="1:8" ht="18.75" customHeight="1" thickBot="1" x14ac:dyDescent="0.35">
      <c r="A27" s="102"/>
      <c r="B27" s="103" t="s">
        <v>45</v>
      </c>
      <c r="C27" s="104"/>
      <c r="D27" s="105" t="str">
        <f t="shared" si="4"/>
        <v/>
      </c>
      <c r="E27" s="106"/>
      <c r="F27" s="103" t="s">
        <v>45</v>
      </c>
      <c r="G27" s="107"/>
      <c r="H27" s="101" t="str">
        <f t="shared" si="3"/>
        <v/>
      </c>
    </row>
    <row r="28" spans="1:8" x14ac:dyDescent="0.3">
      <c r="A28" s="3"/>
    </row>
    <row r="30" spans="1:8" x14ac:dyDescent="0.3">
      <c r="A30" s="1" t="s">
        <v>7</v>
      </c>
    </row>
    <row r="31" spans="1:8" x14ac:dyDescent="0.3">
      <c r="A31" s="13"/>
      <c r="B31" s="14" t="s">
        <v>2</v>
      </c>
      <c r="C31" s="63" t="s">
        <v>28</v>
      </c>
      <c r="D31" s="63"/>
      <c r="E31" s="63" t="s">
        <v>11</v>
      </c>
      <c r="F31" s="63"/>
      <c r="G31" s="63" t="s">
        <v>29</v>
      </c>
      <c r="H31" s="63"/>
    </row>
    <row r="32" spans="1:8" x14ac:dyDescent="0.3">
      <c r="A32" s="15" t="s">
        <v>46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10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66" t="s">
        <v>3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56" t="s">
        <v>4</v>
      </c>
      <c r="B44" s="56"/>
      <c r="C44" s="56"/>
      <c r="D44" s="56"/>
      <c r="E44" s="56"/>
      <c r="F44" s="56"/>
      <c r="G44" s="56"/>
      <c r="H44" s="5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H8:H27 D10:D27">
    <cfRule type="containsText" dxfId="14" priority="3" operator="containsText" text="불량">
      <formula>NOT(ISERROR(SEARCH("불량",D8)))</formula>
    </cfRule>
  </conditionalFormatting>
  <conditionalFormatting sqref="C8 G8 C10:C27 G10:G27">
    <cfRule type="containsText" dxfId="13" priority="2" operator="containsText" text="양성">
      <formula>NOT(ISERROR(SEARCH("양성",C8)))</formula>
    </cfRule>
  </conditionalFormatting>
  <conditionalFormatting sqref="D8 H8:H27 D10:D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48" t="s">
        <v>17</v>
      </c>
      <c r="G3" s="74" t="str">
        <f>'환경 8주'!G3:H3</f>
        <v>18-0654</v>
      </c>
      <c r="H3" s="75"/>
    </row>
    <row r="4" spans="1:8" x14ac:dyDescent="0.3">
      <c r="A4" s="4" t="s">
        <v>18</v>
      </c>
      <c r="B4" s="48" t="str">
        <f>'환경 8주'!B4</f>
        <v>혜인농장</v>
      </c>
      <c r="C4" s="4" t="s">
        <v>19</v>
      </c>
      <c r="D4" s="77" t="str">
        <f>'환경 8주'!D4:E4</f>
        <v>2018.03.15</v>
      </c>
      <c r="E4" s="77"/>
      <c r="F4" s="131" t="s">
        <v>59</v>
      </c>
      <c r="G4" s="135">
        <f>'환경 8주'!G4</f>
        <v>0</v>
      </c>
      <c r="H4" s="135"/>
    </row>
    <row r="5" spans="1:8" x14ac:dyDescent="0.3">
      <c r="A5" s="4" t="s">
        <v>42</v>
      </c>
      <c r="B5" s="48">
        <v>8035</v>
      </c>
      <c r="C5" s="4" t="s">
        <v>43</v>
      </c>
      <c r="D5" s="77" t="str">
        <f>'환경 8주'!D5:E5</f>
        <v>8주령</v>
      </c>
      <c r="E5" s="77"/>
      <c r="F5" s="131" t="s">
        <v>60</v>
      </c>
      <c r="G5" s="136" t="str">
        <f>'환경 8주'!G5</f>
        <v>이왕우</v>
      </c>
      <c r="H5" s="136"/>
    </row>
    <row r="6" spans="1:8" ht="15.75" thickBot="1" x14ac:dyDescent="0.35"/>
    <row r="7" spans="1:8" ht="16.5" customHeight="1" x14ac:dyDescent="0.3">
      <c r="A7" s="86" t="s">
        <v>21</v>
      </c>
      <c r="B7" s="87"/>
      <c r="C7" s="108" t="s">
        <v>2</v>
      </c>
      <c r="D7" s="79"/>
      <c r="E7" s="88" t="s">
        <v>21</v>
      </c>
      <c r="F7" s="87"/>
      <c r="G7" s="108" t="s">
        <v>2</v>
      </c>
      <c r="H7" s="109"/>
    </row>
    <row r="8" spans="1:8" ht="18.75" customHeight="1" x14ac:dyDescent="0.3">
      <c r="A8" s="110">
        <v>211</v>
      </c>
      <c r="B8" s="111"/>
      <c r="C8" s="114" t="str">
        <f>IF('환경 8주'!D8="","",IF('환경 8주'!D8="불량","부적합",IF('환경 8주'!D8="주의","주의","적합")))</f>
        <v>적합</v>
      </c>
      <c r="D8" s="115"/>
      <c r="E8" s="118">
        <f>'환경 8주'!E8:F9</f>
        <v>212</v>
      </c>
      <c r="F8" s="111"/>
      <c r="G8" s="114" t="str">
        <f>IF('환경 8주'!H8="","",IF('환경 8주'!H8="불량","부적합",IF('환경 8주'!H8="주의","주의","적합")))</f>
        <v>적합</v>
      </c>
      <c r="H8" s="120"/>
    </row>
    <row r="9" spans="1:8" ht="18.75" customHeight="1" x14ac:dyDescent="0.3">
      <c r="A9" s="112"/>
      <c r="B9" s="113"/>
      <c r="C9" s="116"/>
      <c r="D9" s="117"/>
      <c r="E9" s="119"/>
      <c r="F9" s="113"/>
      <c r="G9" s="116"/>
      <c r="H9" s="121"/>
    </row>
    <row r="10" spans="1:8" ht="18.75" customHeight="1" x14ac:dyDescent="0.3">
      <c r="A10" s="110">
        <v>212</v>
      </c>
      <c r="B10" s="111"/>
      <c r="C10" s="114" t="str">
        <f>IF('환경 8주'!D10="","",IF('환경 8주'!D10="불량","부적합",IF('환경 8주'!D10="주의","주의","적합")))</f>
        <v>적합</v>
      </c>
      <c r="D10" s="115"/>
      <c r="E10" s="110">
        <f>'환경 8주'!E10:F11</f>
        <v>222</v>
      </c>
      <c r="F10" s="111"/>
      <c r="G10" s="114" t="str">
        <f>IF('환경 8주'!H10="","",IF('환경 8주'!H10="불량","부적합",IF('환경 8주'!H10="주의","주의","적합")))</f>
        <v>적합</v>
      </c>
      <c r="H10" s="120"/>
    </row>
    <row r="11" spans="1:8" ht="18.75" customHeight="1" x14ac:dyDescent="0.3">
      <c r="A11" s="112"/>
      <c r="B11" s="113"/>
      <c r="C11" s="116"/>
      <c r="D11" s="117"/>
      <c r="E11" s="112"/>
      <c r="F11" s="113"/>
      <c r="G11" s="116"/>
      <c r="H11" s="121"/>
    </row>
    <row r="12" spans="1:8" ht="18.75" customHeight="1" x14ac:dyDescent="0.3">
      <c r="A12" s="110">
        <f>'환경 8주'!A12:B13</f>
        <v>310</v>
      </c>
      <c r="B12" s="111"/>
      <c r="C12" s="114" t="str">
        <f>IF('환경 8주'!D12="","",IF('환경 8주'!D12="불량","부적합",IF('환경 8주'!D12="주의","주의","적합")))</f>
        <v>적합</v>
      </c>
      <c r="D12" s="115"/>
      <c r="E12" s="122"/>
      <c r="F12" s="111"/>
      <c r="G12" s="114"/>
      <c r="H12" s="120"/>
    </row>
    <row r="13" spans="1:8" ht="18.75" customHeight="1" x14ac:dyDescent="0.3">
      <c r="A13" s="112"/>
      <c r="B13" s="113"/>
      <c r="C13" s="116"/>
      <c r="D13" s="117"/>
      <c r="E13" s="123"/>
      <c r="F13" s="113"/>
      <c r="G13" s="116"/>
      <c r="H13" s="121"/>
    </row>
    <row r="14" spans="1:8" ht="18.75" customHeight="1" x14ac:dyDescent="0.3">
      <c r="A14" s="110" t="str">
        <f>IF('환경 8주'!A14:A15=0,"",'환경 8주'!A14:A15)</f>
        <v/>
      </c>
      <c r="B14" s="111" t="s">
        <v>44</v>
      </c>
      <c r="C14" s="114" t="str">
        <f>IF('환경 8주'!D14="","",IF('환경 8주'!D14="불량","부적합",IF('환경 8주'!D14="주의","주의","적합")))</f>
        <v/>
      </c>
      <c r="D14" s="118"/>
      <c r="E14" s="122" t="str">
        <f>IF('환경 8주'!E14:E15=0,"",'환경 8주'!E14:E15)</f>
        <v/>
      </c>
      <c r="F14" s="111" t="s">
        <v>44</v>
      </c>
      <c r="G14" s="114" t="str">
        <f>IF('환경 8주'!H14="","",IF('환경 8주'!H14="불량","부적합",IF('환경 8주'!H14="주의","주의","적합")))</f>
        <v/>
      </c>
      <c r="H14" s="120"/>
    </row>
    <row r="15" spans="1:8" ht="18.75" customHeight="1" x14ac:dyDescent="0.3">
      <c r="A15" s="112"/>
      <c r="B15" s="113" t="s">
        <v>45</v>
      </c>
      <c r="C15" s="116" t="str">
        <f>IF('환경 8주'!D15="","",IF('환경 8주'!D15="불량","부적합",IF('환경 8주'!D15="주의","주의","적합")))</f>
        <v/>
      </c>
      <c r="D15" s="119"/>
      <c r="E15" s="123"/>
      <c r="F15" s="113" t="s">
        <v>45</v>
      </c>
      <c r="G15" s="116" t="str">
        <f>IF('환경 8주'!H15="","",IF('환경 8주'!H15="불량","부적합",IF('환경 8주'!H15="주의","주의","적합")))</f>
        <v/>
      </c>
      <c r="H15" s="121"/>
    </row>
    <row r="16" spans="1:8" ht="18.75" customHeight="1" x14ac:dyDescent="0.3">
      <c r="A16" s="110" t="str">
        <f>IF('환경 8주'!A16:A17=0,"",'환경 8주'!A16:A17)</f>
        <v/>
      </c>
      <c r="B16" s="111" t="s">
        <v>44</v>
      </c>
      <c r="C16" s="114" t="str">
        <f>IF('환경 8주'!D16="","",IF('환경 8주'!D16="불량","부적합",IF('환경 8주'!D16="주의","주의","적합")))</f>
        <v/>
      </c>
      <c r="D16" s="118"/>
      <c r="E16" s="122" t="str">
        <f>IF('환경 8주'!E16:E17=0,"",'환경 8주'!E16:E17)</f>
        <v/>
      </c>
      <c r="F16" s="111" t="s">
        <v>44</v>
      </c>
      <c r="G16" s="114" t="str">
        <f>IF('환경 8주'!H16="","",IF('환경 8주'!H16="불량","부적합",IF('환경 8주'!H16="주의","주의","적합")))</f>
        <v/>
      </c>
      <c r="H16" s="120"/>
    </row>
    <row r="17" spans="1:8" ht="18.75" customHeight="1" x14ac:dyDescent="0.3">
      <c r="A17" s="112"/>
      <c r="B17" s="113" t="s">
        <v>45</v>
      </c>
      <c r="C17" s="116" t="str">
        <f>IF('환경 8주'!D17="","",IF('환경 8주'!D17="불량","부적합",IF('환경 8주'!D17="주의","주의","적합")))</f>
        <v/>
      </c>
      <c r="D17" s="119"/>
      <c r="E17" s="123"/>
      <c r="F17" s="113" t="s">
        <v>45</v>
      </c>
      <c r="G17" s="116" t="str">
        <f>IF('환경 8주'!H17="","",IF('환경 8주'!H17="불량","부적합",IF('환경 8주'!H17="주의","주의","적합")))</f>
        <v/>
      </c>
      <c r="H17" s="121"/>
    </row>
    <row r="18" spans="1:8" ht="18.75" customHeight="1" x14ac:dyDescent="0.3">
      <c r="A18" s="110" t="str">
        <f>IF('환경 8주'!A18:A19=0,"",'환경 8주'!A18:A19)</f>
        <v/>
      </c>
      <c r="B18" s="111" t="s">
        <v>44</v>
      </c>
      <c r="C18" s="114" t="str">
        <f>IF('환경 8주'!D18="","",IF('환경 8주'!D18="불량","부적합",IF('환경 8주'!D18="주의","주의","적합")))</f>
        <v/>
      </c>
      <c r="D18" s="118"/>
      <c r="E18" s="122" t="str">
        <f>IF('환경 8주'!E18:E19=0,"",'환경 8주'!E18:E19)</f>
        <v/>
      </c>
      <c r="F18" s="111" t="s">
        <v>44</v>
      </c>
      <c r="G18" s="114" t="str">
        <f>IF('환경 8주'!H18="","",IF('환경 8주'!H18="불량","부적합",IF('환경 8주'!H18="주의","주의","적합")))</f>
        <v/>
      </c>
      <c r="H18" s="120"/>
    </row>
    <row r="19" spans="1:8" ht="18.75" customHeight="1" x14ac:dyDescent="0.3">
      <c r="A19" s="112"/>
      <c r="B19" s="113" t="s">
        <v>45</v>
      </c>
      <c r="C19" s="116" t="str">
        <f>IF('환경 8주'!D19="","",IF('환경 8주'!D19="불량","부적합",IF('환경 8주'!D19="주의","주의","적합")))</f>
        <v/>
      </c>
      <c r="D19" s="119"/>
      <c r="E19" s="123"/>
      <c r="F19" s="113" t="s">
        <v>45</v>
      </c>
      <c r="G19" s="116" t="str">
        <f>IF('환경 8주'!H19="","",IF('환경 8주'!H19="불량","부적합",IF('환경 8주'!H19="주의","주의","적합")))</f>
        <v/>
      </c>
      <c r="H19" s="121"/>
    </row>
    <row r="20" spans="1:8" ht="18.75" customHeight="1" x14ac:dyDescent="0.3">
      <c r="A20" s="110" t="str">
        <f>IF('환경 8주'!A20:A21=0,"",'환경 8주'!A20:A21)</f>
        <v/>
      </c>
      <c r="B20" s="111" t="s">
        <v>44</v>
      </c>
      <c r="C20" s="114" t="str">
        <f>IF('환경 8주'!D20="","",IF('환경 8주'!D20="불량","부적합",IF('환경 8주'!D20="주의","주의","적합")))</f>
        <v/>
      </c>
      <c r="D20" s="118"/>
      <c r="E20" s="122" t="str">
        <f>IF('환경 8주'!E20:E21=0,"",'환경 8주'!E20:E21)</f>
        <v/>
      </c>
      <c r="F20" s="111" t="s">
        <v>44</v>
      </c>
      <c r="G20" s="114" t="str">
        <f>IF('환경 8주'!H20="","",IF('환경 8주'!H20="불량","부적합",IF('환경 8주'!H20="주의","주의","적합")))</f>
        <v/>
      </c>
      <c r="H20" s="120"/>
    </row>
    <row r="21" spans="1:8" ht="18.75" customHeight="1" x14ac:dyDescent="0.3">
      <c r="A21" s="112"/>
      <c r="B21" s="113" t="s">
        <v>45</v>
      </c>
      <c r="C21" s="116" t="str">
        <f>IF('환경 8주'!D21="","",IF('환경 8주'!D21="불량","부적합",IF('환경 8주'!D21="주의","주의","적합")))</f>
        <v/>
      </c>
      <c r="D21" s="119"/>
      <c r="E21" s="123"/>
      <c r="F21" s="113" t="s">
        <v>45</v>
      </c>
      <c r="G21" s="116" t="str">
        <f>IF('환경 8주'!H21="","",IF('환경 8주'!H21="불량","부적합",IF('환경 8주'!H21="주의","주의","적합")))</f>
        <v/>
      </c>
      <c r="H21" s="121"/>
    </row>
    <row r="22" spans="1:8" ht="18.75" customHeight="1" x14ac:dyDescent="0.3">
      <c r="A22" s="110" t="str">
        <f>IF('환경 8주'!A22:A23=0,"",'환경 8주'!A22:A23)</f>
        <v/>
      </c>
      <c r="B22" s="111" t="s">
        <v>44</v>
      </c>
      <c r="C22" s="114" t="str">
        <f>IF('환경 8주'!D22="","",IF('환경 8주'!D22="불량","부적합",IF('환경 8주'!D22="주의","주의","적합")))</f>
        <v/>
      </c>
      <c r="D22" s="118"/>
      <c r="E22" s="122" t="str">
        <f>IF('환경 8주'!E22:E23=0,"",'환경 8주'!E22:E23)</f>
        <v/>
      </c>
      <c r="F22" s="111" t="s">
        <v>44</v>
      </c>
      <c r="G22" s="114" t="str">
        <f>IF('환경 8주'!H22="","",IF('환경 8주'!H22="불량","부적합",IF('환경 8주'!H22="주의","주의","적합")))</f>
        <v/>
      </c>
      <c r="H22" s="120"/>
    </row>
    <row r="23" spans="1:8" ht="18.75" customHeight="1" x14ac:dyDescent="0.3">
      <c r="A23" s="112"/>
      <c r="B23" s="113" t="s">
        <v>45</v>
      </c>
      <c r="C23" s="116" t="str">
        <f>IF('환경 8주'!D23="","",IF('환경 8주'!D23="불량","부적합",IF('환경 8주'!D23="주의","주의","적합")))</f>
        <v/>
      </c>
      <c r="D23" s="119"/>
      <c r="E23" s="123"/>
      <c r="F23" s="113" t="s">
        <v>45</v>
      </c>
      <c r="G23" s="116" t="str">
        <f>IF('환경 8주'!H23="","",IF('환경 8주'!H23="불량","부적합",IF('환경 8주'!H23="주의","주의","적합")))</f>
        <v/>
      </c>
      <c r="H23" s="121"/>
    </row>
    <row r="24" spans="1:8" ht="18.75" customHeight="1" x14ac:dyDescent="0.3">
      <c r="A24" s="110" t="str">
        <f>IF('환경 8주'!A24:A25=0,"",'환경 8주'!A24:A25)</f>
        <v/>
      </c>
      <c r="B24" s="111" t="s">
        <v>44</v>
      </c>
      <c r="C24" s="114" t="str">
        <f>IF('환경 8주'!D24="","",IF('환경 8주'!D24="불량","부적합",IF('환경 8주'!D24="주의","주의","적합")))</f>
        <v/>
      </c>
      <c r="D24" s="118"/>
      <c r="E24" s="122" t="str">
        <f>IF('환경 8주'!E24:E25=0,"",'환경 8주'!E24:E25)</f>
        <v/>
      </c>
      <c r="F24" s="111" t="s">
        <v>44</v>
      </c>
      <c r="G24" s="114" t="str">
        <f>IF('환경 8주'!H24="","",IF('환경 8주'!H24="불량","부적합",IF('환경 8주'!H24="주의","주의","적합")))</f>
        <v/>
      </c>
      <c r="H24" s="120"/>
    </row>
    <row r="25" spans="1:8" ht="18.75" customHeight="1" x14ac:dyDescent="0.3">
      <c r="A25" s="112"/>
      <c r="B25" s="113" t="s">
        <v>45</v>
      </c>
      <c r="C25" s="116" t="str">
        <f>IF('환경 8주'!D25="","",IF('환경 8주'!D25="불량","부적합",IF('환경 8주'!D25="주의","주의","적합")))</f>
        <v/>
      </c>
      <c r="D25" s="119"/>
      <c r="E25" s="123"/>
      <c r="F25" s="113" t="s">
        <v>45</v>
      </c>
      <c r="G25" s="116" t="str">
        <f>IF('환경 8주'!H25="","",IF('환경 8주'!H25="불량","부적합",IF('환경 8주'!H25="주의","주의","적합")))</f>
        <v/>
      </c>
      <c r="H25" s="121"/>
    </row>
    <row r="26" spans="1:8" ht="18.75" customHeight="1" x14ac:dyDescent="0.3">
      <c r="A26" s="110" t="str">
        <f>IF('환경 8주'!A26:A27=0,"",'환경 8주'!A26:A27)</f>
        <v/>
      </c>
      <c r="B26" s="111" t="s">
        <v>44</v>
      </c>
      <c r="C26" s="114" t="str">
        <f>IF('환경 8주'!D26="","",IF('환경 8주'!D26="불량","부적합",IF('환경 8주'!D26="주의","주의","적합")))</f>
        <v/>
      </c>
      <c r="D26" s="118"/>
      <c r="E26" s="122" t="str">
        <f>IF('환경 8주'!E26:E27=0,"",'환경 8주'!E26:E27)</f>
        <v/>
      </c>
      <c r="F26" s="111" t="s">
        <v>44</v>
      </c>
      <c r="G26" s="114" t="str">
        <f>IF('환경 8주'!H26="","",IF('환경 8주'!H26="불량","부적합",IF('환경 8주'!H26="주의","주의","적합")))</f>
        <v/>
      </c>
      <c r="H26" s="120"/>
    </row>
    <row r="27" spans="1:8" ht="18.75" customHeight="1" thickBot="1" x14ac:dyDescent="0.35">
      <c r="A27" s="124"/>
      <c r="B27" s="125" t="s">
        <v>45</v>
      </c>
      <c r="C27" s="126" t="str">
        <f>IF('환경 8주'!D27="","",IF('환경 8주'!D27="불량","부적합",IF('환경 8주'!D27="주의","주의","적합")))</f>
        <v/>
      </c>
      <c r="D27" s="127"/>
      <c r="E27" s="128"/>
      <c r="F27" s="125" t="s">
        <v>45</v>
      </c>
      <c r="G27" s="126" t="str">
        <f>IF('환경 8주'!H27="","",IF('환경 8주'!H27="불량","부적합",IF('환경 8주'!H27="주의","주의","적합")))</f>
        <v/>
      </c>
      <c r="H27" s="12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</v>
      </c>
    </row>
    <row r="31" spans="1:8" ht="16.5" customHeight="1" x14ac:dyDescent="0.3">
      <c r="A31" s="13"/>
      <c r="B31" s="14" t="s">
        <v>2</v>
      </c>
      <c r="C31" s="63" t="s">
        <v>8</v>
      </c>
      <c r="D31" s="63"/>
      <c r="E31" s="63" t="s">
        <v>11</v>
      </c>
      <c r="F31" s="63"/>
      <c r="G31" s="63" t="s">
        <v>13</v>
      </c>
      <c r="H31" s="63"/>
    </row>
    <row r="32" spans="1:8" x14ac:dyDescent="0.3">
      <c r="A32" s="15" t="s">
        <v>46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8주'!A36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66" t="s">
        <v>3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56" t="s">
        <v>4</v>
      </c>
      <c r="B43" s="56"/>
      <c r="C43" s="56"/>
      <c r="D43" s="56"/>
      <c r="E43" s="56"/>
      <c r="F43" s="56"/>
      <c r="G43" s="56"/>
      <c r="H43" s="5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G8 G10:G27 C10:C27">
    <cfRule type="containsText" dxfId="11" priority="2" operator="containsText" text="부적합">
      <formula>NOT(ISERROR(SEARCH("부적합",C8)))</formula>
    </cfRule>
  </conditionalFormatting>
  <conditionalFormatting sqref="C8 G8 E12 E14:E16 E18 E20 E22 E24 E26 G10:G27 C10:C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L5" activeCellId="1" sqref="F4:H5 K5:L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51" t="s">
        <v>17</v>
      </c>
      <c r="G3" s="59" t="s">
        <v>56</v>
      </c>
      <c r="H3" s="60"/>
    </row>
    <row r="4" spans="1:8" x14ac:dyDescent="0.3">
      <c r="A4" s="4" t="s">
        <v>18</v>
      </c>
      <c r="B4" s="50" t="s">
        <v>15</v>
      </c>
      <c r="C4" s="4" t="s">
        <v>19</v>
      </c>
      <c r="D4" s="61" t="s">
        <v>54</v>
      </c>
      <c r="E4" s="61"/>
      <c r="F4" s="131" t="s">
        <v>59</v>
      </c>
      <c r="G4" s="132"/>
      <c r="H4" s="133"/>
    </row>
    <row r="5" spans="1:8" x14ac:dyDescent="0.3">
      <c r="A5" s="4" t="s">
        <v>42</v>
      </c>
      <c r="B5" s="50">
        <v>8035</v>
      </c>
      <c r="C5" s="4" t="s">
        <v>43</v>
      </c>
      <c r="D5" s="84" t="s">
        <v>55</v>
      </c>
      <c r="E5" s="85"/>
      <c r="F5" s="131" t="s">
        <v>61</v>
      </c>
      <c r="G5" s="62" t="s">
        <v>62</v>
      </c>
      <c r="H5" s="62"/>
    </row>
    <row r="6" spans="1:8" ht="15.75" thickBot="1" x14ac:dyDescent="0.35"/>
    <row r="7" spans="1:8" ht="16.5" customHeight="1" x14ac:dyDescent="0.3">
      <c r="A7" s="86" t="s">
        <v>21</v>
      </c>
      <c r="B7" s="87"/>
      <c r="C7" s="52" t="s">
        <v>6</v>
      </c>
      <c r="D7" s="19" t="s">
        <v>0</v>
      </c>
      <c r="E7" s="88" t="s">
        <v>21</v>
      </c>
      <c r="F7" s="87"/>
      <c r="G7" s="52" t="s">
        <v>6</v>
      </c>
      <c r="H7" s="5" t="s">
        <v>0</v>
      </c>
    </row>
    <row r="8" spans="1:8" ht="18.75" customHeight="1" x14ac:dyDescent="0.3">
      <c r="A8" s="89">
        <v>211</v>
      </c>
      <c r="B8" s="82"/>
      <c r="C8" s="97" t="s">
        <v>26</v>
      </c>
      <c r="D8" s="93" t="str">
        <f t="shared" ref="D8:D12" si="0">IF(C8=0,"",IF(C8="음성","양호",IF(ISERROR(FIND(".",C8)),"불량","주의")))</f>
        <v>양호</v>
      </c>
      <c r="E8" s="95">
        <v>212</v>
      </c>
      <c r="F8" s="82"/>
      <c r="G8" s="97" t="s">
        <v>26</v>
      </c>
      <c r="H8" s="93" t="str">
        <f t="shared" ref="H8:H12" si="1">IF(G8=0,"",IF(G8="음성","양호",IF(ISERROR(FIND(".",G8)),"불량","주의")))</f>
        <v>양호</v>
      </c>
    </row>
    <row r="9" spans="1:8" ht="18.75" customHeight="1" x14ac:dyDescent="0.3">
      <c r="A9" s="90"/>
      <c r="B9" s="83"/>
      <c r="C9" s="98"/>
      <c r="D9" s="94"/>
      <c r="E9" s="96"/>
      <c r="F9" s="83"/>
      <c r="G9" s="98"/>
      <c r="H9" s="94"/>
    </row>
    <row r="10" spans="1:8" ht="18.75" customHeight="1" x14ac:dyDescent="0.3">
      <c r="A10" s="89">
        <v>221</v>
      </c>
      <c r="B10" s="82"/>
      <c r="C10" s="97" t="s">
        <v>26</v>
      </c>
      <c r="D10" s="93" t="str">
        <f t="shared" si="0"/>
        <v>양호</v>
      </c>
      <c r="E10" s="95">
        <v>222</v>
      </c>
      <c r="F10" s="82"/>
      <c r="G10" s="97" t="s">
        <v>26</v>
      </c>
      <c r="H10" s="93" t="str">
        <f t="shared" si="1"/>
        <v>양호</v>
      </c>
    </row>
    <row r="11" spans="1:8" ht="18.75" customHeight="1" x14ac:dyDescent="0.3">
      <c r="A11" s="90"/>
      <c r="B11" s="83"/>
      <c r="C11" s="98"/>
      <c r="D11" s="94"/>
      <c r="E11" s="96"/>
      <c r="F11" s="83"/>
      <c r="G11" s="98"/>
      <c r="H11" s="94"/>
    </row>
    <row r="12" spans="1:8" ht="18.75" customHeight="1" x14ac:dyDescent="0.3">
      <c r="A12" s="89">
        <v>310</v>
      </c>
      <c r="B12" s="82"/>
      <c r="C12" s="97" t="s">
        <v>26</v>
      </c>
      <c r="D12" s="93" t="str">
        <f t="shared" si="0"/>
        <v>양호</v>
      </c>
      <c r="E12" s="95" t="s">
        <v>53</v>
      </c>
      <c r="F12" s="82"/>
      <c r="G12" s="97" t="s">
        <v>26</v>
      </c>
      <c r="H12" s="93" t="str">
        <f t="shared" si="1"/>
        <v>양호</v>
      </c>
    </row>
    <row r="13" spans="1:8" ht="18.75" customHeight="1" x14ac:dyDescent="0.3">
      <c r="A13" s="90"/>
      <c r="B13" s="83"/>
      <c r="C13" s="98"/>
      <c r="D13" s="94"/>
      <c r="E13" s="96"/>
      <c r="F13" s="83"/>
      <c r="G13" s="98"/>
      <c r="H13" s="94"/>
    </row>
    <row r="14" spans="1:8" ht="18.75" customHeight="1" x14ac:dyDescent="0.3">
      <c r="A14" s="89"/>
      <c r="B14" s="82" t="s">
        <v>44</v>
      </c>
      <c r="C14" s="91"/>
      <c r="D14" s="93" t="str">
        <f t="shared" ref="D14:D18" si="2">IF(C14=0,"",IF(C14="음성","양호",IF(ISERROR(FIND(".",C14)),"불량","주의")))</f>
        <v/>
      </c>
      <c r="E14" s="95"/>
      <c r="F14" s="82" t="s">
        <v>44</v>
      </c>
      <c r="G14" s="97"/>
      <c r="H14" s="99"/>
    </row>
    <row r="15" spans="1:8" ht="18.75" customHeight="1" x14ac:dyDescent="0.3">
      <c r="A15" s="90"/>
      <c r="B15" s="83" t="s">
        <v>45</v>
      </c>
      <c r="C15" s="92"/>
      <c r="D15" s="94"/>
      <c r="E15" s="96"/>
      <c r="F15" s="83" t="s">
        <v>45</v>
      </c>
      <c r="G15" s="98"/>
      <c r="H15" s="100"/>
    </row>
    <row r="16" spans="1:8" ht="18.75" customHeight="1" x14ac:dyDescent="0.3">
      <c r="A16" s="89"/>
      <c r="B16" s="82" t="s">
        <v>44</v>
      </c>
      <c r="C16" s="91"/>
      <c r="D16" s="93" t="str">
        <f t="shared" si="2"/>
        <v/>
      </c>
      <c r="E16" s="95"/>
      <c r="F16" s="82" t="s">
        <v>44</v>
      </c>
      <c r="G16" s="97"/>
      <c r="H16" s="99" t="str">
        <f>IF(G16=0,"",IF(G16="음성","양호",IF(ISERROR(FIND(".",G16)),"불량","주의")))</f>
        <v/>
      </c>
    </row>
    <row r="17" spans="1:8" ht="18.75" customHeight="1" x14ac:dyDescent="0.3">
      <c r="A17" s="90"/>
      <c r="B17" s="83" t="s">
        <v>45</v>
      </c>
      <c r="C17" s="92"/>
      <c r="D17" s="94"/>
      <c r="E17" s="96"/>
      <c r="F17" s="83" t="s">
        <v>45</v>
      </c>
      <c r="G17" s="98"/>
      <c r="H17" s="100" t="str">
        <f t="shared" ref="H17:H27" si="3">IF(G17=0,"",IF(G17="음성","양호",IF(ISERROR(FIND(".",G17)),"불량","주의")))</f>
        <v/>
      </c>
    </row>
    <row r="18" spans="1:8" ht="18.75" customHeight="1" x14ac:dyDescent="0.3">
      <c r="A18" s="89"/>
      <c r="B18" s="82" t="s">
        <v>44</v>
      </c>
      <c r="C18" s="91"/>
      <c r="D18" s="93" t="str">
        <f t="shared" si="2"/>
        <v/>
      </c>
      <c r="E18" s="95"/>
      <c r="F18" s="82" t="s">
        <v>44</v>
      </c>
      <c r="G18" s="97"/>
      <c r="H18" s="99" t="str">
        <f t="shared" si="3"/>
        <v/>
      </c>
    </row>
    <row r="19" spans="1:8" ht="18.75" customHeight="1" x14ac:dyDescent="0.3">
      <c r="A19" s="90"/>
      <c r="B19" s="83" t="s">
        <v>45</v>
      </c>
      <c r="C19" s="92"/>
      <c r="D19" s="94"/>
      <c r="E19" s="96"/>
      <c r="F19" s="83" t="s">
        <v>45</v>
      </c>
      <c r="G19" s="98"/>
      <c r="H19" s="100" t="str">
        <f t="shared" si="3"/>
        <v/>
      </c>
    </row>
    <row r="20" spans="1:8" ht="18.75" customHeight="1" x14ac:dyDescent="0.3">
      <c r="A20" s="89"/>
      <c r="B20" s="82" t="s">
        <v>44</v>
      </c>
      <c r="C20" s="91"/>
      <c r="D20" s="93" t="str">
        <f t="shared" ref="D20:D27" si="4">IF(C20=0,"",IF(C20="음성","양호",IF(ISERROR(FIND(".",C20)),"불량","주의")))</f>
        <v/>
      </c>
      <c r="E20" s="95"/>
      <c r="F20" s="82" t="s">
        <v>44</v>
      </c>
      <c r="G20" s="97"/>
      <c r="H20" s="99" t="str">
        <f t="shared" si="3"/>
        <v/>
      </c>
    </row>
    <row r="21" spans="1:8" ht="18.75" customHeight="1" x14ac:dyDescent="0.3">
      <c r="A21" s="90"/>
      <c r="B21" s="83" t="s">
        <v>45</v>
      </c>
      <c r="C21" s="92"/>
      <c r="D21" s="94" t="str">
        <f t="shared" si="4"/>
        <v/>
      </c>
      <c r="E21" s="96"/>
      <c r="F21" s="83" t="s">
        <v>45</v>
      </c>
      <c r="G21" s="98"/>
      <c r="H21" s="100" t="str">
        <f t="shared" si="3"/>
        <v/>
      </c>
    </row>
    <row r="22" spans="1:8" ht="18.75" customHeight="1" x14ac:dyDescent="0.3">
      <c r="A22" s="89"/>
      <c r="B22" s="82" t="s">
        <v>44</v>
      </c>
      <c r="C22" s="91"/>
      <c r="D22" s="93" t="str">
        <f t="shared" si="4"/>
        <v/>
      </c>
      <c r="E22" s="95"/>
      <c r="F22" s="82" t="s">
        <v>44</v>
      </c>
      <c r="G22" s="97"/>
      <c r="H22" s="99" t="str">
        <f t="shared" si="3"/>
        <v/>
      </c>
    </row>
    <row r="23" spans="1:8" ht="18.75" customHeight="1" x14ac:dyDescent="0.3">
      <c r="A23" s="90"/>
      <c r="B23" s="83" t="s">
        <v>45</v>
      </c>
      <c r="C23" s="92"/>
      <c r="D23" s="94" t="str">
        <f t="shared" si="4"/>
        <v/>
      </c>
      <c r="E23" s="96"/>
      <c r="F23" s="83" t="s">
        <v>45</v>
      </c>
      <c r="G23" s="98"/>
      <c r="H23" s="100" t="str">
        <f t="shared" si="3"/>
        <v/>
      </c>
    </row>
    <row r="24" spans="1:8" ht="18.75" customHeight="1" x14ac:dyDescent="0.3">
      <c r="A24" s="89"/>
      <c r="B24" s="82" t="s">
        <v>44</v>
      </c>
      <c r="C24" s="91"/>
      <c r="D24" s="93" t="str">
        <f t="shared" si="4"/>
        <v/>
      </c>
      <c r="E24" s="95"/>
      <c r="F24" s="82" t="s">
        <v>44</v>
      </c>
      <c r="G24" s="97"/>
      <c r="H24" s="99" t="str">
        <f t="shared" si="3"/>
        <v/>
      </c>
    </row>
    <row r="25" spans="1:8" ht="18.75" customHeight="1" x14ac:dyDescent="0.3">
      <c r="A25" s="90"/>
      <c r="B25" s="83" t="s">
        <v>45</v>
      </c>
      <c r="C25" s="92"/>
      <c r="D25" s="94" t="str">
        <f t="shared" si="4"/>
        <v/>
      </c>
      <c r="E25" s="96"/>
      <c r="F25" s="83" t="s">
        <v>45</v>
      </c>
      <c r="G25" s="98"/>
      <c r="H25" s="100" t="str">
        <f t="shared" si="3"/>
        <v/>
      </c>
    </row>
    <row r="26" spans="1:8" ht="18.75" customHeight="1" x14ac:dyDescent="0.3">
      <c r="A26" s="89"/>
      <c r="B26" s="82" t="s">
        <v>44</v>
      </c>
      <c r="C26" s="91"/>
      <c r="D26" s="93" t="str">
        <f t="shared" si="4"/>
        <v/>
      </c>
      <c r="E26" s="95"/>
      <c r="F26" s="82" t="s">
        <v>44</v>
      </c>
      <c r="G26" s="97"/>
      <c r="H26" s="99" t="str">
        <f t="shared" si="3"/>
        <v/>
      </c>
    </row>
    <row r="27" spans="1:8" ht="18.75" customHeight="1" thickBot="1" x14ac:dyDescent="0.35">
      <c r="A27" s="102"/>
      <c r="B27" s="103" t="s">
        <v>45</v>
      </c>
      <c r="C27" s="104"/>
      <c r="D27" s="105" t="str">
        <f t="shared" si="4"/>
        <v/>
      </c>
      <c r="E27" s="106"/>
      <c r="F27" s="103" t="s">
        <v>45</v>
      </c>
      <c r="G27" s="107"/>
      <c r="H27" s="101" t="str">
        <f t="shared" si="3"/>
        <v/>
      </c>
    </row>
    <row r="28" spans="1:8" x14ac:dyDescent="0.3">
      <c r="A28" s="3"/>
    </row>
    <row r="30" spans="1:8" x14ac:dyDescent="0.3">
      <c r="A30" s="1" t="s">
        <v>7</v>
      </c>
    </row>
    <row r="31" spans="1:8" x14ac:dyDescent="0.3">
      <c r="A31" s="13"/>
      <c r="B31" s="14" t="s">
        <v>2</v>
      </c>
      <c r="C31" s="63" t="s">
        <v>28</v>
      </c>
      <c r="D31" s="63"/>
      <c r="E31" s="63" t="s">
        <v>11</v>
      </c>
      <c r="F31" s="63"/>
      <c r="G31" s="63" t="s">
        <v>29</v>
      </c>
      <c r="H31" s="63"/>
    </row>
    <row r="32" spans="1:8" x14ac:dyDescent="0.3">
      <c r="A32" s="15" t="s">
        <v>1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10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66" t="s">
        <v>3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56" t="s">
        <v>4</v>
      </c>
      <c r="B44" s="56"/>
      <c r="C44" s="56"/>
      <c r="D44" s="56"/>
      <c r="E44" s="56"/>
      <c r="F44" s="56"/>
      <c r="G44" s="56"/>
      <c r="H44" s="56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:D27 H8:H27">
    <cfRule type="containsText" dxfId="9" priority="3" operator="containsText" text="불량">
      <formula>NOT(ISERROR(SEARCH("불량",D8)))</formula>
    </cfRule>
  </conditionalFormatting>
  <conditionalFormatting sqref="C8:C27 G8:G27">
    <cfRule type="containsText" dxfId="8" priority="2" operator="containsText" text="양성">
      <formula>NOT(ISERROR(SEARCH("양성",C8)))</formula>
    </cfRule>
  </conditionalFormatting>
  <conditionalFormatting sqref="D8:D27 H8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51" t="s">
        <v>17</v>
      </c>
      <c r="G3" s="74" t="str">
        <f>'환경 13주'!G3:H3</f>
        <v>18-0914</v>
      </c>
      <c r="H3" s="75"/>
    </row>
    <row r="4" spans="1:8" x14ac:dyDescent="0.3">
      <c r="A4" s="4" t="s">
        <v>18</v>
      </c>
      <c r="B4" s="51" t="str">
        <f>'환경 13주'!B4</f>
        <v>혜인농장</v>
      </c>
      <c r="C4" s="4" t="s">
        <v>19</v>
      </c>
      <c r="D4" s="77" t="str">
        <f>'환경 13주'!D4:E4</f>
        <v>2018.04.17</v>
      </c>
      <c r="E4" s="77"/>
      <c r="F4" s="131" t="s">
        <v>59</v>
      </c>
      <c r="G4" s="135">
        <f>'환경 13주'!G4</f>
        <v>0</v>
      </c>
      <c r="H4" s="135"/>
    </row>
    <row r="5" spans="1:8" x14ac:dyDescent="0.3">
      <c r="A5" s="4" t="s">
        <v>42</v>
      </c>
      <c r="B5" s="51">
        <v>8035</v>
      </c>
      <c r="C5" s="4" t="s">
        <v>43</v>
      </c>
      <c r="D5" s="77" t="str">
        <f>'환경 13주'!D5:E5</f>
        <v>13주령</v>
      </c>
      <c r="E5" s="77"/>
      <c r="F5" s="131" t="s">
        <v>60</v>
      </c>
      <c r="G5" s="136" t="str">
        <f>'환경 13주'!G5</f>
        <v>이왕우</v>
      </c>
      <c r="H5" s="136"/>
    </row>
    <row r="6" spans="1:8" ht="15.75" thickBot="1" x14ac:dyDescent="0.35"/>
    <row r="7" spans="1:8" ht="16.5" customHeight="1" x14ac:dyDescent="0.3">
      <c r="A7" s="86" t="s">
        <v>21</v>
      </c>
      <c r="B7" s="87"/>
      <c r="C7" s="108" t="s">
        <v>2</v>
      </c>
      <c r="D7" s="79"/>
      <c r="E7" s="88" t="s">
        <v>21</v>
      </c>
      <c r="F7" s="87"/>
      <c r="G7" s="108" t="s">
        <v>2</v>
      </c>
      <c r="H7" s="109"/>
    </row>
    <row r="8" spans="1:8" ht="18.75" customHeight="1" x14ac:dyDescent="0.3">
      <c r="A8" s="110">
        <f>'환경 13주'!A8:B9</f>
        <v>211</v>
      </c>
      <c r="B8" s="111"/>
      <c r="C8" s="114" t="str">
        <f>IF('환경 13주'!D8="","",IF('환경 13주'!D8="불량","부적합",IF('환경 13주'!D8="주의","주의","적합")))</f>
        <v>적합</v>
      </c>
      <c r="D8" s="115"/>
      <c r="E8" s="110">
        <f>'환경 13주'!E8:F9</f>
        <v>212</v>
      </c>
      <c r="F8" s="111"/>
      <c r="G8" s="114" t="str">
        <f>IF('환경 13주'!H8="","",IF('환경 13주'!H8="불량","부적합",IF('환경 13주'!H8="주의","주의","적합")))</f>
        <v>적합</v>
      </c>
      <c r="H8" s="115"/>
    </row>
    <row r="9" spans="1:8" ht="18.75" customHeight="1" x14ac:dyDescent="0.3">
      <c r="A9" s="112"/>
      <c r="B9" s="113"/>
      <c r="C9" s="116"/>
      <c r="D9" s="117"/>
      <c r="E9" s="112"/>
      <c r="F9" s="113"/>
      <c r="G9" s="116"/>
      <c r="H9" s="117"/>
    </row>
    <row r="10" spans="1:8" ht="18.75" customHeight="1" x14ac:dyDescent="0.3">
      <c r="A10" s="110">
        <f>'환경 13주'!A10:B11</f>
        <v>221</v>
      </c>
      <c r="B10" s="111"/>
      <c r="C10" s="114" t="str">
        <f>IF('환경 13주'!D10="","",IF('환경 13주'!D10="불량","부적합",IF('환경 13주'!D10="주의","주의","적합")))</f>
        <v>적합</v>
      </c>
      <c r="D10" s="115"/>
      <c r="E10" s="110">
        <f>'환경 13주'!E10:F11</f>
        <v>222</v>
      </c>
      <c r="F10" s="111"/>
      <c r="G10" s="114" t="str">
        <f>IF('환경 13주'!H10="","",IF('환경 13주'!H10="불량","부적합",IF('환경 13주'!H10="주의","주의","적합")))</f>
        <v>적합</v>
      </c>
      <c r="H10" s="115"/>
    </row>
    <row r="11" spans="1:8" ht="18.75" customHeight="1" x14ac:dyDescent="0.3">
      <c r="A11" s="112"/>
      <c r="B11" s="113"/>
      <c r="C11" s="116"/>
      <c r="D11" s="117"/>
      <c r="E11" s="112"/>
      <c r="F11" s="113"/>
      <c r="G11" s="116"/>
      <c r="H11" s="117"/>
    </row>
    <row r="12" spans="1:8" ht="18.75" customHeight="1" x14ac:dyDescent="0.3">
      <c r="A12" s="110">
        <f>'환경 13주'!A12:B13</f>
        <v>310</v>
      </c>
      <c r="B12" s="111"/>
      <c r="C12" s="114" t="str">
        <f>IF('환경 13주'!D12="","",IF('환경 13주'!D12="불량","부적합",IF('환경 13주'!D12="주의","주의","적합")))</f>
        <v>적합</v>
      </c>
      <c r="D12" s="115"/>
      <c r="E12" s="110" t="str">
        <f>'환경 13주'!E12:F13</f>
        <v>무주B라인</v>
      </c>
      <c r="F12" s="111"/>
      <c r="G12" s="114" t="str">
        <f>IF('환경 13주'!H12="","",IF('환경 13주'!H12="불량","부적합",IF('환경 13주'!H12="주의","주의","적합")))</f>
        <v>적합</v>
      </c>
      <c r="H12" s="115"/>
    </row>
    <row r="13" spans="1:8" ht="18.75" customHeight="1" x14ac:dyDescent="0.3">
      <c r="A13" s="112"/>
      <c r="B13" s="113"/>
      <c r="C13" s="116"/>
      <c r="D13" s="117"/>
      <c r="E13" s="112"/>
      <c r="F13" s="113"/>
      <c r="G13" s="116"/>
      <c r="H13" s="117"/>
    </row>
    <row r="14" spans="1:8" ht="18.75" customHeight="1" x14ac:dyDescent="0.3">
      <c r="A14" s="110" t="str">
        <f>IF('환경 13주'!A14:A15=0,"",'환경 13주'!A14:A15)</f>
        <v/>
      </c>
      <c r="B14" s="111" t="s">
        <v>44</v>
      </c>
      <c r="C14" s="114" t="str">
        <f>IF('환경 13주'!D14="","",IF('환경 13주'!D14="불량","부적합",IF('환경 13주'!D14="주의","주의","적합")))</f>
        <v/>
      </c>
      <c r="D14" s="118"/>
      <c r="E14" s="122" t="str">
        <f>IF('환경 13주'!E14:E15=0,"",'환경 13주'!E14:E15)</f>
        <v/>
      </c>
      <c r="F14" s="111" t="s">
        <v>44</v>
      </c>
      <c r="G14" s="114" t="str">
        <f>IF('환경 13주'!H14="","",IF('환경 13주'!H14="불량","부적합",IF('환경 13주'!H14="주의","주의","적합")))</f>
        <v/>
      </c>
      <c r="H14" s="120"/>
    </row>
    <row r="15" spans="1:8" ht="18.75" customHeight="1" x14ac:dyDescent="0.3">
      <c r="A15" s="112"/>
      <c r="B15" s="113" t="s">
        <v>45</v>
      </c>
      <c r="C15" s="116" t="str">
        <f>IF('환경 13주'!D15="","",IF('환경 13주'!D15="불량","부적합",IF('환경 13주'!D15="주의","주의","적합")))</f>
        <v/>
      </c>
      <c r="D15" s="119"/>
      <c r="E15" s="123"/>
      <c r="F15" s="113" t="s">
        <v>45</v>
      </c>
      <c r="G15" s="116" t="str">
        <f>IF('환경 13주'!H15="","",IF('환경 13주'!H15="불량","부적합",IF('환경 13주'!H15="주의","주의","적합")))</f>
        <v/>
      </c>
      <c r="H15" s="121"/>
    </row>
    <row r="16" spans="1:8" ht="18.75" customHeight="1" x14ac:dyDescent="0.3">
      <c r="A16" s="110" t="str">
        <f>IF('환경 13주'!A16:A17=0,"",'환경 13주'!A16:A17)</f>
        <v/>
      </c>
      <c r="B16" s="111" t="s">
        <v>44</v>
      </c>
      <c r="C16" s="114" t="str">
        <f>IF('환경 13주'!D16="","",IF('환경 13주'!D16="불량","부적합",IF('환경 13주'!D16="주의","주의","적합")))</f>
        <v/>
      </c>
      <c r="D16" s="118"/>
      <c r="E16" s="122" t="str">
        <f>IF('환경 13주'!E16:E17=0,"",'환경 13주'!E16:E17)</f>
        <v/>
      </c>
      <c r="F16" s="111" t="s">
        <v>44</v>
      </c>
      <c r="G16" s="114" t="str">
        <f>IF('환경 13주'!H16="","",IF('환경 13주'!H16="불량","부적합",IF('환경 13주'!H16="주의","주의","적합")))</f>
        <v/>
      </c>
      <c r="H16" s="120"/>
    </row>
    <row r="17" spans="1:8" ht="18.75" customHeight="1" x14ac:dyDescent="0.3">
      <c r="A17" s="112"/>
      <c r="B17" s="113" t="s">
        <v>45</v>
      </c>
      <c r="C17" s="116" t="str">
        <f>IF('환경 13주'!D17="","",IF('환경 13주'!D17="불량","부적합",IF('환경 13주'!D17="주의","주의","적합")))</f>
        <v/>
      </c>
      <c r="D17" s="119"/>
      <c r="E17" s="123"/>
      <c r="F17" s="113" t="s">
        <v>45</v>
      </c>
      <c r="G17" s="116" t="str">
        <f>IF('환경 13주'!H17="","",IF('환경 13주'!H17="불량","부적합",IF('환경 13주'!H17="주의","주의","적합")))</f>
        <v/>
      </c>
      <c r="H17" s="121"/>
    </row>
    <row r="18" spans="1:8" ht="18.75" customHeight="1" x14ac:dyDescent="0.3">
      <c r="A18" s="110" t="str">
        <f>IF('환경 13주'!A18:A19=0,"",'환경 13주'!A18:A19)</f>
        <v/>
      </c>
      <c r="B18" s="111" t="s">
        <v>44</v>
      </c>
      <c r="C18" s="114" t="str">
        <f>IF('환경 13주'!D18="","",IF('환경 13주'!D18="불량","부적합",IF('환경 13주'!D18="주의","주의","적합")))</f>
        <v/>
      </c>
      <c r="D18" s="118"/>
      <c r="E18" s="122" t="str">
        <f>IF('환경 13주'!E18:E19=0,"",'환경 13주'!E18:E19)</f>
        <v/>
      </c>
      <c r="F18" s="111" t="s">
        <v>44</v>
      </c>
      <c r="G18" s="114" t="str">
        <f>IF('환경 13주'!H18="","",IF('환경 13주'!H18="불량","부적합",IF('환경 13주'!H18="주의","주의","적합")))</f>
        <v/>
      </c>
      <c r="H18" s="120"/>
    </row>
    <row r="19" spans="1:8" ht="18.75" customHeight="1" x14ac:dyDescent="0.3">
      <c r="A19" s="112"/>
      <c r="B19" s="113" t="s">
        <v>45</v>
      </c>
      <c r="C19" s="116" t="str">
        <f>IF('환경 13주'!D19="","",IF('환경 13주'!D19="불량","부적합",IF('환경 13주'!D19="주의","주의","적합")))</f>
        <v/>
      </c>
      <c r="D19" s="119"/>
      <c r="E19" s="123"/>
      <c r="F19" s="113" t="s">
        <v>45</v>
      </c>
      <c r="G19" s="116" t="str">
        <f>IF('환경 13주'!H19="","",IF('환경 13주'!H19="불량","부적합",IF('환경 13주'!H19="주의","주의","적합")))</f>
        <v/>
      </c>
      <c r="H19" s="121"/>
    </row>
    <row r="20" spans="1:8" ht="18.75" customHeight="1" x14ac:dyDescent="0.3">
      <c r="A20" s="110" t="str">
        <f>IF('환경 13주'!A20:A21=0,"",'환경 13주'!A20:A21)</f>
        <v/>
      </c>
      <c r="B20" s="111" t="s">
        <v>44</v>
      </c>
      <c r="C20" s="114" t="str">
        <f>IF('환경 13주'!D20="","",IF('환경 13주'!D20="불량","부적합",IF('환경 13주'!D20="주의","주의","적합")))</f>
        <v/>
      </c>
      <c r="D20" s="118"/>
      <c r="E20" s="122" t="str">
        <f>IF('환경 13주'!E20:E21=0,"",'환경 13주'!E20:E21)</f>
        <v/>
      </c>
      <c r="F20" s="111" t="s">
        <v>44</v>
      </c>
      <c r="G20" s="114" t="str">
        <f>IF('환경 13주'!H20="","",IF('환경 13주'!H20="불량","부적합",IF('환경 13주'!H20="주의","주의","적합")))</f>
        <v/>
      </c>
      <c r="H20" s="120"/>
    </row>
    <row r="21" spans="1:8" ht="18.75" customHeight="1" x14ac:dyDescent="0.3">
      <c r="A21" s="112"/>
      <c r="B21" s="113" t="s">
        <v>45</v>
      </c>
      <c r="C21" s="116" t="str">
        <f>IF('환경 13주'!D21="","",IF('환경 13주'!D21="불량","부적합",IF('환경 13주'!D21="주의","주의","적합")))</f>
        <v/>
      </c>
      <c r="D21" s="119"/>
      <c r="E21" s="123"/>
      <c r="F21" s="113" t="s">
        <v>45</v>
      </c>
      <c r="G21" s="116" t="str">
        <f>IF('환경 13주'!H21="","",IF('환경 13주'!H21="불량","부적합",IF('환경 13주'!H21="주의","주의","적합")))</f>
        <v/>
      </c>
      <c r="H21" s="121"/>
    </row>
    <row r="22" spans="1:8" ht="18.75" customHeight="1" x14ac:dyDescent="0.3">
      <c r="A22" s="110" t="str">
        <f>IF('환경 13주'!A22:A23=0,"",'환경 13주'!A22:A23)</f>
        <v/>
      </c>
      <c r="B22" s="111" t="s">
        <v>44</v>
      </c>
      <c r="C22" s="114" t="str">
        <f>IF('환경 13주'!D22="","",IF('환경 13주'!D22="불량","부적합",IF('환경 13주'!D22="주의","주의","적합")))</f>
        <v/>
      </c>
      <c r="D22" s="118"/>
      <c r="E22" s="122" t="str">
        <f>IF('환경 13주'!E22:E23=0,"",'환경 13주'!E22:E23)</f>
        <v/>
      </c>
      <c r="F22" s="111" t="s">
        <v>44</v>
      </c>
      <c r="G22" s="114" t="str">
        <f>IF('환경 13주'!H22="","",IF('환경 13주'!H22="불량","부적합",IF('환경 13주'!H22="주의","주의","적합")))</f>
        <v/>
      </c>
      <c r="H22" s="120"/>
    </row>
    <row r="23" spans="1:8" ht="18.75" customHeight="1" x14ac:dyDescent="0.3">
      <c r="A23" s="112"/>
      <c r="B23" s="113" t="s">
        <v>45</v>
      </c>
      <c r="C23" s="116" t="str">
        <f>IF('환경 13주'!D23="","",IF('환경 13주'!D23="불량","부적합",IF('환경 13주'!D23="주의","주의","적합")))</f>
        <v/>
      </c>
      <c r="D23" s="119"/>
      <c r="E23" s="123"/>
      <c r="F23" s="113" t="s">
        <v>45</v>
      </c>
      <c r="G23" s="116" t="str">
        <f>IF('환경 13주'!H23="","",IF('환경 13주'!H23="불량","부적합",IF('환경 13주'!H23="주의","주의","적합")))</f>
        <v/>
      </c>
      <c r="H23" s="121"/>
    </row>
    <row r="24" spans="1:8" ht="18.75" customHeight="1" x14ac:dyDescent="0.3">
      <c r="A24" s="110" t="str">
        <f>IF('환경 13주'!A24:A25=0,"",'환경 13주'!A24:A25)</f>
        <v/>
      </c>
      <c r="B24" s="111" t="s">
        <v>44</v>
      </c>
      <c r="C24" s="114" t="str">
        <f>IF('환경 13주'!D24="","",IF('환경 13주'!D24="불량","부적합",IF('환경 13주'!D24="주의","주의","적합")))</f>
        <v/>
      </c>
      <c r="D24" s="118"/>
      <c r="E24" s="122" t="str">
        <f>IF('환경 13주'!E24:E25=0,"",'환경 13주'!E24:E25)</f>
        <v/>
      </c>
      <c r="F24" s="111" t="s">
        <v>44</v>
      </c>
      <c r="G24" s="114" t="str">
        <f>IF('환경 13주'!H24="","",IF('환경 13주'!H24="불량","부적합",IF('환경 13주'!H24="주의","주의","적합")))</f>
        <v/>
      </c>
      <c r="H24" s="120"/>
    </row>
    <row r="25" spans="1:8" ht="18.75" customHeight="1" x14ac:dyDescent="0.3">
      <c r="A25" s="112"/>
      <c r="B25" s="113" t="s">
        <v>45</v>
      </c>
      <c r="C25" s="116" t="str">
        <f>IF('환경 13주'!D25="","",IF('환경 13주'!D25="불량","부적합",IF('환경 13주'!D25="주의","주의","적합")))</f>
        <v/>
      </c>
      <c r="D25" s="119"/>
      <c r="E25" s="123"/>
      <c r="F25" s="113" t="s">
        <v>45</v>
      </c>
      <c r="G25" s="116" t="str">
        <f>IF('환경 13주'!H25="","",IF('환경 13주'!H25="불량","부적합",IF('환경 13주'!H25="주의","주의","적합")))</f>
        <v/>
      </c>
      <c r="H25" s="121"/>
    </row>
    <row r="26" spans="1:8" ht="18.75" customHeight="1" x14ac:dyDescent="0.3">
      <c r="A26" s="110" t="str">
        <f>IF('환경 13주'!A26:A27=0,"",'환경 13주'!A26:A27)</f>
        <v/>
      </c>
      <c r="B26" s="111" t="s">
        <v>44</v>
      </c>
      <c r="C26" s="114" t="str">
        <f>IF('환경 13주'!D26="","",IF('환경 13주'!D26="불량","부적합",IF('환경 13주'!D26="주의","주의","적합")))</f>
        <v/>
      </c>
      <c r="D26" s="118"/>
      <c r="E26" s="122" t="str">
        <f>IF('환경 13주'!E26:E27=0,"",'환경 13주'!E26:E27)</f>
        <v/>
      </c>
      <c r="F26" s="111" t="s">
        <v>44</v>
      </c>
      <c r="G26" s="114" t="str">
        <f>IF('환경 13주'!H26="","",IF('환경 13주'!H26="불량","부적합",IF('환경 13주'!H26="주의","주의","적합")))</f>
        <v/>
      </c>
      <c r="H26" s="120"/>
    </row>
    <row r="27" spans="1:8" ht="18.75" customHeight="1" thickBot="1" x14ac:dyDescent="0.35">
      <c r="A27" s="124"/>
      <c r="B27" s="125" t="s">
        <v>45</v>
      </c>
      <c r="C27" s="126" t="str">
        <f>IF('환경 13주'!D27="","",IF('환경 13주'!D27="불량","부적합",IF('환경 13주'!D27="주의","주의","적합")))</f>
        <v/>
      </c>
      <c r="D27" s="127"/>
      <c r="E27" s="128"/>
      <c r="F27" s="125" t="s">
        <v>45</v>
      </c>
      <c r="G27" s="126" t="str">
        <f>IF('환경 13주'!H27="","",IF('환경 13주'!H27="불량","부적합",IF('환경 13주'!H27="주의","주의","적합")))</f>
        <v/>
      </c>
      <c r="H27" s="12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</v>
      </c>
    </row>
    <row r="31" spans="1:8" ht="16.5" customHeight="1" x14ac:dyDescent="0.3">
      <c r="A31" s="13"/>
      <c r="B31" s="14" t="s">
        <v>2</v>
      </c>
      <c r="C31" s="63" t="s">
        <v>8</v>
      </c>
      <c r="D31" s="63"/>
      <c r="E31" s="63" t="s">
        <v>11</v>
      </c>
      <c r="F31" s="63"/>
      <c r="G31" s="63" t="s">
        <v>13</v>
      </c>
      <c r="H31" s="63"/>
    </row>
    <row r="32" spans="1:8" x14ac:dyDescent="0.3">
      <c r="A32" s="15" t="s">
        <v>1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tr">
        <f>'환경 13주'!A36</f>
        <v>- 전 구역 음성으로 양호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2" spans="1:8" x14ac:dyDescent="0.3">
      <c r="A42" s="66" t="s">
        <v>3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56" t="s">
        <v>4</v>
      </c>
      <c r="B43" s="56"/>
      <c r="C43" s="56"/>
      <c r="D43" s="56"/>
      <c r="E43" s="56"/>
      <c r="F43" s="56"/>
      <c r="G43" s="56"/>
      <c r="H43" s="56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C27 G8 G10:G27">
    <cfRule type="containsText" dxfId="6" priority="2" operator="containsText" text="부적합">
      <formula>NOT(ISERROR(SEARCH("부적합",C8)))</formula>
    </cfRule>
  </conditionalFormatting>
  <conditionalFormatting sqref="C8 E14:E16 E18 E20 E22 E24 E26 C10:C27 G8 G10:G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L33" sqref="L3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57" t="s">
        <v>40</v>
      </c>
      <c r="B1" s="58"/>
      <c r="C1" s="58"/>
      <c r="D1" s="58"/>
      <c r="E1" s="58"/>
      <c r="F1" s="58"/>
      <c r="G1" s="58"/>
      <c r="H1" s="58"/>
    </row>
    <row r="3" spans="1:8" x14ac:dyDescent="0.3">
      <c r="F3" s="54" t="s">
        <v>17</v>
      </c>
      <c r="G3" s="59" t="s">
        <v>58</v>
      </c>
      <c r="H3" s="60"/>
    </row>
    <row r="4" spans="1:8" x14ac:dyDescent="0.3">
      <c r="A4" s="4" t="s">
        <v>18</v>
      </c>
      <c r="B4" s="53" t="s">
        <v>15</v>
      </c>
      <c r="C4" s="4" t="s">
        <v>19</v>
      </c>
      <c r="D4" s="130">
        <v>43235</v>
      </c>
      <c r="E4" s="61"/>
      <c r="F4" s="131" t="s">
        <v>59</v>
      </c>
      <c r="G4" s="132"/>
      <c r="H4" s="133"/>
    </row>
    <row r="5" spans="1:8" x14ac:dyDescent="0.3">
      <c r="A5" s="4" t="s">
        <v>42</v>
      </c>
      <c r="B5" s="53">
        <v>8035</v>
      </c>
      <c r="C5" s="4" t="s">
        <v>43</v>
      </c>
      <c r="D5" s="84" t="s">
        <v>57</v>
      </c>
      <c r="E5" s="85"/>
      <c r="F5" s="131" t="s">
        <v>61</v>
      </c>
      <c r="G5" s="62" t="s">
        <v>62</v>
      </c>
      <c r="H5" s="62"/>
    </row>
    <row r="6" spans="1:8" ht="15.75" thickBot="1" x14ac:dyDescent="0.35"/>
    <row r="7" spans="1:8" ht="16.5" customHeight="1" x14ac:dyDescent="0.3">
      <c r="A7" s="86" t="s">
        <v>21</v>
      </c>
      <c r="B7" s="87"/>
      <c r="C7" s="55" t="s">
        <v>6</v>
      </c>
      <c r="D7" s="19" t="s">
        <v>0</v>
      </c>
      <c r="E7" s="88" t="s">
        <v>21</v>
      </c>
      <c r="F7" s="87"/>
      <c r="G7" s="55" t="s">
        <v>6</v>
      </c>
      <c r="H7" s="5" t="s">
        <v>0</v>
      </c>
    </row>
    <row r="8" spans="1:8" ht="18.75" customHeight="1" x14ac:dyDescent="0.3">
      <c r="A8" s="89">
        <v>211</v>
      </c>
      <c r="B8" s="82"/>
      <c r="C8" s="97" t="s">
        <v>26</v>
      </c>
      <c r="D8" s="93" t="str">
        <f t="shared" ref="D8:D12" si="0">IF(C8=0,"",IF(C8="음성","양호",IF(ISERROR(FIND(".",C8)),"불량","주의")))</f>
        <v>양호</v>
      </c>
      <c r="E8" s="95">
        <v>212</v>
      </c>
      <c r="F8" s="82"/>
      <c r="G8" s="97" t="s">
        <v>26</v>
      </c>
      <c r="H8" s="93" t="str">
        <f t="shared" ref="H8:H12" si="1">IF(G8=0,"",IF(G8="음성","양호",IF(ISERROR(FIND(".",G8)),"불량","주의")))</f>
        <v>양호</v>
      </c>
    </row>
    <row r="9" spans="1:8" ht="18.75" customHeight="1" x14ac:dyDescent="0.3">
      <c r="A9" s="90"/>
      <c r="B9" s="83"/>
      <c r="C9" s="98"/>
      <c r="D9" s="94"/>
      <c r="E9" s="96"/>
      <c r="F9" s="83"/>
      <c r="G9" s="98"/>
      <c r="H9" s="94"/>
    </row>
    <row r="10" spans="1:8" ht="18.75" customHeight="1" x14ac:dyDescent="0.3">
      <c r="A10" s="89">
        <v>221</v>
      </c>
      <c r="B10" s="82"/>
      <c r="C10" s="97" t="s">
        <v>26</v>
      </c>
      <c r="D10" s="93" t="str">
        <f t="shared" si="0"/>
        <v>양호</v>
      </c>
      <c r="E10" s="95">
        <v>222</v>
      </c>
      <c r="F10" s="82"/>
      <c r="G10" s="97" t="s">
        <v>26</v>
      </c>
      <c r="H10" s="93" t="str">
        <f t="shared" si="1"/>
        <v>양호</v>
      </c>
    </row>
    <row r="11" spans="1:8" ht="18.75" customHeight="1" x14ac:dyDescent="0.3">
      <c r="A11" s="90"/>
      <c r="B11" s="83"/>
      <c r="C11" s="98"/>
      <c r="D11" s="94"/>
      <c r="E11" s="96"/>
      <c r="F11" s="83"/>
      <c r="G11" s="98"/>
      <c r="H11" s="94"/>
    </row>
    <row r="12" spans="1:8" ht="18.75" customHeight="1" x14ac:dyDescent="0.3">
      <c r="A12" s="89">
        <v>310</v>
      </c>
      <c r="B12" s="82"/>
      <c r="C12" s="97" t="s">
        <v>26</v>
      </c>
      <c r="D12" s="93" t="str">
        <f t="shared" si="0"/>
        <v>양호</v>
      </c>
      <c r="E12" s="95" t="s">
        <v>53</v>
      </c>
      <c r="F12" s="82"/>
      <c r="G12" s="97" t="s">
        <v>26</v>
      </c>
      <c r="H12" s="93" t="str">
        <f t="shared" si="1"/>
        <v>양호</v>
      </c>
    </row>
    <row r="13" spans="1:8" ht="18.75" customHeight="1" x14ac:dyDescent="0.3">
      <c r="A13" s="90"/>
      <c r="B13" s="83"/>
      <c r="C13" s="98"/>
      <c r="D13" s="94"/>
      <c r="E13" s="96"/>
      <c r="F13" s="83"/>
      <c r="G13" s="98"/>
      <c r="H13" s="94"/>
    </row>
    <row r="14" spans="1:8" ht="18.75" customHeight="1" x14ac:dyDescent="0.3">
      <c r="A14" s="89"/>
      <c r="B14" s="82" t="s">
        <v>44</v>
      </c>
      <c r="C14" s="91"/>
      <c r="D14" s="93" t="str">
        <f t="shared" ref="D14:D18" si="2">IF(C14=0,"",IF(C14="음성","양호",IF(ISERROR(FIND(".",C14)),"불량","주의")))</f>
        <v/>
      </c>
      <c r="E14" s="95"/>
      <c r="F14" s="82" t="s">
        <v>44</v>
      </c>
      <c r="G14" s="97"/>
      <c r="H14" s="99"/>
    </row>
    <row r="15" spans="1:8" ht="18.75" customHeight="1" x14ac:dyDescent="0.3">
      <c r="A15" s="90"/>
      <c r="B15" s="83" t="s">
        <v>45</v>
      </c>
      <c r="C15" s="92"/>
      <c r="D15" s="94"/>
      <c r="E15" s="96"/>
      <c r="F15" s="83" t="s">
        <v>45</v>
      </c>
      <c r="G15" s="98"/>
      <c r="H15" s="100"/>
    </row>
    <row r="16" spans="1:8" ht="18.75" customHeight="1" x14ac:dyDescent="0.3">
      <c r="A16" s="89"/>
      <c r="B16" s="82" t="s">
        <v>44</v>
      </c>
      <c r="C16" s="91"/>
      <c r="D16" s="93" t="str">
        <f t="shared" si="2"/>
        <v/>
      </c>
      <c r="E16" s="95"/>
      <c r="F16" s="82" t="s">
        <v>44</v>
      </c>
      <c r="G16" s="97"/>
      <c r="H16" s="99" t="str">
        <f>IF(G16=0,"",IF(G16="음성","양호",IF(ISERROR(FIND(".",G16)),"불량","주의")))</f>
        <v/>
      </c>
    </row>
    <row r="17" spans="1:8" ht="18.75" customHeight="1" x14ac:dyDescent="0.3">
      <c r="A17" s="90"/>
      <c r="B17" s="83" t="s">
        <v>45</v>
      </c>
      <c r="C17" s="92"/>
      <c r="D17" s="94"/>
      <c r="E17" s="96"/>
      <c r="F17" s="83" t="s">
        <v>45</v>
      </c>
      <c r="G17" s="98"/>
      <c r="H17" s="100" t="str">
        <f t="shared" ref="H17:H27" si="3">IF(G17=0,"",IF(G17="음성","양호",IF(ISERROR(FIND(".",G17)),"불량","주의")))</f>
        <v/>
      </c>
    </row>
    <row r="18" spans="1:8" ht="18.75" customHeight="1" x14ac:dyDescent="0.3">
      <c r="A18" s="89"/>
      <c r="B18" s="82" t="s">
        <v>44</v>
      </c>
      <c r="C18" s="91"/>
      <c r="D18" s="93" t="str">
        <f t="shared" si="2"/>
        <v/>
      </c>
      <c r="E18" s="95"/>
      <c r="F18" s="82" t="s">
        <v>44</v>
      </c>
      <c r="G18" s="97"/>
      <c r="H18" s="99" t="str">
        <f t="shared" si="3"/>
        <v/>
      </c>
    </row>
    <row r="19" spans="1:8" ht="18.75" customHeight="1" x14ac:dyDescent="0.3">
      <c r="A19" s="90"/>
      <c r="B19" s="83" t="s">
        <v>45</v>
      </c>
      <c r="C19" s="92"/>
      <c r="D19" s="94"/>
      <c r="E19" s="96"/>
      <c r="F19" s="83" t="s">
        <v>45</v>
      </c>
      <c r="G19" s="98"/>
      <c r="H19" s="100" t="str">
        <f t="shared" si="3"/>
        <v/>
      </c>
    </row>
    <row r="20" spans="1:8" ht="18.75" customHeight="1" x14ac:dyDescent="0.3">
      <c r="A20" s="89"/>
      <c r="B20" s="82" t="s">
        <v>44</v>
      </c>
      <c r="C20" s="91"/>
      <c r="D20" s="93" t="str">
        <f t="shared" ref="D20:D27" si="4">IF(C20=0,"",IF(C20="음성","양호",IF(ISERROR(FIND(".",C20)),"불량","주의")))</f>
        <v/>
      </c>
      <c r="E20" s="95"/>
      <c r="F20" s="82" t="s">
        <v>44</v>
      </c>
      <c r="G20" s="97"/>
      <c r="H20" s="99" t="str">
        <f t="shared" si="3"/>
        <v/>
      </c>
    </row>
    <row r="21" spans="1:8" ht="18.75" customHeight="1" x14ac:dyDescent="0.3">
      <c r="A21" s="90"/>
      <c r="B21" s="83" t="s">
        <v>45</v>
      </c>
      <c r="C21" s="92"/>
      <c r="D21" s="94" t="str">
        <f t="shared" si="4"/>
        <v/>
      </c>
      <c r="E21" s="96"/>
      <c r="F21" s="83" t="s">
        <v>45</v>
      </c>
      <c r="G21" s="98"/>
      <c r="H21" s="100" t="str">
        <f t="shared" si="3"/>
        <v/>
      </c>
    </row>
    <row r="22" spans="1:8" ht="18.75" customHeight="1" x14ac:dyDescent="0.3">
      <c r="A22" s="89"/>
      <c r="B22" s="82" t="s">
        <v>44</v>
      </c>
      <c r="C22" s="91"/>
      <c r="D22" s="93" t="str">
        <f t="shared" si="4"/>
        <v/>
      </c>
      <c r="E22" s="95"/>
      <c r="F22" s="82" t="s">
        <v>44</v>
      </c>
      <c r="G22" s="97"/>
      <c r="H22" s="99" t="str">
        <f t="shared" si="3"/>
        <v/>
      </c>
    </row>
    <row r="23" spans="1:8" ht="18.75" customHeight="1" x14ac:dyDescent="0.3">
      <c r="A23" s="90"/>
      <c r="B23" s="83" t="s">
        <v>45</v>
      </c>
      <c r="C23" s="92"/>
      <c r="D23" s="94" t="str">
        <f t="shared" si="4"/>
        <v/>
      </c>
      <c r="E23" s="96"/>
      <c r="F23" s="83" t="s">
        <v>45</v>
      </c>
      <c r="G23" s="98"/>
      <c r="H23" s="100" t="str">
        <f t="shared" si="3"/>
        <v/>
      </c>
    </row>
    <row r="24" spans="1:8" ht="18.75" customHeight="1" x14ac:dyDescent="0.3">
      <c r="A24" s="89"/>
      <c r="B24" s="82" t="s">
        <v>44</v>
      </c>
      <c r="C24" s="91"/>
      <c r="D24" s="93" t="str">
        <f t="shared" si="4"/>
        <v/>
      </c>
      <c r="E24" s="95"/>
      <c r="F24" s="82" t="s">
        <v>44</v>
      </c>
      <c r="G24" s="97"/>
      <c r="H24" s="99" t="str">
        <f t="shared" si="3"/>
        <v/>
      </c>
    </row>
    <row r="25" spans="1:8" ht="18.75" customHeight="1" x14ac:dyDescent="0.3">
      <c r="A25" s="90"/>
      <c r="B25" s="83" t="s">
        <v>45</v>
      </c>
      <c r="C25" s="92"/>
      <c r="D25" s="94" t="str">
        <f t="shared" si="4"/>
        <v/>
      </c>
      <c r="E25" s="96"/>
      <c r="F25" s="83" t="s">
        <v>45</v>
      </c>
      <c r="G25" s="98"/>
      <c r="H25" s="100" t="str">
        <f t="shared" si="3"/>
        <v/>
      </c>
    </row>
    <row r="26" spans="1:8" ht="18.75" customHeight="1" x14ac:dyDescent="0.3">
      <c r="A26" s="89"/>
      <c r="B26" s="82" t="s">
        <v>44</v>
      </c>
      <c r="C26" s="91"/>
      <c r="D26" s="93" t="str">
        <f t="shared" si="4"/>
        <v/>
      </c>
      <c r="E26" s="95"/>
      <c r="F26" s="82" t="s">
        <v>44</v>
      </c>
      <c r="G26" s="97"/>
      <c r="H26" s="99" t="str">
        <f t="shared" si="3"/>
        <v/>
      </c>
    </row>
    <row r="27" spans="1:8" ht="18.75" customHeight="1" thickBot="1" x14ac:dyDescent="0.35">
      <c r="A27" s="102"/>
      <c r="B27" s="103" t="s">
        <v>45</v>
      </c>
      <c r="C27" s="104"/>
      <c r="D27" s="105" t="str">
        <f t="shared" si="4"/>
        <v/>
      </c>
      <c r="E27" s="106"/>
      <c r="F27" s="103" t="s">
        <v>45</v>
      </c>
      <c r="G27" s="107"/>
      <c r="H27" s="101" t="str">
        <f t="shared" si="3"/>
        <v/>
      </c>
    </row>
    <row r="28" spans="1:8" x14ac:dyDescent="0.3">
      <c r="A28" s="3"/>
    </row>
    <row r="30" spans="1:8" x14ac:dyDescent="0.3">
      <c r="A30" s="1" t="s">
        <v>7</v>
      </c>
    </row>
    <row r="31" spans="1:8" x14ac:dyDescent="0.3">
      <c r="A31" s="13"/>
      <c r="B31" s="14" t="s">
        <v>2</v>
      </c>
      <c r="C31" s="63" t="s">
        <v>28</v>
      </c>
      <c r="D31" s="63"/>
      <c r="E31" s="63" t="s">
        <v>11</v>
      </c>
      <c r="F31" s="63"/>
      <c r="G31" s="63" t="s">
        <v>29</v>
      </c>
      <c r="H31" s="63"/>
    </row>
    <row r="32" spans="1:8" x14ac:dyDescent="0.3">
      <c r="A32" s="15" t="s">
        <v>1</v>
      </c>
      <c r="B32" s="6"/>
      <c r="C32" s="63"/>
      <c r="D32" s="63"/>
      <c r="E32" s="63"/>
      <c r="F32" s="63"/>
      <c r="G32" s="63"/>
      <c r="H32" s="63"/>
    </row>
    <row r="33" spans="1:8" ht="17.25" customHeight="1" x14ac:dyDescent="0.3">
      <c r="A33" s="64" t="s">
        <v>6</v>
      </c>
      <c r="B33" s="65"/>
      <c r="C33" s="64" t="s">
        <v>9</v>
      </c>
      <c r="D33" s="64"/>
      <c r="E33" s="77" t="s">
        <v>12</v>
      </c>
      <c r="F33" s="77"/>
      <c r="G33" s="65" t="s">
        <v>14</v>
      </c>
      <c r="H33" s="65"/>
    </row>
    <row r="35" spans="1:8" x14ac:dyDescent="0.3">
      <c r="A35" s="16" t="s">
        <v>30</v>
      </c>
      <c r="B35" s="7"/>
      <c r="C35" s="7"/>
      <c r="D35" s="7"/>
      <c r="E35" s="7"/>
      <c r="F35" s="7"/>
      <c r="G35" s="7"/>
      <c r="H35" s="8"/>
    </row>
    <row r="36" spans="1:8" x14ac:dyDescent="0.3">
      <c r="A36" s="17" t="s">
        <v>10</v>
      </c>
      <c r="B36" s="9"/>
      <c r="C36" s="9"/>
      <c r="D36" s="9"/>
      <c r="E36" s="9"/>
      <c r="F36" s="9"/>
      <c r="G36" s="9"/>
      <c r="H36" s="10"/>
    </row>
    <row r="37" spans="1:8" x14ac:dyDescent="0.3">
      <c r="A37" s="17"/>
      <c r="B37" s="9"/>
      <c r="C37" s="9"/>
      <c r="D37" s="9"/>
      <c r="E37" s="9"/>
      <c r="F37" s="9"/>
      <c r="G37" s="9"/>
      <c r="H37" s="10"/>
    </row>
    <row r="38" spans="1:8" x14ac:dyDescent="0.3">
      <c r="A38" s="17"/>
      <c r="B38" s="9"/>
      <c r="C38" s="9"/>
      <c r="D38" s="9"/>
      <c r="E38" s="9"/>
      <c r="F38" s="9"/>
      <c r="G38" s="9"/>
      <c r="H38" s="10"/>
    </row>
    <row r="39" spans="1:8" x14ac:dyDescent="0.3">
      <c r="A39" s="17"/>
      <c r="B39" s="9"/>
      <c r="C39" s="9"/>
      <c r="D39" s="9"/>
      <c r="E39" s="9"/>
      <c r="F39" s="9"/>
      <c r="G39" s="9"/>
      <c r="H39" s="10"/>
    </row>
    <row r="40" spans="1:8" x14ac:dyDescent="0.3">
      <c r="A40" s="18"/>
      <c r="B40" s="11"/>
      <c r="C40" s="11"/>
      <c r="D40" s="11"/>
      <c r="E40" s="11"/>
      <c r="F40" s="11"/>
      <c r="G40" s="11"/>
      <c r="H40" s="12"/>
    </row>
    <row r="43" spans="1:8" x14ac:dyDescent="0.3">
      <c r="A43" s="66" t="s">
        <v>3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56" t="s">
        <v>4</v>
      </c>
      <c r="B44" s="56"/>
      <c r="C44" s="56"/>
      <c r="D44" s="56"/>
      <c r="E44" s="56"/>
      <c r="F44" s="56"/>
      <c r="G44" s="56"/>
      <c r="H44" s="56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:D27 H8:H27">
    <cfRule type="containsText" dxfId="4" priority="3" operator="containsText" text="불량">
      <formula>NOT(ISERROR(SEARCH("불량",D8)))</formula>
    </cfRule>
  </conditionalFormatting>
  <conditionalFormatting sqref="C8:C27 G8:G27">
    <cfRule type="containsText" dxfId="3" priority="2" operator="containsText" text="양성">
      <formula>NOT(ISERROR(SEARCH("양성",C8)))</formula>
    </cfRule>
  </conditionalFormatting>
  <conditionalFormatting sqref="D8:D27 H8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반입 초생추</vt:lpstr>
      <vt:lpstr>반입초생추_농장</vt:lpstr>
      <vt:lpstr>환경 6주</vt:lpstr>
      <vt:lpstr>환경 6주_농장</vt:lpstr>
      <vt:lpstr>환경 8주</vt:lpstr>
      <vt:lpstr>환경 8주_농장</vt:lpstr>
      <vt:lpstr>환경 13주</vt:lpstr>
      <vt:lpstr>환경 13주_농장</vt:lpstr>
      <vt:lpstr>환경 16주</vt:lpstr>
      <vt:lpstr>환경 16주_농장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2017-12-18T01:25:25Z</cp:lastPrinted>
  <dcterms:created xsi:type="dcterms:W3CDTF">2017-08-30T04:14:19Z</dcterms:created>
  <dcterms:modified xsi:type="dcterms:W3CDTF">2019-04-26T06:04:35Z</dcterms:modified>
</cp:coreProperties>
</file>