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화천\"/>
    </mc:Choice>
  </mc:AlternateContent>
  <bookViews>
    <workbookView xWindow="0" yWindow="0" windowWidth="28800" windowHeight="12285" activeTab="7"/>
  </bookViews>
  <sheets>
    <sheet name="세척 후" sheetId="16" r:id="rId1"/>
    <sheet name="세척후_농장" sheetId="17" r:id="rId2"/>
    <sheet name="환경 4주" sheetId="14" r:id="rId3"/>
    <sheet name="환경 4주_농장" sheetId="15" r:id="rId4"/>
    <sheet name="환경 8주" sheetId="18" r:id="rId5"/>
    <sheet name="환경 8주_농장" sheetId="19" r:id="rId6"/>
    <sheet name="환경 12주" sheetId="20" r:id="rId7"/>
    <sheet name="환경 12주_농장" sheetId="21" r:id="rId8"/>
    <sheet name="사료" sheetId="12" state="hidden" r:id="rId9"/>
    <sheet name="사료_농장" sheetId="13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5" l="1"/>
  <c r="D5" i="15"/>
  <c r="D4" i="15"/>
  <c r="A41" i="17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4" i="17"/>
  <c r="D4" i="17"/>
  <c r="G3" i="17"/>
  <c r="D3" i="17"/>
  <c r="B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G24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B5" i="15"/>
  <c r="G4" i="15"/>
  <c r="B4" i="15"/>
  <c r="G3" i="15"/>
  <c r="H26" i="14"/>
  <c r="G26" i="15" s="1"/>
  <c r="D26" i="14"/>
  <c r="C26" i="15" s="1"/>
  <c r="H24" i="14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<sst xmlns="http://schemas.openxmlformats.org/spreadsheetml/2006/main" count="401" uniqueCount="107">
  <si>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</si>
  <si>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</si>
  <si>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</si>
  <si>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</si>
  <si>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</si>
  <si>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</si>
  <si>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</si>
  <si>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</si>
  <si>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</si>
  <si>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</si>
  <si>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</si>
  <si>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</si>
  <si>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</si>
  <si>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</si>
  <si>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</si>
  <si>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</si>
  <si>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</si>
  <si>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</si>
  <si>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</si>
  <si>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</si>
  <si>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</si>
  <si>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</si>
  <si>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</si>
  <si>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</si>
  <si>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</si>
  <si>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</si>
  <si>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</si>
  <si>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</si>
  <si>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</si>
  <si>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</si>
  <si>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</si>
  <si>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</si>
  <si>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</si>
  <si>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</si>
  <si>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</si>
  <si>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</si>
  <si>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</si>
  <si>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</si>
  <si>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</si>
  <si>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</si>
  <si>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</si>
  <si>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</si>
  <si>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</si>
  <si>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</si>
  <si>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</si>
  <si>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</si>
  <si>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</si>
  <si>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</si>
  <si>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</si>
  <si>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</si>
  <si>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</si>
  <si>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</si>
  <si>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</si>
  <si>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</si>
  <si>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</si>
  <si>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</si>
  <si>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</si>
  <si>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</si>
  <si>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</si>
  <si>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</si>
  <si>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</si>
  <si>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</si>
  <si>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</si>
  <si>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</si>
  <si>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</si>
  <si>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</si>
  <si>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</si>
  <si>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</si>
  <si>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</si>
  <si>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</si>
  <si>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</si>
  <si>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</si>
  <si>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</si>
  <si>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</si>
  <si>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</si>
  <si>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</si>
  <si>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</si>
  <si>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</si>
  <si>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</si>
  <si>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</si>
  <si>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</si>
  <si>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</si>
  <si>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</si>
  <si>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</si>
  <si>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</si>
  <si>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</si>
  <si>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</si>
  <si>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</si>
  <si>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</si>
  <si>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</si>
  <si>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</si>
  <si>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</si>
  <si>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</si>
  <si>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</si>
  <si>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</si>
  <si>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</si>
  <si>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</si>
  <si>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</si>
  <si>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</si>
  <si>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</si>
  <si>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화천농장</t>
    <phoneticPr fontId="3" type="noConversion"/>
  </si>
  <si>
    <t>20-1445</t>
    <phoneticPr fontId="3" type="noConversion"/>
  </si>
  <si>
    <t>김우용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</si>
  <si>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</si>
  <si>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</si>
  <si>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20-1844</t>
    <phoneticPr fontId="3" type="noConversion"/>
  </si>
  <si>
    <t>20-2046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</si>
</sst>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_؀"/>
    <numFmt numFmtId="177" formatCode="yyyy\.mm\.dd"/>
    <numFmt numFmtId="178" formatCode="##&quot;주령&quot;"/>
    <numFmt numFmtId="179" formatCode="0000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34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G20" sqref="G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62" t="s">
        <v>88</v>
      </c>
      <c r="B1" s="62"/>
      <c r="C1" s="62"/>
      <c r="D1" s="62"/>
      <c r="E1" s="62"/>
      <c r="F1" s="62"/>
      <c r="G1" s="62"/>
      <c r="H1" s="62"/>
    </row>
    <row r="3" spans="1:8" ht="16.5" customHeight="1" x14ac:dyDescent="0.3">
      <c r="A3" s="63" t="s">
        <v>89</v>
      </c>
      <c r="B3" s="64"/>
      <c r="C3" s="48" t="s">
        <v>90</v>
      </c>
      <c r="D3" s="65"/>
      <c r="E3" s="65"/>
      <c r="F3" s="45" t="s">
        <v>8</v>
      </c>
      <c r="G3" s="66"/>
      <c r="H3" s="67"/>
    </row>
    <row r="4" spans="1:8" x14ac:dyDescent="0.3">
      <c r="A4" s="63"/>
      <c r="B4" s="64"/>
      <c r="C4" s="48" t="s">
        <v>62</v>
      </c>
      <c r="D4" s="65"/>
      <c r="E4" s="65"/>
      <c r="F4" s="44" t="s">
        <v>91</v>
      </c>
      <c r="G4" s="68"/>
      <c r="H4" s="69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70"/>
      <c r="B7" s="26" t="s">
        <v>92</v>
      </c>
      <c r="C7" s="34"/>
      <c r="D7" s="46" t="str">
        <f>IF(C7="","",IF(C7&gt;1000,"불량",IF(C7&gt;400,"양호","우수")))</f>
        <v/>
      </c>
      <c r="E7" s="71"/>
      <c r="F7" s="25" t="s">
        <v>25</v>
      </c>
      <c r="G7" s="35"/>
      <c r="H7" s="29" t="str">
        <f>IF(G7="","",IF(G7&gt;1000,"불량",IF(G7&gt;400,"양호","우수")))</f>
        <v/>
      </c>
    </row>
    <row r="8" spans="1:8" x14ac:dyDescent="0.3">
      <c r="A8" s="70"/>
      <c r="B8" s="26" t="s">
        <v>26</v>
      </c>
      <c r="C8" s="34"/>
      <c r="D8" s="46" t="str">
        <f t="shared" ref="D8:D36" si="0">IF(C8="","",IF(C8&gt;1000,"불량",IF(C8&gt;400,"양호","우수")))</f>
        <v/>
      </c>
      <c r="E8" s="71"/>
      <c r="F8" s="25" t="s">
        <v>27</v>
      </c>
      <c r="G8" s="35"/>
      <c r="H8" s="29" t="str">
        <f t="shared" ref="H8:H36" si="1">IF(G8="","",IF(G8&gt;1000,"불량",IF(G8&gt;400,"양호","우수")))</f>
        <v/>
      </c>
    </row>
    <row r="9" spans="1:8" x14ac:dyDescent="0.3">
      <c r="A9" s="70"/>
      <c r="B9" s="26" t="s">
        <v>28</v>
      </c>
      <c r="C9" s="34"/>
      <c r="D9" s="46" t="str">
        <f t="shared" si="0"/>
        <v/>
      </c>
      <c r="E9" s="71"/>
      <c r="F9" s="25" t="s">
        <v>29</v>
      </c>
      <c r="G9" s="35"/>
      <c r="H9" s="29" t="str">
        <f t="shared" si="1"/>
        <v/>
      </c>
    </row>
    <row r="10" spans="1:8" x14ac:dyDescent="0.3">
      <c r="A10" s="70"/>
      <c r="B10" s="25" t="s">
        <v>25</v>
      </c>
      <c r="C10" s="34"/>
      <c r="D10" s="46" t="str">
        <f t="shared" si="0"/>
        <v/>
      </c>
      <c r="E10" s="71"/>
      <c r="F10" s="25" t="s">
        <v>25</v>
      </c>
      <c r="G10" s="35"/>
      <c r="H10" s="29" t="str">
        <f t="shared" si="1"/>
        <v/>
      </c>
    </row>
    <row r="11" spans="1:8" x14ac:dyDescent="0.3">
      <c r="A11" s="70"/>
      <c r="B11" s="25" t="s">
        <v>27</v>
      </c>
      <c r="C11" s="34"/>
      <c r="D11" s="46" t="str">
        <f t="shared" si="0"/>
        <v/>
      </c>
      <c r="E11" s="71"/>
      <c r="F11" s="25" t="s">
        <v>27</v>
      </c>
      <c r="G11" s="35"/>
      <c r="H11" s="29" t="str">
        <f t="shared" si="1"/>
        <v/>
      </c>
    </row>
    <row r="12" spans="1:8" x14ac:dyDescent="0.3">
      <c r="A12" s="70"/>
      <c r="B12" s="25" t="s">
        <v>29</v>
      </c>
      <c r="C12" s="34"/>
      <c r="D12" s="46" t="str">
        <f t="shared" si="0"/>
        <v/>
      </c>
      <c r="E12" s="71"/>
      <c r="F12" s="25" t="s">
        <v>29</v>
      </c>
      <c r="G12" s="35"/>
      <c r="H12" s="29" t="str">
        <f t="shared" si="1"/>
        <v/>
      </c>
    </row>
    <row r="13" spans="1:8" x14ac:dyDescent="0.3">
      <c r="A13" s="70"/>
      <c r="B13" s="25" t="s">
        <v>25</v>
      </c>
      <c r="C13" s="34"/>
      <c r="D13" s="46" t="str">
        <f t="shared" si="0"/>
        <v/>
      </c>
      <c r="E13" s="71"/>
      <c r="F13" s="25" t="s">
        <v>25</v>
      </c>
      <c r="G13" s="35"/>
      <c r="H13" s="29" t="str">
        <f t="shared" si="1"/>
        <v/>
      </c>
    </row>
    <row r="14" spans="1:8" x14ac:dyDescent="0.3">
      <c r="A14" s="70"/>
      <c r="B14" s="25" t="s">
        <v>27</v>
      </c>
      <c r="C14" s="34"/>
      <c r="D14" s="46" t="str">
        <f t="shared" si="0"/>
        <v/>
      </c>
      <c r="E14" s="71"/>
      <c r="F14" s="25" t="s">
        <v>27</v>
      </c>
      <c r="G14" s="35"/>
      <c r="H14" s="29" t="str">
        <f t="shared" si="1"/>
        <v/>
      </c>
    </row>
    <row r="15" spans="1:8" x14ac:dyDescent="0.3">
      <c r="A15" s="70"/>
      <c r="B15" s="25" t="s">
        <v>29</v>
      </c>
      <c r="C15" s="34"/>
      <c r="D15" s="46" t="str">
        <f t="shared" si="0"/>
        <v/>
      </c>
      <c r="E15" s="71"/>
      <c r="F15" s="25" t="s">
        <v>29</v>
      </c>
      <c r="G15" s="35"/>
      <c r="H15" s="29" t="str">
        <f t="shared" si="1"/>
        <v/>
      </c>
    </row>
    <row r="16" spans="1:8" x14ac:dyDescent="0.3">
      <c r="A16" s="70"/>
      <c r="B16" s="25" t="s">
        <v>25</v>
      </c>
      <c r="C16" s="34"/>
      <c r="D16" s="46" t="str">
        <f t="shared" si="0"/>
        <v/>
      </c>
      <c r="E16" s="71"/>
      <c r="F16" s="25" t="s">
        <v>25</v>
      </c>
      <c r="G16" s="35"/>
      <c r="H16" s="29" t="str">
        <f t="shared" si="1"/>
        <v/>
      </c>
    </row>
    <row r="17" spans="1:8" x14ac:dyDescent="0.3">
      <c r="A17" s="70"/>
      <c r="B17" s="25" t="s">
        <v>27</v>
      </c>
      <c r="C17" s="34"/>
      <c r="D17" s="46" t="str">
        <f t="shared" si="0"/>
        <v/>
      </c>
      <c r="E17" s="71"/>
      <c r="F17" s="25" t="s">
        <v>27</v>
      </c>
      <c r="G17" s="35"/>
      <c r="H17" s="29" t="str">
        <f t="shared" si="1"/>
        <v/>
      </c>
    </row>
    <row r="18" spans="1:8" x14ac:dyDescent="0.3">
      <c r="A18" s="70"/>
      <c r="B18" s="25" t="s">
        <v>29</v>
      </c>
      <c r="C18" s="34"/>
      <c r="D18" s="46" t="str">
        <f t="shared" si="0"/>
        <v/>
      </c>
      <c r="E18" s="71"/>
      <c r="F18" s="25" t="s">
        <v>29</v>
      </c>
      <c r="G18" s="35"/>
      <c r="H18" s="29" t="str">
        <f t="shared" si="1"/>
        <v/>
      </c>
    </row>
    <row r="19" spans="1:8" x14ac:dyDescent="0.3">
      <c r="A19" s="70"/>
      <c r="B19" s="25" t="s">
        <v>25</v>
      </c>
      <c r="C19" s="34"/>
      <c r="D19" s="46" t="str">
        <f t="shared" si="0"/>
        <v/>
      </c>
      <c r="E19" s="71"/>
      <c r="F19" s="25" t="s">
        <v>25</v>
      </c>
      <c r="G19" s="35"/>
      <c r="H19" s="29" t="str">
        <f t="shared" si="1"/>
        <v/>
      </c>
    </row>
    <row r="20" spans="1:8" x14ac:dyDescent="0.3">
      <c r="A20" s="70"/>
      <c r="B20" s="25" t="s">
        <v>27</v>
      </c>
      <c r="C20" s="34"/>
      <c r="D20" s="46" t="str">
        <f t="shared" si="0"/>
        <v/>
      </c>
      <c r="E20" s="71"/>
      <c r="F20" s="25" t="s">
        <v>27</v>
      </c>
      <c r="G20" s="35"/>
      <c r="H20" s="29" t="str">
        <f t="shared" si="1"/>
        <v/>
      </c>
    </row>
    <row r="21" spans="1:8" x14ac:dyDescent="0.3">
      <c r="A21" s="70"/>
      <c r="B21" s="25" t="s">
        <v>29</v>
      </c>
      <c r="C21" s="34"/>
      <c r="D21" s="46" t="str">
        <f t="shared" si="0"/>
        <v/>
      </c>
      <c r="E21" s="71"/>
      <c r="F21" s="25" t="s">
        <v>29</v>
      </c>
      <c r="G21" s="35"/>
      <c r="H21" s="29" t="str">
        <f t="shared" si="1"/>
        <v/>
      </c>
    </row>
    <row r="22" spans="1:8" x14ac:dyDescent="0.3">
      <c r="A22" s="70"/>
      <c r="B22" s="25" t="s">
        <v>25</v>
      </c>
      <c r="C22" s="34"/>
      <c r="D22" s="46" t="str">
        <f t="shared" si="0"/>
        <v/>
      </c>
      <c r="E22" s="71"/>
      <c r="F22" s="25" t="s">
        <v>25</v>
      </c>
      <c r="G22" s="35"/>
      <c r="H22" s="29" t="str">
        <f t="shared" si="1"/>
        <v/>
      </c>
    </row>
    <row r="23" spans="1:8" x14ac:dyDescent="0.3">
      <c r="A23" s="70"/>
      <c r="B23" s="25" t="s">
        <v>27</v>
      </c>
      <c r="C23" s="34"/>
      <c r="D23" s="46" t="str">
        <f t="shared" si="0"/>
        <v/>
      </c>
      <c r="E23" s="71"/>
      <c r="F23" s="25" t="s">
        <v>27</v>
      </c>
      <c r="G23" s="35"/>
      <c r="H23" s="29" t="str">
        <f t="shared" si="1"/>
        <v/>
      </c>
    </row>
    <row r="24" spans="1:8" x14ac:dyDescent="0.3">
      <c r="A24" s="70"/>
      <c r="B24" s="25" t="s">
        <v>29</v>
      </c>
      <c r="C24" s="34"/>
      <c r="D24" s="46" t="str">
        <f t="shared" si="0"/>
        <v/>
      </c>
      <c r="E24" s="71"/>
      <c r="F24" s="25" t="s">
        <v>29</v>
      </c>
      <c r="G24" s="35"/>
      <c r="H24" s="29" t="str">
        <f t="shared" si="1"/>
        <v/>
      </c>
    </row>
    <row r="25" spans="1:8" x14ac:dyDescent="0.3">
      <c r="A25" s="70"/>
      <c r="B25" s="25" t="s">
        <v>25</v>
      </c>
      <c r="C25" s="34"/>
      <c r="D25" s="46" t="str">
        <f t="shared" si="0"/>
        <v/>
      </c>
      <c r="E25" s="71"/>
      <c r="F25" s="25" t="s">
        <v>25</v>
      </c>
      <c r="G25" s="35"/>
      <c r="H25" s="29" t="str">
        <f t="shared" si="1"/>
        <v/>
      </c>
    </row>
    <row r="26" spans="1:8" x14ac:dyDescent="0.3">
      <c r="A26" s="70"/>
      <c r="B26" s="25" t="s">
        <v>27</v>
      </c>
      <c r="C26" s="34"/>
      <c r="D26" s="46" t="str">
        <f t="shared" si="0"/>
        <v/>
      </c>
      <c r="E26" s="71"/>
      <c r="F26" s="25" t="s">
        <v>27</v>
      </c>
      <c r="G26" s="35"/>
      <c r="H26" s="29" t="str">
        <f t="shared" si="1"/>
        <v/>
      </c>
    </row>
    <row r="27" spans="1:8" x14ac:dyDescent="0.3">
      <c r="A27" s="70"/>
      <c r="B27" s="25" t="s">
        <v>29</v>
      </c>
      <c r="C27" s="34"/>
      <c r="D27" s="46" t="str">
        <f t="shared" si="0"/>
        <v/>
      </c>
      <c r="E27" s="71"/>
      <c r="F27" s="25" t="s">
        <v>29</v>
      </c>
      <c r="G27" s="35"/>
      <c r="H27" s="29" t="str">
        <f t="shared" si="1"/>
        <v/>
      </c>
    </row>
    <row r="28" spans="1:8" x14ac:dyDescent="0.3">
      <c r="A28" s="70"/>
      <c r="B28" s="25" t="s">
        <v>25</v>
      </c>
      <c r="C28" s="34"/>
      <c r="D28" s="46" t="str">
        <f t="shared" si="0"/>
        <v/>
      </c>
      <c r="E28" s="71"/>
      <c r="F28" s="25" t="s">
        <v>25</v>
      </c>
      <c r="G28" s="35"/>
      <c r="H28" s="29" t="str">
        <f t="shared" si="1"/>
        <v/>
      </c>
    </row>
    <row r="29" spans="1:8" x14ac:dyDescent="0.3">
      <c r="A29" s="70"/>
      <c r="B29" s="25" t="s">
        <v>27</v>
      </c>
      <c r="C29" s="34"/>
      <c r="D29" s="46" t="str">
        <f t="shared" si="0"/>
        <v/>
      </c>
      <c r="E29" s="71"/>
      <c r="F29" s="25" t="s">
        <v>27</v>
      </c>
      <c r="G29" s="35"/>
      <c r="H29" s="29" t="str">
        <f t="shared" si="1"/>
        <v/>
      </c>
    </row>
    <row r="30" spans="1:8" x14ac:dyDescent="0.3">
      <c r="A30" s="70"/>
      <c r="B30" s="25" t="s">
        <v>29</v>
      </c>
      <c r="C30" s="34"/>
      <c r="D30" s="46" t="str">
        <f t="shared" si="0"/>
        <v/>
      </c>
      <c r="E30" s="71"/>
      <c r="F30" s="25" t="s">
        <v>29</v>
      </c>
      <c r="G30" s="35"/>
      <c r="H30" s="29" t="str">
        <f t="shared" si="1"/>
        <v/>
      </c>
    </row>
    <row r="31" spans="1:8" x14ac:dyDescent="0.3">
      <c r="A31" s="70"/>
      <c r="B31" s="25" t="s">
        <v>25</v>
      </c>
      <c r="C31" s="34"/>
      <c r="D31" s="46" t="str">
        <f t="shared" si="0"/>
        <v/>
      </c>
      <c r="E31" s="71"/>
      <c r="F31" s="25" t="s">
        <v>25</v>
      </c>
      <c r="G31" s="35"/>
      <c r="H31" s="29" t="str">
        <f t="shared" si="1"/>
        <v/>
      </c>
    </row>
    <row r="32" spans="1:8" x14ac:dyDescent="0.3">
      <c r="A32" s="70"/>
      <c r="B32" s="25" t="s">
        <v>27</v>
      </c>
      <c r="C32" s="34"/>
      <c r="D32" s="46" t="str">
        <f t="shared" si="0"/>
        <v/>
      </c>
      <c r="E32" s="71"/>
      <c r="F32" s="25" t="s">
        <v>27</v>
      </c>
      <c r="G32" s="35"/>
      <c r="H32" s="29" t="str">
        <f t="shared" si="1"/>
        <v/>
      </c>
    </row>
    <row r="33" spans="1:8" x14ac:dyDescent="0.3">
      <c r="A33" s="70"/>
      <c r="B33" s="25" t="s">
        <v>29</v>
      </c>
      <c r="C33" s="34"/>
      <c r="D33" s="46" t="str">
        <f t="shared" si="0"/>
        <v/>
      </c>
      <c r="E33" s="71"/>
      <c r="F33" s="25" t="s">
        <v>29</v>
      </c>
      <c r="G33" s="35"/>
      <c r="H33" s="29" t="str">
        <f t="shared" si="1"/>
        <v/>
      </c>
    </row>
    <row r="34" spans="1:8" x14ac:dyDescent="0.3">
      <c r="A34" s="70"/>
      <c r="B34" s="25" t="s">
        <v>25</v>
      </c>
      <c r="C34" s="34"/>
      <c r="D34" s="46" t="str">
        <f t="shared" si="0"/>
        <v/>
      </c>
      <c r="E34" s="71"/>
      <c r="F34" s="25" t="s">
        <v>25</v>
      </c>
      <c r="G34" s="35"/>
      <c r="H34" s="29" t="str">
        <f t="shared" si="1"/>
        <v/>
      </c>
    </row>
    <row r="35" spans="1:8" x14ac:dyDescent="0.3">
      <c r="A35" s="70"/>
      <c r="B35" s="25" t="s">
        <v>27</v>
      </c>
      <c r="C35" s="34"/>
      <c r="D35" s="46" t="str">
        <f t="shared" si="0"/>
        <v/>
      </c>
      <c r="E35" s="71"/>
      <c r="F35" s="25" t="s">
        <v>27</v>
      </c>
      <c r="G35" s="35"/>
      <c r="H35" s="29" t="str">
        <f t="shared" si="1"/>
        <v/>
      </c>
    </row>
    <row r="36" spans="1:8" ht="15.75" thickBot="1" x14ac:dyDescent="0.35">
      <c r="A36" s="74"/>
      <c r="B36" s="27" t="s">
        <v>29</v>
      </c>
      <c r="C36" s="36"/>
      <c r="D36" s="47" t="str">
        <f t="shared" si="0"/>
        <v/>
      </c>
      <c r="E36" s="75"/>
      <c r="F36" s="27" t="s">
        <v>29</v>
      </c>
      <c r="G36" s="37"/>
      <c r="H36" s="30" t="str">
        <f t="shared" si="1"/>
        <v/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76" t="s">
        <v>31</v>
      </c>
      <c r="D40" s="76"/>
      <c r="E40" s="76" t="s">
        <v>95</v>
      </c>
      <c r="F40" s="76"/>
      <c r="G40" s="76" t="s">
        <v>33</v>
      </c>
      <c r="H40" s="76"/>
    </row>
    <row r="41" spans="1:8" x14ac:dyDescent="0.3">
      <c r="A41" s="17" t="s">
        <v>4</v>
      </c>
      <c r="B41" s="8"/>
      <c r="C41" s="77"/>
      <c r="D41" s="77"/>
      <c r="E41" s="77"/>
      <c r="F41" s="77"/>
      <c r="G41" s="77"/>
      <c r="H41" s="77"/>
    </row>
    <row r="42" spans="1:8" ht="17.25" customHeight="1" x14ac:dyDescent="0.3">
      <c r="A42" s="78" t="s">
        <v>96</v>
      </c>
      <c r="B42" s="78"/>
      <c r="C42" s="78" t="s">
        <v>97</v>
      </c>
      <c r="D42" s="78"/>
      <c r="E42" s="78" t="s">
        <v>98</v>
      </c>
      <c r="F42" s="78"/>
      <c r="G42" s="78" t="s">
        <v>99</v>
      </c>
      <c r="H42" s="78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72" t="s">
        <v>6</v>
      </c>
      <c r="B47" s="72"/>
      <c r="C47" s="72"/>
      <c r="D47" s="72"/>
      <c r="E47" s="72"/>
      <c r="F47" s="72"/>
      <c r="G47" s="72"/>
      <c r="H47" s="72"/>
    </row>
    <row r="48" spans="1:8" ht="17.25" x14ac:dyDescent="0.3">
      <c r="A48" s="73" t="s">
        <v>7</v>
      </c>
      <c r="B48" s="73"/>
      <c r="C48" s="73"/>
      <c r="D48" s="73"/>
      <c r="E48" s="73"/>
      <c r="F48" s="73"/>
      <c r="G48" s="73"/>
      <c r="H48" s="73"/>
    </row>
  </sheetData>
  <mergeCells count="36"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  <mergeCell ref="A25:A27"/>
    <mergeCell ref="E25:E27"/>
    <mergeCell ref="A28:A30"/>
    <mergeCell ref="E28:E30"/>
    <mergeCell ref="A31:A33"/>
    <mergeCell ref="E31:E33"/>
    <mergeCell ref="A16:A18"/>
    <mergeCell ref="E16:E18"/>
    <mergeCell ref="A19:A21"/>
    <mergeCell ref="E19:E21"/>
    <mergeCell ref="A22:A24"/>
    <mergeCell ref="E22:E24"/>
    <mergeCell ref="A7:A9"/>
    <mergeCell ref="E7:E9"/>
    <mergeCell ref="A10:A12"/>
    <mergeCell ref="E10:E12"/>
    <mergeCell ref="A13:A15"/>
    <mergeCell ref="E13:E15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D7:D36 H7:H36">
    <cfRule type="containsText" dxfId="33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07" t="s">
        <v>58</v>
      </c>
      <c r="B1" s="62"/>
      <c r="C1" s="62"/>
      <c r="D1" s="62"/>
      <c r="E1" s="62"/>
      <c r="F1" s="62"/>
      <c r="G1" s="62"/>
      <c r="H1" s="62"/>
    </row>
    <row r="3" spans="1:8" x14ac:dyDescent="0.3">
      <c r="F3" s="32" t="s">
        <v>59</v>
      </c>
      <c r="G3" s="84">
        <f>사료!G3:H3</f>
        <v>0</v>
      </c>
      <c r="H3" s="85"/>
    </row>
    <row r="4" spans="1:8" x14ac:dyDescent="0.3">
      <c r="A4" s="4" t="s">
        <v>36</v>
      </c>
      <c r="B4" s="32">
        <f>사료!B4</f>
        <v>0</v>
      </c>
      <c r="C4" s="4" t="s">
        <v>9</v>
      </c>
      <c r="D4" s="181">
        <f>사료!D4:E4</f>
        <v>0</v>
      </c>
      <c r="E4" s="181"/>
      <c r="F4" s="79" t="s">
        <v>10</v>
      </c>
      <c r="G4" s="182">
        <f>사료!G4:H4</f>
        <v>0</v>
      </c>
      <c r="H4" s="183"/>
    </row>
    <row r="5" spans="1:8" x14ac:dyDescent="0.3">
      <c r="A5" s="4" t="s">
        <v>18</v>
      </c>
      <c r="B5" s="32">
        <f>사료!B5</f>
        <v>0</v>
      </c>
      <c r="C5" s="4" t="s">
        <v>19</v>
      </c>
      <c r="D5" s="86">
        <f>사료!D5:E5</f>
        <v>0</v>
      </c>
      <c r="E5" s="86"/>
      <c r="F5" s="80"/>
      <c r="G5" s="184"/>
      <c r="H5" s="185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47" t="s">
        <v>5</v>
      </c>
      <c r="D7" s="88"/>
      <c r="E7" s="24" t="s">
        <v>17</v>
      </c>
      <c r="F7" s="6" t="s">
        <v>61</v>
      </c>
      <c r="G7" s="147" t="s">
        <v>5</v>
      </c>
      <c r="H7" s="148"/>
    </row>
    <row r="8" spans="1:8" ht="18.75" customHeight="1" x14ac:dyDescent="0.3">
      <c r="A8" s="99">
        <f>IF(사료!A8:A9=0,"",사료!A8:A9)</f>
        <v>110</v>
      </c>
      <c r="B8" s="81" t="str">
        <f>IF(사료!D8="","",사료!B8)</f>
        <v/>
      </c>
      <c r="C8" s="153" t="str">
        <f>IF(사료!D8="","",IF(사료!D8="불량","부적합",IF(사료!D8="주의","주의","적합")))</f>
        <v/>
      </c>
      <c r="D8" s="154"/>
      <c r="E8" s="94">
        <f>IF(사료!E8:E9=0,"",사료!E8:E9)</f>
        <v>120</v>
      </c>
      <c r="F8" s="81" t="str">
        <f>IF(사료!H8="","",사료!F8)</f>
        <v/>
      </c>
      <c r="G8" s="153" t="str">
        <f>IF(사료!H8="","",IF(사료!H8="불량","부적합",IF(사료!H8="주의","주의","적합")))</f>
        <v/>
      </c>
      <c r="H8" s="159"/>
    </row>
    <row r="9" spans="1:8" ht="18.75" customHeight="1" x14ac:dyDescent="0.3">
      <c r="A9" s="101"/>
      <c r="B9" s="82"/>
      <c r="C9" s="155"/>
      <c r="D9" s="156"/>
      <c r="E9" s="96"/>
      <c r="F9" s="82"/>
      <c r="G9" s="155"/>
      <c r="H9" s="160"/>
    </row>
    <row r="10" spans="1:8" ht="18.75" customHeight="1" x14ac:dyDescent="0.3">
      <c r="A10" s="99" t="str">
        <f>IF(사료!A10:A11=0,"",사료!A10:A11)</f>
        <v/>
      </c>
      <c r="B10" s="81" t="str">
        <f>IF(사료!D10="","",사료!B10)</f>
        <v/>
      </c>
      <c r="C10" s="153" t="str">
        <f>IF(사료!D10="","",IF(사료!D10="불량","부적합",IF(사료!D10="주의","주의","적합")))</f>
        <v/>
      </c>
      <c r="D10" s="154"/>
      <c r="E10" s="94" t="str">
        <f>IF(사료!E10:E11=0,"",사료!E10:E11)</f>
        <v/>
      </c>
      <c r="F10" s="81" t="str">
        <f>IF(사료!H10="","",사료!F10)</f>
        <v/>
      </c>
      <c r="G10" s="153" t="str">
        <f>IF(사료!H10="","",IF(사료!H10="불량","부적합",IF(사료!H10="주의","주의","적합")))</f>
        <v/>
      </c>
      <c r="H10" s="159"/>
    </row>
    <row r="11" spans="1:8" ht="18.75" customHeight="1" x14ac:dyDescent="0.3">
      <c r="A11" s="101"/>
      <c r="B11" s="82"/>
      <c r="C11" s="155"/>
      <c r="D11" s="156"/>
      <c r="E11" s="96"/>
      <c r="F11" s="82"/>
      <c r="G11" s="155"/>
      <c r="H11" s="160"/>
    </row>
    <row r="12" spans="1:8" ht="18.75" customHeight="1" x14ac:dyDescent="0.3">
      <c r="A12" s="99" t="str">
        <f>IF(사료!A12:A13=0,"",사료!A12:A13)</f>
        <v/>
      </c>
      <c r="B12" s="81" t="str">
        <f>IF(사료!D12="","",사료!B12)</f>
        <v/>
      </c>
      <c r="C12" s="153" t="str">
        <f>IF(사료!D12="","",IF(사료!D12="불량","부적합",IF(사료!D12="주의","주의","적합")))</f>
        <v/>
      </c>
      <c r="D12" s="154"/>
      <c r="E12" s="94" t="str">
        <f>IF(사료!E12:E13=0,"",사료!E12:E13)</f>
        <v/>
      </c>
      <c r="F12" s="81" t="str">
        <f>IF(사료!H12="","",사료!F12)</f>
        <v/>
      </c>
      <c r="G12" s="153" t="str">
        <f>IF(사료!H12="","",IF(사료!H12="불량","부적합",IF(사료!H12="주의","주의","적합")))</f>
        <v/>
      </c>
      <c r="H12" s="159"/>
    </row>
    <row r="13" spans="1:8" ht="18.75" customHeight="1" x14ac:dyDescent="0.3">
      <c r="A13" s="101"/>
      <c r="B13" s="82"/>
      <c r="C13" s="155"/>
      <c r="D13" s="156"/>
      <c r="E13" s="96"/>
      <c r="F13" s="82"/>
      <c r="G13" s="155"/>
      <c r="H13" s="160"/>
    </row>
    <row r="14" spans="1:8" ht="18.75" customHeight="1" x14ac:dyDescent="0.3">
      <c r="A14" s="99" t="str">
        <f>IF(사료!A14:A15=0,"",사료!A14:A15)</f>
        <v/>
      </c>
      <c r="B14" s="81" t="str">
        <f>IF(사료!D14="","",사료!B14)</f>
        <v/>
      </c>
      <c r="C14" s="153" t="str">
        <f>IF(사료!D14="","",IF(사료!D14="불량","부적합",IF(사료!D14="주의","주의","적합")))</f>
        <v/>
      </c>
      <c r="D14" s="154"/>
      <c r="E14" s="94" t="str">
        <f>IF(사료!E14:E15=0,"",사료!E14:E15)</f>
        <v/>
      </c>
      <c r="F14" s="81" t="str">
        <f>IF(사료!H14="","",사료!F14)</f>
        <v/>
      </c>
      <c r="G14" s="153" t="str">
        <f>IF(사료!H14="","",IF(사료!H14="불량","부적합",IF(사료!H14="주의","주의","적합")))</f>
        <v/>
      </c>
      <c r="H14" s="159"/>
    </row>
    <row r="15" spans="1:8" ht="18.75" customHeight="1" x14ac:dyDescent="0.3">
      <c r="A15" s="101"/>
      <c r="B15" s="82"/>
      <c r="C15" s="155"/>
      <c r="D15" s="156"/>
      <c r="E15" s="96"/>
      <c r="F15" s="82"/>
      <c r="G15" s="155"/>
      <c r="H15" s="160"/>
    </row>
    <row r="16" spans="1:8" ht="18.75" customHeight="1" x14ac:dyDescent="0.3">
      <c r="A16" s="99" t="str">
        <f>IF(사료!A16:A17=0,"",사료!A16:A17)</f>
        <v/>
      </c>
      <c r="B16" s="81" t="str">
        <f>IF(사료!D16="","",사료!B16)</f>
        <v/>
      </c>
      <c r="C16" s="153" t="str">
        <f>IF(사료!D16="","",IF(사료!D16="불량","부적합",IF(사료!D16="주의","주의","적합")))</f>
        <v/>
      </c>
      <c r="D16" s="154"/>
      <c r="E16" s="94" t="str">
        <f>IF(사료!E16:E17=0,"",사료!E16:E17)</f>
        <v/>
      </c>
      <c r="F16" s="81" t="str">
        <f>IF(사료!H16="","",사료!F16)</f>
        <v/>
      </c>
      <c r="G16" s="153" t="str">
        <f>IF(사료!H16="","",IF(사료!H16="불량","부적합",IF(사료!H16="주의","주의","적합")))</f>
        <v/>
      </c>
      <c r="H16" s="159"/>
    </row>
    <row r="17" spans="1:8" ht="18.75" customHeight="1" x14ac:dyDescent="0.3">
      <c r="A17" s="101"/>
      <c r="B17" s="82"/>
      <c r="C17" s="155"/>
      <c r="D17" s="156"/>
      <c r="E17" s="96"/>
      <c r="F17" s="82"/>
      <c r="G17" s="155"/>
      <c r="H17" s="160"/>
    </row>
    <row r="18" spans="1:8" ht="18.75" customHeight="1" x14ac:dyDescent="0.3">
      <c r="A18" s="99" t="str">
        <f>IF(사료!A18:A19=0,"",사료!A18:A19)</f>
        <v/>
      </c>
      <c r="B18" s="81" t="str">
        <f>IF(사료!D18="","",사료!B18)</f>
        <v/>
      </c>
      <c r="C18" s="153" t="str">
        <f>IF(사료!D18="","",IF(사료!D18="불량","부적합",IF(사료!D18="주의","주의","적합")))</f>
        <v/>
      </c>
      <c r="D18" s="154"/>
      <c r="E18" s="94" t="str">
        <f>IF(사료!E18:E19=0,"",사료!E18:E19)</f>
        <v/>
      </c>
      <c r="F18" s="81" t="str">
        <f>IF(사료!H18="","",사료!F18)</f>
        <v/>
      </c>
      <c r="G18" s="153" t="str">
        <f>IF(사료!H18="","",IF(사료!H18="불량","부적합",IF(사료!H18="주의","주의","적합")))</f>
        <v/>
      </c>
      <c r="H18" s="159"/>
    </row>
    <row r="19" spans="1:8" ht="18.75" customHeight="1" x14ac:dyDescent="0.3">
      <c r="A19" s="101"/>
      <c r="B19" s="82"/>
      <c r="C19" s="155"/>
      <c r="D19" s="156"/>
      <c r="E19" s="96"/>
      <c r="F19" s="82"/>
      <c r="G19" s="155"/>
      <c r="H19" s="160"/>
    </row>
    <row r="20" spans="1:8" ht="18.75" customHeight="1" x14ac:dyDescent="0.3">
      <c r="A20" s="99" t="str">
        <f>IF(사료!A20:A21=0,"",사료!A20:A21)</f>
        <v/>
      </c>
      <c r="B20" s="81" t="str">
        <f>IF(사료!D20="","",사료!B20)</f>
        <v/>
      </c>
      <c r="C20" s="153" t="str">
        <f>IF(사료!D20="","",IF(사료!D20="불량","부적합",IF(사료!D20="주의","주의","적합")))</f>
        <v/>
      </c>
      <c r="D20" s="154"/>
      <c r="E20" s="94" t="str">
        <f>IF(사료!E20:E21=0,"",사료!E20:E21)</f>
        <v/>
      </c>
      <c r="F20" s="81" t="str">
        <f>IF(사료!H20="","",사료!F20)</f>
        <v/>
      </c>
      <c r="G20" s="153" t="str">
        <f>IF(사료!H20="","",IF(사료!H20="불량","부적합",IF(사료!H20="주의","주의","적합")))</f>
        <v/>
      </c>
      <c r="H20" s="159"/>
    </row>
    <row r="21" spans="1:8" ht="18.75" customHeight="1" x14ac:dyDescent="0.3">
      <c r="A21" s="101"/>
      <c r="B21" s="82"/>
      <c r="C21" s="155"/>
      <c r="D21" s="156"/>
      <c r="E21" s="96"/>
      <c r="F21" s="82"/>
      <c r="G21" s="155"/>
      <c r="H21" s="160"/>
    </row>
    <row r="22" spans="1:8" ht="18.75" customHeight="1" x14ac:dyDescent="0.3">
      <c r="A22" s="99" t="str">
        <f>IF(사료!A22:A23=0,"",사료!A22:A23)</f>
        <v/>
      </c>
      <c r="B22" s="81" t="str">
        <f>IF(사료!D22="","",사료!B22)</f>
        <v/>
      </c>
      <c r="C22" s="153" t="str">
        <f>IF(사료!D22="","",IF(사료!D22="불량","부적합",IF(사료!D22="주의","주의","적합")))</f>
        <v/>
      </c>
      <c r="D22" s="154"/>
      <c r="E22" s="94" t="str">
        <f>IF(사료!E22:E23=0,"",사료!E22:E23)</f>
        <v/>
      </c>
      <c r="F22" s="81" t="str">
        <f>IF(사료!H22="","",사료!F22)</f>
        <v/>
      </c>
      <c r="G22" s="153" t="str">
        <f>IF(사료!H22="","",IF(사료!H22="불량","부적합",IF(사료!H22="주의","주의","적합")))</f>
        <v/>
      </c>
      <c r="H22" s="159"/>
    </row>
    <row r="23" spans="1:8" ht="18.75" customHeight="1" x14ac:dyDescent="0.3">
      <c r="A23" s="101"/>
      <c r="B23" s="82"/>
      <c r="C23" s="155"/>
      <c r="D23" s="156"/>
      <c r="E23" s="96"/>
      <c r="F23" s="82"/>
      <c r="G23" s="155"/>
      <c r="H23" s="160"/>
    </row>
    <row r="24" spans="1:8" ht="18.75" customHeight="1" x14ac:dyDescent="0.3">
      <c r="A24" s="99" t="str">
        <f>IF(사료!A24:A25=0,"",사료!A24:A25)</f>
        <v/>
      </c>
      <c r="B24" s="81" t="str">
        <f>IF(사료!D24="","",사료!B24)</f>
        <v/>
      </c>
      <c r="C24" s="153" t="str">
        <f>IF(사료!D24="","",IF(사료!D24="불량","부적합",IF(사료!D24="주의","주의","적합")))</f>
        <v/>
      </c>
      <c r="D24" s="154"/>
      <c r="E24" s="94" t="str">
        <f>IF(사료!E24:E25=0,"",사료!E24:E25)</f>
        <v/>
      </c>
      <c r="F24" s="81" t="str">
        <f>IF(사료!H24="","",사료!F24)</f>
        <v/>
      </c>
      <c r="G24" s="153" t="str">
        <f>IF(사료!H24="","",IF(사료!H24="불량","부적합",IF(사료!H24="주의","주의","적합")))</f>
        <v/>
      </c>
      <c r="H24" s="159"/>
    </row>
    <row r="25" spans="1:8" ht="18.75" customHeight="1" x14ac:dyDescent="0.3">
      <c r="A25" s="101"/>
      <c r="B25" s="82"/>
      <c r="C25" s="155"/>
      <c r="D25" s="156"/>
      <c r="E25" s="96"/>
      <c r="F25" s="82"/>
      <c r="G25" s="155"/>
      <c r="H25" s="160"/>
    </row>
    <row r="26" spans="1:8" ht="18.75" customHeight="1" x14ac:dyDescent="0.3">
      <c r="A26" s="99" t="str">
        <f>IF(사료!A26:A27=0,"",사료!A26:A27)</f>
        <v/>
      </c>
      <c r="B26" s="81" t="str">
        <f>IF(사료!D26="","",사료!B26)</f>
        <v/>
      </c>
      <c r="C26" s="153" t="str">
        <f>IF(사료!D26="","",IF(사료!D26="불량","부적합",IF(사료!D26="주의","주의","적합")))</f>
        <v/>
      </c>
      <c r="D26" s="154"/>
      <c r="E26" s="94" t="str">
        <f>IF(사료!E26:E27=0,"",사료!E26:E27)</f>
        <v/>
      </c>
      <c r="F26" s="81" t="str">
        <f>IF(사료!H26="","",사료!F26)</f>
        <v/>
      </c>
      <c r="G26" s="153" t="str">
        <f>IF(사료!H26="","",IF(사료!H26="불량","부적합",IF(사료!H26="주의","주의","적합")))</f>
        <v/>
      </c>
      <c r="H26" s="159"/>
    </row>
    <row r="27" spans="1:8" ht="18.75" customHeight="1" thickBot="1" x14ac:dyDescent="0.35">
      <c r="A27" s="102"/>
      <c r="B27" s="179"/>
      <c r="C27" s="163"/>
      <c r="D27" s="164"/>
      <c r="E27" s="103"/>
      <c r="F27" s="179"/>
      <c r="G27" s="163"/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0" t="s">
        <v>13</v>
      </c>
      <c r="D31" s="140"/>
      <c r="E31" s="140" t="s">
        <v>20</v>
      </c>
      <c r="F31" s="140"/>
      <c r="G31" s="140" t="s">
        <v>14</v>
      </c>
      <c r="H31" s="140"/>
    </row>
    <row r="32" spans="1:8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22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B3" sqref="B3:B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62" t="s">
        <v>23</v>
      </c>
      <c r="B1" s="62"/>
      <c r="C1" s="62"/>
      <c r="D1" s="62"/>
      <c r="E1" s="62"/>
      <c r="F1" s="62"/>
      <c r="G1" s="62"/>
      <c r="H1" s="62"/>
    </row>
    <row r="3" spans="1:8" ht="16.5" customHeight="1" x14ac:dyDescent="0.3">
      <c r="A3" s="79" t="s">
        <v>24</v>
      </c>
      <c r="B3" s="81">
        <f>'세척 후'!B4</f>
        <v>0</v>
      </c>
      <c r="C3" s="48" t="s">
        <v>9</v>
      </c>
      <c r="D3" s="83">
        <f>'세척 후'!D3:E3</f>
        <v>0</v>
      </c>
      <c r="E3" s="83"/>
      <c r="F3" s="45" t="s">
        <v>8</v>
      </c>
      <c r="G3" s="84">
        <f>'세척 후'!G3:H3</f>
        <v>0</v>
      </c>
      <c r="H3" s="85"/>
    </row>
    <row r="4" spans="1:8" x14ac:dyDescent="0.3">
      <c r="A4" s="80"/>
      <c r="B4" s="82"/>
      <c r="C4" s="48" t="s">
        <v>62</v>
      </c>
      <c r="D4" s="83">
        <f>'세척 후'!D4:E4</f>
        <v>0</v>
      </c>
      <c r="E4" s="83"/>
      <c r="F4" s="44" t="s">
        <v>10</v>
      </c>
      <c r="G4" s="86">
        <f>'세척 후'!G4:H4</f>
        <v>0</v>
      </c>
      <c r="H4" s="87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88" t="s">
        <v>5</v>
      </c>
      <c r="D6" s="89"/>
      <c r="E6" s="23" t="s">
        <v>0</v>
      </c>
      <c r="F6" s="6" t="s">
        <v>1</v>
      </c>
      <c r="G6" s="88" t="s">
        <v>5</v>
      </c>
      <c r="H6" s="90"/>
    </row>
    <row r="7" spans="1:8" ht="16.5" customHeight="1" x14ac:dyDescent="0.3">
      <c r="A7" s="91" t="str">
        <f>IF('세척 후'!A7:A9="","",'세척 후'!A7:A9)</f>
        <v/>
      </c>
      <c r="B7" s="25" t="str">
        <f>IF('세척 후'!D7="","",'세척 후'!B7)</f>
        <v/>
      </c>
      <c r="C7" s="92" t="str">
        <f>IF('세척 후'!D7="","",IF('세척 후'!D7="불량","불량","적합"))</f>
        <v/>
      </c>
      <c r="D7" s="93"/>
      <c r="E7" s="94" t="str">
        <f>IF('세척 후'!E7:E9="","",'세척 후'!E7:E9)</f>
        <v/>
      </c>
      <c r="F7" s="25" t="str">
        <f>IF('세척 후'!H7="","",'세척 후'!F7)</f>
        <v/>
      </c>
      <c r="G7" s="92" t="str">
        <f>IF('세척 후'!H7="","",IF('세척 후'!H7="불량","불량","적합"))</f>
        <v/>
      </c>
      <c r="H7" s="97"/>
    </row>
    <row r="8" spans="1:8" x14ac:dyDescent="0.3">
      <c r="A8" s="91"/>
      <c r="B8" s="25" t="str">
        <f>IF('세척 후'!D8="","",'세척 후'!B8)</f>
        <v/>
      </c>
      <c r="C8" s="92" t="str">
        <f>IF('세척 후'!D8="","",IF('세척 후'!D8="불량","불량","적합"))</f>
        <v/>
      </c>
      <c r="D8" s="98"/>
      <c r="E8" s="95"/>
      <c r="F8" s="25" t="str">
        <f>IF('세척 후'!H8="","",'세척 후'!F8)</f>
        <v/>
      </c>
      <c r="G8" s="92" t="str">
        <f>IF('세척 후'!H8="","",IF('세척 후'!H8="불량","불량","적합"))</f>
        <v/>
      </c>
      <c r="H8" s="97"/>
    </row>
    <row r="9" spans="1:8" x14ac:dyDescent="0.3">
      <c r="A9" s="91"/>
      <c r="B9" s="25" t="str">
        <f>IF('세척 후'!D9="","",'세척 후'!B9)</f>
        <v/>
      </c>
      <c r="C9" s="92" t="str">
        <f>IF('세척 후'!D9="","",IF('세척 후'!D9="불량","불량","적합"))</f>
        <v/>
      </c>
      <c r="D9" s="98"/>
      <c r="E9" s="96"/>
      <c r="F9" s="25" t="str">
        <f>IF('세척 후'!H9="","",'세척 후'!F9)</f>
        <v/>
      </c>
      <c r="G9" s="92" t="str">
        <f>IF('세척 후'!H9="","",IF('세척 후'!H9="불량","불량","적합"))</f>
        <v/>
      </c>
      <c r="H9" s="97"/>
    </row>
    <row r="10" spans="1:8" x14ac:dyDescent="0.3">
      <c r="A10" s="99" t="str">
        <f>IF('세척 후'!A10:A12="","",'세척 후'!A10:A12)</f>
        <v/>
      </c>
      <c r="B10" s="25" t="str">
        <f>IF('세척 후'!D10="","",'세척 후'!B10)</f>
        <v/>
      </c>
      <c r="C10" s="92" t="str">
        <f>IF('세척 후'!D10="","",IF('세척 후'!D10="불량","불량","적합"))</f>
        <v/>
      </c>
      <c r="D10" s="98"/>
      <c r="E10" s="94" t="str">
        <f>IF('세척 후'!E10:E12="","",'세척 후'!E10:E12)</f>
        <v/>
      </c>
      <c r="F10" s="25" t="str">
        <f>IF('세척 후'!H10="","",'세척 후'!F10)</f>
        <v/>
      </c>
      <c r="G10" s="92" t="str">
        <f>IF('세척 후'!H10="","",IF('세척 후'!H10="불량","불량","적합"))</f>
        <v/>
      </c>
      <c r="H10" s="97"/>
    </row>
    <row r="11" spans="1:8" x14ac:dyDescent="0.3">
      <c r="A11" s="100"/>
      <c r="B11" s="25" t="str">
        <f>IF('세척 후'!D11="","",'세척 후'!B11)</f>
        <v/>
      </c>
      <c r="C11" s="92" t="str">
        <f>IF('세척 후'!D11="","",IF('세척 후'!D11="불량","불량","적합"))</f>
        <v/>
      </c>
      <c r="D11" s="98"/>
      <c r="E11" s="95"/>
      <c r="F11" s="25" t="str">
        <f>IF('세척 후'!H11="","",'세척 후'!F11)</f>
        <v/>
      </c>
      <c r="G11" s="92" t="str">
        <f>IF('세척 후'!H11="","",IF('세척 후'!H11="불량","불량","적합"))</f>
        <v/>
      </c>
      <c r="H11" s="97"/>
    </row>
    <row r="12" spans="1:8" x14ac:dyDescent="0.3">
      <c r="A12" s="101"/>
      <c r="B12" s="25" t="str">
        <f>IF('세척 후'!D12="","",'세척 후'!B12)</f>
        <v/>
      </c>
      <c r="C12" s="92" t="str">
        <f>IF('세척 후'!D12="","",IF('세척 후'!D12="불량","불량","적합"))</f>
        <v/>
      </c>
      <c r="D12" s="98"/>
      <c r="E12" s="96"/>
      <c r="F12" s="25" t="str">
        <f>IF('세척 후'!H12="","",'세척 후'!F12)</f>
        <v/>
      </c>
      <c r="G12" s="92" t="str">
        <f>IF('세척 후'!H12="","",IF('세척 후'!H12="불량","불량","적합"))</f>
        <v/>
      </c>
      <c r="H12" s="97"/>
    </row>
    <row r="13" spans="1:8" x14ac:dyDescent="0.3">
      <c r="A13" s="99" t="str">
        <f>IF('세척 후'!A13:A15="","",'세척 후'!A13:A15)</f>
        <v/>
      </c>
      <c r="B13" s="25" t="str">
        <f>IF('세척 후'!D13="","",'세척 후'!B13)</f>
        <v/>
      </c>
      <c r="C13" s="92" t="str">
        <f>IF('세척 후'!D13="","",IF('세척 후'!D13="불량","불량","적합"))</f>
        <v/>
      </c>
      <c r="D13" s="98"/>
      <c r="E13" s="94" t="str">
        <f>IF('세척 후'!E13:E15="","",'세척 후'!E13:E15)</f>
        <v/>
      </c>
      <c r="F13" s="25" t="str">
        <f>IF('세척 후'!H13="","",'세척 후'!F13)</f>
        <v/>
      </c>
      <c r="G13" s="92" t="str">
        <f>IF('세척 후'!H13="","",IF('세척 후'!H13="불량","불량","적합"))</f>
        <v/>
      </c>
      <c r="H13" s="97"/>
    </row>
    <row r="14" spans="1:8" x14ac:dyDescent="0.3">
      <c r="A14" s="100"/>
      <c r="B14" s="25" t="str">
        <f>IF('세척 후'!D14="","",'세척 후'!B14)</f>
        <v/>
      </c>
      <c r="C14" s="92" t="str">
        <f>IF('세척 후'!D14="","",IF('세척 후'!D14="불량","불량","적합"))</f>
        <v/>
      </c>
      <c r="D14" s="98"/>
      <c r="E14" s="95"/>
      <c r="F14" s="25" t="str">
        <f>IF('세척 후'!H14="","",'세척 후'!F14)</f>
        <v/>
      </c>
      <c r="G14" s="92" t="str">
        <f>IF('세척 후'!H14="","",IF('세척 후'!H14="불량","불량","적합"))</f>
        <v/>
      </c>
      <c r="H14" s="97"/>
    </row>
    <row r="15" spans="1:8" x14ac:dyDescent="0.3">
      <c r="A15" s="101"/>
      <c r="B15" s="25" t="str">
        <f>IF('세척 후'!D15="","",'세척 후'!B15)</f>
        <v/>
      </c>
      <c r="C15" s="92" t="str">
        <f>IF('세척 후'!D15="","",IF('세척 후'!D15="불량","불량","적합"))</f>
        <v/>
      </c>
      <c r="D15" s="98"/>
      <c r="E15" s="96"/>
      <c r="F15" s="25" t="str">
        <f>IF('세척 후'!H15="","",'세척 후'!F15)</f>
        <v/>
      </c>
      <c r="G15" s="92" t="str">
        <f>IF('세척 후'!H15="","",IF('세척 후'!H15="불량","불량","적합"))</f>
        <v/>
      </c>
      <c r="H15" s="97"/>
    </row>
    <row r="16" spans="1:8" x14ac:dyDescent="0.3">
      <c r="A16" s="99" t="str">
        <f>IF('세척 후'!A16:A18="","",'세척 후'!A16:A18)</f>
        <v/>
      </c>
      <c r="B16" s="25" t="str">
        <f>IF('세척 후'!D16="","",'세척 후'!B16)</f>
        <v/>
      </c>
      <c r="C16" s="92" t="str">
        <f>IF('세척 후'!D16="","",IF('세척 후'!D16="불량","불량","적합"))</f>
        <v/>
      </c>
      <c r="D16" s="98"/>
      <c r="E16" s="94" t="str">
        <f>IF('세척 후'!E16:E18="","",'세척 후'!E16:E18)</f>
        <v/>
      </c>
      <c r="F16" s="25" t="str">
        <f>IF('세척 후'!H16="","",'세척 후'!F16)</f>
        <v/>
      </c>
      <c r="G16" s="92" t="str">
        <f>IF('세척 후'!H16="","",IF('세척 후'!H16="불량","불량","적합"))</f>
        <v/>
      </c>
      <c r="H16" s="97"/>
    </row>
    <row r="17" spans="1:8" x14ac:dyDescent="0.3">
      <c r="A17" s="100"/>
      <c r="B17" s="25" t="str">
        <f>IF('세척 후'!D17="","",'세척 후'!B17)</f>
        <v/>
      </c>
      <c r="C17" s="92" t="str">
        <f>IF('세척 후'!D17="","",IF('세척 후'!D17="불량","불량","적합"))</f>
        <v/>
      </c>
      <c r="D17" s="98"/>
      <c r="E17" s="95"/>
      <c r="F17" s="25" t="str">
        <f>IF('세척 후'!H17="","",'세척 후'!F17)</f>
        <v/>
      </c>
      <c r="G17" s="92" t="str">
        <f>IF('세척 후'!H17="","",IF('세척 후'!H17="불량","불량","적합"))</f>
        <v/>
      </c>
      <c r="H17" s="97"/>
    </row>
    <row r="18" spans="1:8" x14ac:dyDescent="0.3">
      <c r="A18" s="101"/>
      <c r="B18" s="25" t="str">
        <f>IF('세척 후'!D18="","",'세척 후'!B18)</f>
        <v/>
      </c>
      <c r="C18" s="92" t="str">
        <f>IF('세척 후'!D18="","",IF('세척 후'!D18="불량","불량","적합"))</f>
        <v/>
      </c>
      <c r="D18" s="98"/>
      <c r="E18" s="96"/>
      <c r="F18" s="25" t="str">
        <f>IF('세척 후'!H18="","",'세척 후'!F18)</f>
        <v/>
      </c>
      <c r="G18" s="92" t="str">
        <f>IF('세척 후'!H18="","",IF('세척 후'!H18="불량","불량","적합"))</f>
        <v/>
      </c>
      <c r="H18" s="97"/>
    </row>
    <row r="19" spans="1:8" x14ac:dyDescent="0.3">
      <c r="A19" s="99" t="str">
        <f>IF('세척 후'!A19:A21="","",'세척 후'!A19:A21)</f>
        <v/>
      </c>
      <c r="B19" s="25" t="str">
        <f>IF('세척 후'!D19="","",'세척 후'!B19)</f>
        <v/>
      </c>
      <c r="C19" s="92" t="str">
        <f>IF('세척 후'!D19="","",IF('세척 후'!D19="불량","불량","적합"))</f>
        <v/>
      </c>
      <c r="D19" s="98"/>
      <c r="E19" s="94" t="str">
        <f>IF('세척 후'!E19:E21="","",'세척 후'!E19:E21)</f>
        <v/>
      </c>
      <c r="F19" s="25" t="str">
        <f>IF('세척 후'!H19="","",'세척 후'!F19)</f>
        <v/>
      </c>
      <c r="G19" s="92" t="str">
        <f>IF('세척 후'!H19="","",IF('세척 후'!H19="불량","불량","적합"))</f>
        <v/>
      </c>
      <c r="H19" s="97"/>
    </row>
    <row r="20" spans="1:8" x14ac:dyDescent="0.3">
      <c r="A20" s="100"/>
      <c r="B20" s="25" t="str">
        <f>IF('세척 후'!D20="","",'세척 후'!B20)</f>
        <v/>
      </c>
      <c r="C20" s="92" t="str">
        <f>IF('세척 후'!D20="","",IF('세척 후'!D20="불량","불량","적합"))</f>
        <v/>
      </c>
      <c r="D20" s="98"/>
      <c r="E20" s="95"/>
      <c r="F20" s="25" t="str">
        <f>IF('세척 후'!H20="","",'세척 후'!F20)</f>
        <v/>
      </c>
      <c r="G20" s="92" t="str">
        <f>IF('세척 후'!H20="","",IF('세척 후'!H20="불량","불량","적합"))</f>
        <v/>
      </c>
      <c r="H20" s="97"/>
    </row>
    <row r="21" spans="1:8" x14ac:dyDescent="0.3">
      <c r="A21" s="101"/>
      <c r="B21" s="25" t="str">
        <f>IF('세척 후'!D21="","",'세척 후'!B21)</f>
        <v/>
      </c>
      <c r="C21" s="92" t="str">
        <f>IF('세척 후'!D21="","",IF('세척 후'!D21="불량","불량","적합"))</f>
        <v/>
      </c>
      <c r="D21" s="98"/>
      <c r="E21" s="96"/>
      <c r="F21" s="25" t="str">
        <f>IF('세척 후'!H21="","",'세척 후'!F21)</f>
        <v/>
      </c>
      <c r="G21" s="92" t="str">
        <f>IF('세척 후'!H21="","",IF('세척 후'!H21="불량","불량","적합"))</f>
        <v/>
      </c>
      <c r="H21" s="97"/>
    </row>
    <row r="22" spans="1:8" x14ac:dyDescent="0.3">
      <c r="A22" s="99" t="str">
        <f>IF('세척 후'!A22:A24="","",'세척 후'!A22:A24)</f>
        <v/>
      </c>
      <c r="B22" s="25" t="str">
        <f>IF('세척 후'!D22="","",'세척 후'!B22)</f>
        <v/>
      </c>
      <c r="C22" s="92" t="str">
        <f>IF('세척 후'!D22="","",IF('세척 후'!D22="불량","불량","적합"))</f>
        <v/>
      </c>
      <c r="D22" s="98"/>
      <c r="E22" s="94" t="str">
        <f>IF('세척 후'!E22:E24="","",'세척 후'!E22:E24)</f>
        <v/>
      </c>
      <c r="F22" s="25" t="str">
        <f>IF('세척 후'!H22="","",'세척 후'!F22)</f>
        <v/>
      </c>
      <c r="G22" s="92" t="str">
        <f>IF('세척 후'!H22="","",IF('세척 후'!H22="불량","불량","적합"))</f>
        <v/>
      </c>
      <c r="H22" s="97"/>
    </row>
    <row r="23" spans="1:8" x14ac:dyDescent="0.3">
      <c r="A23" s="100"/>
      <c r="B23" s="25" t="str">
        <f>IF('세척 후'!D23="","",'세척 후'!B23)</f>
        <v/>
      </c>
      <c r="C23" s="92" t="str">
        <f>IF('세척 후'!D23="","",IF('세척 후'!D23="불량","불량","적합"))</f>
        <v/>
      </c>
      <c r="D23" s="98"/>
      <c r="E23" s="95"/>
      <c r="F23" s="25" t="str">
        <f>IF('세척 후'!H23="","",'세척 후'!F23)</f>
        <v/>
      </c>
      <c r="G23" s="92" t="str">
        <f>IF('세척 후'!H23="","",IF('세척 후'!H23="불량","불량","적합"))</f>
        <v/>
      </c>
      <c r="H23" s="97"/>
    </row>
    <row r="24" spans="1:8" x14ac:dyDescent="0.3">
      <c r="A24" s="101"/>
      <c r="B24" s="25" t="str">
        <f>IF('세척 후'!D24="","",'세척 후'!B24)</f>
        <v/>
      </c>
      <c r="C24" s="92" t="str">
        <f>IF('세척 후'!D24="","",IF('세척 후'!D24="불량","불량","적합"))</f>
        <v/>
      </c>
      <c r="D24" s="98"/>
      <c r="E24" s="96"/>
      <c r="F24" s="25" t="str">
        <f>IF('세척 후'!H24="","",'세척 후'!F24)</f>
        <v/>
      </c>
      <c r="G24" s="92" t="str">
        <f>IF('세척 후'!H24="","",IF('세척 후'!H24="불량","불량","적합"))</f>
        <v/>
      </c>
      <c r="H24" s="97"/>
    </row>
    <row r="25" spans="1:8" x14ac:dyDescent="0.3">
      <c r="A25" s="99" t="str">
        <f>IF('세척 후'!A25:A27="","",'세척 후'!A25:A27)</f>
        <v/>
      </c>
      <c r="B25" s="25" t="str">
        <f>IF('세척 후'!D25="","",'세척 후'!B25)</f>
        <v/>
      </c>
      <c r="C25" s="92" t="str">
        <f>IF('세척 후'!D25="","",IF('세척 후'!D25="불량","불량","적합"))</f>
        <v/>
      </c>
      <c r="D25" s="98"/>
      <c r="E25" s="94" t="str">
        <f>IF('세척 후'!E25:E27="","",'세척 후'!E25:E27)</f>
        <v/>
      </c>
      <c r="F25" s="25" t="str">
        <f>IF('세척 후'!H25="","",'세척 후'!F25)</f>
        <v/>
      </c>
      <c r="G25" s="92" t="str">
        <f>IF('세척 후'!H25="","",IF('세척 후'!H25="불량","불량","적합"))</f>
        <v/>
      </c>
      <c r="H25" s="97"/>
    </row>
    <row r="26" spans="1:8" x14ac:dyDescent="0.3">
      <c r="A26" s="100"/>
      <c r="B26" s="25" t="str">
        <f>IF('세척 후'!D26="","",'세척 후'!B26)</f>
        <v/>
      </c>
      <c r="C26" s="92" t="str">
        <f>IF('세척 후'!D26="","",IF('세척 후'!D26="불량","불량","적합"))</f>
        <v/>
      </c>
      <c r="D26" s="98"/>
      <c r="E26" s="95"/>
      <c r="F26" s="25" t="str">
        <f>IF('세척 후'!H26="","",'세척 후'!F26)</f>
        <v/>
      </c>
      <c r="G26" s="92" t="str">
        <f>IF('세척 후'!H26="","",IF('세척 후'!H26="불량","불량","적합"))</f>
        <v/>
      </c>
      <c r="H26" s="97"/>
    </row>
    <row r="27" spans="1:8" x14ac:dyDescent="0.3">
      <c r="A27" s="101"/>
      <c r="B27" s="25" t="str">
        <f>IF('세척 후'!D27="","",'세척 후'!B27)</f>
        <v/>
      </c>
      <c r="C27" s="92" t="str">
        <f>IF('세척 후'!D27="","",IF('세척 후'!D27="불량","불량","적합"))</f>
        <v/>
      </c>
      <c r="D27" s="98"/>
      <c r="E27" s="96"/>
      <c r="F27" s="25" t="str">
        <f>IF('세척 후'!H27="","",'세척 후'!F27)</f>
        <v/>
      </c>
      <c r="G27" s="92" t="str">
        <f>IF('세척 후'!H27="","",IF('세척 후'!H27="불량","불량","적합"))</f>
        <v/>
      </c>
      <c r="H27" s="97"/>
    </row>
    <row r="28" spans="1:8" x14ac:dyDescent="0.3">
      <c r="A28" s="99" t="str">
        <f>IF('세척 후'!A28:A30="","",'세척 후'!A28:A30)</f>
        <v/>
      </c>
      <c r="B28" s="25" t="str">
        <f>IF('세척 후'!D28="","",'세척 후'!B28)</f>
        <v/>
      </c>
      <c r="C28" s="92" t="str">
        <f>IF('세척 후'!D28="","",IF('세척 후'!D28="불량","불량","적합"))</f>
        <v/>
      </c>
      <c r="D28" s="98"/>
      <c r="E28" s="94" t="str">
        <f>IF('세척 후'!E28:E30="","",'세척 후'!E28:E30)</f>
        <v/>
      </c>
      <c r="F28" s="25" t="str">
        <f>IF('세척 후'!H28="","",'세척 후'!F28)</f>
        <v/>
      </c>
      <c r="G28" s="92" t="str">
        <f>IF('세척 후'!H28="","",IF('세척 후'!H28="불량","불량","적합"))</f>
        <v/>
      </c>
      <c r="H28" s="97"/>
    </row>
    <row r="29" spans="1:8" x14ac:dyDescent="0.3">
      <c r="A29" s="100"/>
      <c r="B29" s="25" t="str">
        <f>IF('세척 후'!D29="","",'세척 후'!B29)</f>
        <v/>
      </c>
      <c r="C29" s="92" t="str">
        <f>IF('세척 후'!D29="","",IF('세척 후'!D29="불량","불량","적합"))</f>
        <v/>
      </c>
      <c r="D29" s="98"/>
      <c r="E29" s="95"/>
      <c r="F29" s="25" t="str">
        <f>IF('세척 후'!H29="","",'세척 후'!F29)</f>
        <v/>
      </c>
      <c r="G29" s="92" t="str">
        <f>IF('세척 후'!H29="","",IF('세척 후'!H29="불량","불량","적합"))</f>
        <v/>
      </c>
      <c r="H29" s="97"/>
    </row>
    <row r="30" spans="1:8" x14ac:dyDescent="0.3">
      <c r="A30" s="101"/>
      <c r="B30" s="25" t="str">
        <f>IF('세척 후'!D30="","",'세척 후'!B30)</f>
        <v/>
      </c>
      <c r="C30" s="92" t="str">
        <f>IF('세척 후'!D30="","",IF('세척 후'!D30="불량","불량","적합"))</f>
        <v/>
      </c>
      <c r="D30" s="98"/>
      <c r="E30" s="96"/>
      <c r="F30" s="25" t="str">
        <f>IF('세척 후'!H30="","",'세척 후'!F30)</f>
        <v/>
      </c>
      <c r="G30" s="92" t="str">
        <f>IF('세척 후'!H30="","",IF('세척 후'!H30="불량","불량","적합"))</f>
        <v/>
      </c>
      <c r="H30" s="97"/>
    </row>
    <row r="31" spans="1:8" x14ac:dyDescent="0.3">
      <c r="A31" s="99" t="str">
        <f>IF('세척 후'!A31:A33="","",'세척 후'!A31:A33)</f>
        <v/>
      </c>
      <c r="B31" s="25" t="str">
        <f>IF('세척 후'!D31="","",'세척 후'!B31)</f>
        <v/>
      </c>
      <c r="C31" s="92" t="str">
        <f>IF('세척 후'!D31="","",IF('세척 후'!D31="불량","불량","적합"))</f>
        <v/>
      </c>
      <c r="D31" s="98"/>
      <c r="E31" s="94" t="str">
        <f>IF('세척 후'!E31:E33="","",'세척 후'!E31:E33)</f>
        <v/>
      </c>
      <c r="F31" s="25" t="str">
        <f>IF('세척 후'!H31="","",'세척 후'!F31)</f>
        <v/>
      </c>
      <c r="G31" s="92" t="str">
        <f>IF('세척 후'!H31="","",IF('세척 후'!H31="불량","불량","적합"))</f>
        <v/>
      </c>
      <c r="H31" s="97"/>
    </row>
    <row r="32" spans="1:8" x14ac:dyDescent="0.3">
      <c r="A32" s="100"/>
      <c r="B32" s="25" t="str">
        <f>IF('세척 후'!D32="","",'세척 후'!B32)</f>
        <v/>
      </c>
      <c r="C32" s="92" t="str">
        <f>IF('세척 후'!D32="","",IF('세척 후'!D32="불량","불량","적합"))</f>
        <v/>
      </c>
      <c r="D32" s="98"/>
      <c r="E32" s="95"/>
      <c r="F32" s="25" t="str">
        <f>IF('세척 후'!H32="","",'세척 후'!F32)</f>
        <v/>
      </c>
      <c r="G32" s="92" t="str">
        <f>IF('세척 후'!H32="","",IF('세척 후'!H32="불량","불량","적합"))</f>
        <v/>
      </c>
      <c r="H32" s="97"/>
    </row>
    <row r="33" spans="1:8" x14ac:dyDescent="0.3">
      <c r="A33" s="101"/>
      <c r="B33" s="25" t="str">
        <f>IF('세척 후'!D33="","",'세척 후'!B33)</f>
        <v/>
      </c>
      <c r="C33" s="92" t="str">
        <f>IF('세척 후'!D33="","",IF('세척 후'!D33="불량","불량","적합"))</f>
        <v/>
      </c>
      <c r="D33" s="98"/>
      <c r="E33" s="96"/>
      <c r="F33" s="25" t="str">
        <f>IF('세척 후'!H33="","",'세척 후'!F33)</f>
        <v/>
      </c>
      <c r="G33" s="92" t="str">
        <f>IF('세척 후'!H33="","",IF('세척 후'!H33="불량","불량","적합"))</f>
        <v/>
      </c>
      <c r="H33" s="97"/>
    </row>
    <row r="34" spans="1:8" x14ac:dyDescent="0.3">
      <c r="A34" s="99" t="str">
        <f>IF('세척 후'!A34:A36="","",'세척 후'!A34:A36)</f>
        <v/>
      </c>
      <c r="B34" s="25" t="str">
        <f>IF('세척 후'!D34="","",'세척 후'!B34)</f>
        <v/>
      </c>
      <c r="C34" s="92" t="str">
        <f>IF('세척 후'!D34="","",IF('세척 후'!D34="불량","불량","적합"))</f>
        <v/>
      </c>
      <c r="D34" s="98"/>
      <c r="E34" s="94" t="str">
        <f>IF('세척 후'!E34:E36="","",'세척 후'!E34:E36)</f>
        <v/>
      </c>
      <c r="F34" s="25" t="str">
        <f>IF('세척 후'!H34="","",'세척 후'!F34)</f>
        <v/>
      </c>
      <c r="G34" s="92" t="str">
        <f>IF('세척 후'!H34="","",IF('세척 후'!H34="불량","불량","적합"))</f>
        <v/>
      </c>
      <c r="H34" s="97"/>
    </row>
    <row r="35" spans="1:8" x14ac:dyDescent="0.3">
      <c r="A35" s="100"/>
      <c r="B35" s="25" t="str">
        <f>IF('세척 후'!D35="","",'세척 후'!B35)</f>
        <v/>
      </c>
      <c r="C35" s="92" t="str">
        <f>IF('세척 후'!D35="","",IF('세척 후'!D35="불량","불량","적합"))</f>
        <v/>
      </c>
      <c r="D35" s="98"/>
      <c r="E35" s="95"/>
      <c r="F35" s="25" t="str">
        <f>IF('세척 후'!H35="","",'세척 후'!F35)</f>
        <v/>
      </c>
      <c r="G35" s="92" t="str">
        <f>IF('세척 후'!H35="","",IF('세척 후'!H35="불량","불량","적합"))</f>
        <v/>
      </c>
      <c r="H35" s="97"/>
    </row>
    <row r="36" spans="1:8" ht="17.25" customHeight="1" thickBot="1" x14ac:dyDescent="0.35">
      <c r="A36" s="102"/>
      <c r="B36" s="27" t="str">
        <f>IF('세척 후'!D36="","",'세척 후'!B36)</f>
        <v/>
      </c>
      <c r="C36" s="104" t="str">
        <f>IF('세척 후'!D36="","",IF('세척 후'!D36="불량","불량","적합"))</f>
        <v/>
      </c>
      <c r="D36" s="105"/>
      <c r="E36" s="103"/>
      <c r="F36" s="27" t="str">
        <f>IF('세척 후'!H36="","",'세척 후'!F36)</f>
        <v/>
      </c>
      <c r="G36" s="104" t="str">
        <f>IF('세척 후'!H36="","",IF('세척 후'!H36="불량","불량","적합"))</f>
        <v/>
      </c>
      <c r="H36" s="106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72" t="s">
        <v>6</v>
      </c>
      <c r="B47" s="72"/>
      <c r="C47" s="72"/>
      <c r="D47" s="72"/>
      <c r="E47" s="72"/>
      <c r="F47" s="72"/>
      <c r="G47" s="72"/>
      <c r="H47" s="72"/>
    </row>
    <row r="48" spans="1:8" ht="17.25" x14ac:dyDescent="0.3">
      <c r="A48" s="73" t="s">
        <v>7</v>
      </c>
      <c r="B48" s="73"/>
      <c r="C48" s="73"/>
      <c r="D48" s="73"/>
      <c r="E48" s="73"/>
      <c r="F48" s="73"/>
      <c r="G48" s="73"/>
      <c r="H48" s="73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C7:C36 D7 G7:G36">
    <cfRule type="containsText" dxfId="32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opLeftCell="A11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14" x14ac:dyDescent="0.3">
      <c r="F3" s="40" t="s">
        <v>8</v>
      </c>
      <c r="G3" s="84" t="s">
        <v>101</v>
      </c>
      <c r="H3" s="85"/>
      <c r="N3" s="43"/>
    </row>
    <row r="4" spans="1:14" x14ac:dyDescent="0.3">
      <c r="A4" s="39" t="s">
        <v>24</v>
      </c>
      <c r="B4" s="49" t="s">
        <v>100</v>
      </c>
      <c r="C4" s="39" t="s">
        <v>9</v>
      </c>
      <c r="D4" s="65">
        <v>43983</v>
      </c>
      <c r="E4" s="65"/>
      <c r="F4" s="41" t="s">
        <v>62</v>
      </c>
      <c r="G4" s="108">
        <v>43986</v>
      </c>
      <c r="H4" s="109"/>
      <c r="N4" s="43"/>
    </row>
    <row r="5" spans="1:14" x14ac:dyDescent="0.3">
      <c r="A5" s="39" t="s">
        <v>18</v>
      </c>
      <c r="B5" s="50">
        <v>202</v>
      </c>
      <c r="C5" s="39" t="s">
        <v>19</v>
      </c>
      <c r="D5" s="110">
        <v>4</v>
      </c>
      <c r="E5" s="110"/>
      <c r="F5" s="39" t="s">
        <v>10</v>
      </c>
      <c r="G5" s="68" t="s">
        <v>102</v>
      </c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1" t="s">
        <v>17</v>
      </c>
      <c r="B7" s="112"/>
      <c r="C7" s="42" t="s">
        <v>63</v>
      </c>
      <c r="D7" s="28" t="s">
        <v>3</v>
      </c>
      <c r="E7" s="113" t="s">
        <v>17</v>
      </c>
      <c r="F7" s="112"/>
      <c r="G7" s="42" t="s">
        <v>11</v>
      </c>
      <c r="H7" s="7" t="s">
        <v>3</v>
      </c>
      <c r="N7" s="43">
        <v>12</v>
      </c>
    </row>
    <row r="8" spans="1:14" ht="18.75" customHeight="1" x14ac:dyDescent="0.3">
      <c r="A8" s="114">
        <v>111</v>
      </c>
      <c r="B8" s="115"/>
      <c r="C8" s="118" t="s">
        <v>103</v>
      </c>
      <c r="D8" s="120" t="str">
        <f>IF(C8="","",IF(C8="음성","양호",IF(ISERROR(FIND(".",C8)),"불량","주의")))</f>
        <v>양호</v>
      </c>
      <c r="E8" s="122">
        <v>112</v>
      </c>
      <c r="F8" s="115"/>
      <c r="G8" s="118" t="s">
        <v>103</v>
      </c>
      <c r="H8" s="124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6"/>
      <c r="B9" s="117"/>
      <c r="C9" s="119"/>
      <c r="D9" s="121"/>
      <c r="E9" s="123"/>
      <c r="F9" s="117"/>
      <c r="G9" s="119"/>
      <c r="H9" s="125"/>
      <c r="N9" s="43">
        <v>20</v>
      </c>
    </row>
    <row r="10" spans="1:14" ht="18.75" customHeight="1" x14ac:dyDescent="0.3">
      <c r="A10" s="114">
        <v>121</v>
      </c>
      <c r="B10" s="115"/>
      <c r="C10" s="118" t="s">
        <v>103</v>
      </c>
      <c r="D10" s="120" t="str">
        <f t="shared" ref="D10" si="0">IF(C10="","",IF(C10="음성","양호",IF(ISERROR(FIND(".",C10)),"불량","주의")))</f>
        <v>양호</v>
      </c>
      <c r="E10" s="122">
        <v>122</v>
      </c>
      <c r="F10" s="115"/>
      <c r="G10" s="118" t="s">
        <v>103</v>
      </c>
      <c r="H10" s="12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6"/>
      <c r="B11" s="117"/>
      <c r="C11" s="119"/>
      <c r="D11" s="121"/>
      <c r="E11" s="123"/>
      <c r="F11" s="117"/>
      <c r="G11" s="119"/>
      <c r="H11" s="125"/>
      <c r="N11" s="43">
        <v>28</v>
      </c>
    </row>
    <row r="12" spans="1:14" ht="18.75" customHeight="1" x14ac:dyDescent="0.3">
      <c r="A12" s="114">
        <v>211</v>
      </c>
      <c r="B12" s="115"/>
      <c r="C12" s="118" t="s">
        <v>103</v>
      </c>
      <c r="D12" s="120" t="str">
        <f t="shared" ref="D12" si="2">IF(C12="","",IF(C12="음성","양호",IF(ISERROR(FIND(".",C12)),"불량","주의")))</f>
        <v>양호</v>
      </c>
      <c r="E12" s="122">
        <v>212</v>
      </c>
      <c r="F12" s="115"/>
      <c r="G12" s="118" t="s">
        <v>103</v>
      </c>
      <c r="H12" s="124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6"/>
      <c r="B13" s="117"/>
      <c r="C13" s="119"/>
      <c r="D13" s="121"/>
      <c r="E13" s="123"/>
      <c r="F13" s="117"/>
      <c r="G13" s="119"/>
      <c r="H13" s="125"/>
      <c r="N13" s="43">
        <v>42</v>
      </c>
    </row>
    <row r="14" spans="1:14" ht="18.75" customHeight="1" x14ac:dyDescent="0.3">
      <c r="A14" s="114">
        <v>221</v>
      </c>
      <c r="B14" s="115"/>
      <c r="C14" s="118" t="s">
        <v>103</v>
      </c>
      <c r="D14" s="120" t="str">
        <f t="shared" ref="D14" si="4">IF(C14="","",IF(C14="음성","양호",IF(ISERROR(FIND(".",C14)),"불량","주의")))</f>
        <v>양호</v>
      </c>
      <c r="E14" s="122">
        <v>222</v>
      </c>
      <c r="F14" s="115"/>
      <c r="G14" s="118" t="s">
        <v>103</v>
      </c>
      <c r="H14" s="124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16"/>
      <c r="B15" s="117"/>
      <c r="C15" s="119"/>
      <c r="D15" s="121"/>
      <c r="E15" s="123"/>
      <c r="F15" s="117"/>
      <c r="G15" s="119"/>
      <c r="H15" s="125"/>
      <c r="N15" s="43">
        <v>54</v>
      </c>
    </row>
    <row r="16" spans="1:14" ht="18.75" customHeight="1" x14ac:dyDescent="0.3">
      <c r="A16" s="114"/>
      <c r="B16" s="115"/>
      <c r="C16" s="118"/>
      <c r="D16" s="120" t="str">
        <f t="shared" ref="D16" si="6">IF(C16="","",IF(C16="음성","양호",IF(ISERROR(FIND(".",C16)),"불량","주의")))</f>
        <v/>
      </c>
      <c r="E16" s="122"/>
      <c r="F16" s="115"/>
      <c r="G16" s="126"/>
      <c r="H16" s="124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6"/>
      <c r="B17" s="117"/>
      <c r="C17" s="119"/>
      <c r="D17" s="121"/>
      <c r="E17" s="123"/>
      <c r="F17" s="117"/>
      <c r="G17" s="127"/>
      <c r="H17" s="125"/>
      <c r="N17" s="43"/>
    </row>
    <row r="18" spans="1:14" ht="18.75" customHeight="1" x14ac:dyDescent="0.3">
      <c r="A18" s="114"/>
      <c r="B18" s="115"/>
      <c r="C18" s="118"/>
      <c r="D18" s="120" t="str">
        <f t="shared" ref="D18" si="8">IF(C18="","",IF(C18="음성","양호",IF(ISERROR(FIND(".",C18)),"불량","주의")))</f>
        <v/>
      </c>
      <c r="E18" s="122"/>
      <c r="F18" s="115"/>
      <c r="G18" s="126"/>
      <c r="H18" s="124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6"/>
      <c r="B19" s="117"/>
      <c r="C19" s="119"/>
      <c r="D19" s="121"/>
      <c r="E19" s="123"/>
      <c r="F19" s="117"/>
      <c r="G19" s="127"/>
      <c r="H19" s="125"/>
      <c r="N19" s="43"/>
    </row>
    <row r="20" spans="1:14" ht="18.75" customHeight="1" x14ac:dyDescent="0.3">
      <c r="A20" s="114"/>
      <c r="B20" s="115" t="s">
        <v>64</v>
      </c>
      <c r="C20" s="118"/>
      <c r="D20" s="120" t="str">
        <f t="shared" ref="D20" si="10">IF(C20="","",IF(C20="음성","양호",IF(ISERROR(FIND(".",C20)),"불량","주의")))</f>
        <v/>
      </c>
      <c r="E20" s="122"/>
      <c r="F20" s="115" t="s">
        <v>64</v>
      </c>
      <c r="G20" s="126"/>
      <c r="H20" s="124" t="str">
        <f t="shared" ref="H20" si="11">IF(G20="","",IF(G20="음성","양호",IF(ISERROR(FIND(".",G20)),"불량","주의")))</f>
        <v/>
      </c>
    </row>
    <row r="21" spans="1:14" ht="18.75" customHeight="1" x14ac:dyDescent="0.3">
      <c r="A21" s="116"/>
      <c r="B21" s="117" t="s">
        <v>65</v>
      </c>
      <c r="C21" s="119"/>
      <c r="D21" s="121"/>
      <c r="E21" s="123"/>
      <c r="F21" s="117" t="s">
        <v>65</v>
      </c>
      <c r="G21" s="127"/>
      <c r="H21" s="125"/>
    </row>
    <row r="22" spans="1:14" ht="18.75" customHeight="1" x14ac:dyDescent="0.3">
      <c r="A22" s="114"/>
      <c r="B22" s="115" t="s">
        <v>66</v>
      </c>
      <c r="C22" s="118"/>
      <c r="D22" s="120" t="str">
        <f t="shared" ref="D22" si="12">IF(C22="","",IF(C22="음성","양호",IF(ISERROR(FIND(".",C22)),"불량","주의")))</f>
        <v/>
      </c>
      <c r="E22" s="122"/>
      <c r="F22" s="115" t="s">
        <v>64</v>
      </c>
      <c r="G22" s="126"/>
      <c r="H22" s="124" t="str">
        <f t="shared" ref="H22" si="13">IF(G22="","",IF(G22="음성","양호",IF(ISERROR(FIND(".",G22)),"불량","주의")))</f>
        <v/>
      </c>
    </row>
    <row r="23" spans="1:14" ht="18.75" customHeight="1" x14ac:dyDescent="0.3">
      <c r="A23" s="116"/>
      <c r="B23" s="117" t="s">
        <v>65</v>
      </c>
      <c r="C23" s="119"/>
      <c r="D23" s="121"/>
      <c r="E23" s="123"/>
      <c r="F23" s="117" t="s">
        <v>65</v>
      </c>
      <c r="G23" s="127"/>
      <c r="H23" s="125"/>
    </row>
    <row r="24" spans="1:14" ht="18.75" customHeight="1" x14ac:dyDescent="0.3">
      <c r="A24" s="114"/>
      <c r="B24" s="115" t="s">
        <v>64</v>
      </c>
      <c r="C24" s="118"/>
      <c r="D24" s="120" t="str">
        <f t="shared" ref="D24" si="14">IF(C24="","",IF(C24="음성","양호",IF(ISERROR(FIND(".",C24)),"불량","주의")))</f>
        <v/>
      </c>
      <c r="E24" s="122"/>
      <c r="F24" s="115" t="s">
        <v>64</v>
      </c>
      <c r="G24" s="126"/>
      <c r="H24" s="124" t="str">
        <f t="shared" ref="H24" si="15">IF(G24="","",IF(G24="음성","양호",IF(ISERROR(FIND(".",G24)),"불량","주의")))</f>
        <v/>
      </c>
    </row>
    <row r="25" spans="1:14" ht="18.75" customHeight="1" x14ac:dyDescent="0.3">
      <c r="A25" s="116"/>
      <c r="B25" s="117" t="s">
        <v>65</v>
      </c>
      <c r="C25" s="119"/>
      <c r="D25" s="121"/>
      <c r="E25" s="123"/>
      <c r="F25" s="117" t="s">
        <v>65</v>
      </c>
      <c r="G25" s="127"/>
      <c r="H25" s="125"/>
    </row>
    <row r="26" spans="1:14" ht="18.75" customHeight="1" thickBot="1" x14ac:dyDescent="0.35">
      <c r="A26" s="129"/>
      <c r="B26" s="130" t="s">
        <v>64</v>
      </c>
      <c r="C26" s="133"/>
      <c r="D26" s="120" t="str">
        <f t="shared" ref="D26" si="16">IF(C26="","",IF(C26="음성","양호",IF(ISERROR(FIND(".",C26)),"불량","주의")))</f>
        <v/>
      </c>
      <c r="E26" s="136"/>
      <c r="F26" s="130" t="s">
        <v>64</v>
      </c>
      <c r="G26" s="138"/>
      <c r="H26" s="124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1"/>
      <c r="B27" s="132" t="s">
        <v>65</v>
      </c>
      <c r="C27" s="134"/>
      <c r="D27" s="135"/>
      <c r="E27" s="137"/>
      <c r="F27" s="132" t="s">
        <v>65</v>
      </c>
      <c r="G27" s="139"/>
      <c r="H27" s="128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0" t="s">
        <v>32</v>
      </c>
      <c r="D31" s="140"/>
      <c r="E31" s="140" t="s">
        <v>20</v>
      </c>
      <c r="F31" s="140"/>
      <c r="G31" s="140" t="s">
        <v>33</v>
      </c>
      <c r="H31" s="140"/>
    </row>
    <row r="32" spans="1:14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67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20:C27 C16 C18 C10 C12 C14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dataValidations disablePrompts="1"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7" t="s">
        <v>68</v>
      </c>
      <c r="B1" s="62"/>
      <c r="C1" s="62"/>
      <c r="D1" s="62"/>
      <c r="E1" s="62"/>
      <c r="F1" s="62"/>
      <c r="G1" s="62"/>
      <c r="H1" s="62"/>
    </row>
    <row r="3" spans="1:8" x14ac:dyDescent="0.3">
      <c r="F3" s="40" t="s">
        <v>69</v>
      </c>
      <c r="G3" s="84" t="str">
        <f>'환경 4주'!G3:H3</f>
        <v>20-1445</v>
      </c>
      <c r="H3" s="85"/>
    </row>
    <row r="4" spans="1:8" x14ac:dyDescent="0.3">
      <c r="A4" s="39" t="s">
        <v>70</v>
      </c>
      <c r="B4" s="40" t="str">
        <f>'환경 4주'!B4</f>
        <v>화천농장</v>
      </c>
      <c r="C4" s="39" t="s">
        <v>71</v>
      </c>
      <c r="D4" s="142">
        <f>'환경 4주'!D4:E4</f>
        <v>43983</v>
      </c>
      <c r="E4" s="142"/>
      <c r="F4" s="41" t="s">
        <v>72</v>
      </c>
      <c r="G4" s="143">
        <f>'환경 4주'!G4:H4</f>
        <v>43986</v>
      </c>
      <c r="H4" s="144"/>
    </row>
    <row r="5" spans="1:8" x14ac:dyDescent="0.3">
      <c r="A5" s="39" t="s">
        <v>73</v>
      </c>
      <c r="B5" s="51">
        <f>'환경 4주'!B5</f>
        <v>202</v>
      </c>
      <c r="C5" s="39" t="s">
        <v>74</v>
      </c>
      <c r="D5" s="145">
        <f>'환경 4주'!D5:E5</f>
        <v>4</v>
      </c>
      <c r="E5" s="145"/>
      <c r="F5" s="39" t="s">
        <v>75</v>
      </c>
      <c r="G5" s="146" t="str">
        <f>'환경 4주'!G5:H5</f>
        <v>김우용</v>
      </c>
      <c r="H5" s="146"/>
    </row>
    <row r="6" spans="1:8" ht="15.75" thickBot="1" x14ac:dyDescent="0.35"/>
    <row r="7" spans="1:8" ht="16.5" customHeight="1" x14ac:dyDescent="0.3">
      <c r="A7" s="111" t="s">
        <v>76</v>
      </c>
      <c r="B7" s="112"/>
      <c r="C7" s="147" t="s">
        <v>77</v>
      </c>
      <c r="D7" s="88"/>
      <c r="E7" s="113" t="s">
        <v>76</v>
      </c>
      <c r="F7" s="112"/>
      <c r="G7" s="147" t="s">
        <v>77</v>
      </c>
      <c r="H7" s="148"/>
    </row>
    <row r="8" spans="1:8" ht="18.75" customHeight="1" x14ac:dyDescent="0.3">
      <c r="A8" s="149">
        <f>IF('환경 4주'!A8:A9="","",'환경 4주'!A8:A9)</f>
        <v>111</v>
      </c>
      <c r="B8" s="150"/>
      <c r="C8" s="153" t="str">
        <f>IF('환경 4주'!D8="","",IF('환경 4주'!D8="불량","부적합",IF('환경 4주'!D8="주의","주의","적합")))</f>
        <v>적합</v>
      </c>
      <c r="D8" s="154"/>
      <c r="E8" s="157">
        <f>IF('환경 4주'!E8:E9="","",'환경 4주'!E8:E9)</f>
        <v>112</v>
      </c>
      <c r="F8" s="150"/>
      <c r="G8" s="153" t="str">
        <f>IF('환경 4주'!H8="","",IF('환경 4주'!H8="불량","부적합",IF('환경 4주'!H8="주의","주의","적합")))</f>
        <v>적합</v>
      </c>
      <c r="H8" s="159"/>
    </row>
    <row r="9" spans="1:8" ht="18.75" customHeight="1" x14ac:dyDescent="0.3">
      <c r="A9" s="151"/>
      <c r="B9" s="152"/>
      <c r="C9" s="155" t="str">
        <f>IF('환경 4주'!D9="불량","부적합",IF('환경 4주'!D9="주의","주의","적합"))</f>
        <v>적합</v>
      </c>
      <c r="D9" s="156"/>
      <c r="E9" s="158"/>
      <c r="F9" s="152"/>
      <c r="G9" s="155" t="str">
        <f>IF('환경 4주'!H9="불량","부적합",IF('환경 4주'!H9="주의","주의","적합"))</f>
        <v>적합</v>
      </c>
      <c r="H9" s="160"/>
    </row>
    <row r="10" spans="1:8" ht="18.75" customHeight="1" x14ac:dyDescent="0.3">
      <c r="A10" s="149">
        <f>IF('환경 4주'!A10:A11="","",'환경 4주'!A10:A11)</f>
        <v>121</v>
      </c>
      <c r="B10" s="150"/>
      <c r="C10" s="153" t="str">
        <f>IF('환경 4주'!D10="","",IF('환경 4주'!D10="불량","부적합",IF('환경 4주'!D10="주의","주의","적합")))</f>
        <v>적합</v>
      </c>
      <c r="D10" s="154"/>
      <c r="E10" s="157">
        <f>IF('환경 4주'!E10:E11="","",'환경 4주'!E10:E11)</f>
        <v>122</v>
      </c>
      <c r="F10" s="150"/>
      <c r="G10" s="153" t="str">
        <f>IF('환경 4주'!H10="","",IF('환경 4주'!H10="불량","부적합",IF('환경 4주'!H10="주의","주의","적합")))</f>
        <v>적합</v>
      </c>
      <c r="H10" s="159"/>
    </row>
    <row r="11" spans="1:8" ht="18.75" customHeight="1" x14ac:dyDescent="0.3">
      <c r="A11" s="151"/>
      <c r="B11" s="152"/>
      <c r="C11" s="155" t="str">
        <f>IF('환경 4주'!D11="불량","부적합",IF('환경 4주'!D11="주의","주의","적합"))</f>
        <v>적합</v>
      </c>
      <c r="D11" s="156"/>
      <c r="E11" s="158"/>
      <c r="F11" s="152"/>
      <c r="G11" s="155" t="str">
        <f>IF('환경 4주'!H11="불량","부적합",IF('환경 4주'!H11="주의","주의","적합"))</f>
        <v>적합</v>
      </c>
      <c r="H11" s="160"/>
    </row>
    <row r="12" spans="1:8" ht="18.75" customHeight="1" x14ac:dyDescent="0.3">
      <c r="A12" s="149">
        <f>IF('환경 4주'!A12:A13="","",'환경 4주'!A12:A13)</f>
        <v>211</v>
      </c>
      <c r="B12" s="150"/>
      <c r="C12" s="153" t="str">
        <f>IF('환경 4주'!D12="","",IF('환경 4주'!D12="불량","부적합",IF('환경 4주'!D12="주의","주의","적합")))</f>
        <v>적합</v>
      </c>
      <c r="D12" s="154"/>
      <c r="E12" s="157">
        <f>IF('환경 4주'!E12:E13="","",'환경 4주'!E12:E13)</f>
        <v>212</v>
      </c>
      <c r="F12" s="150"/>
      <c r="G12" s="153" t="str">
        <f>IF('환경 4주'!H12="","",IF('환경 4주'!H12="불량","부적합",IF('환경 4주'!H12="주의","주의","적합")))</f>
        <v>적합</v>
      </c>
      <c r="H12" s="159"/>
    </row>
    <row r="13" spans="1:8" ht="18.75" customHeight="1" x14ac:dyDescent="0.3">
      <c r="A13" s="151"/>
      <c r="B13" s="152"/>
      <c r="C13" s="155" t="str">
        <f>IF('환경 4주'!D13="불량","부적합",IF('환경 4주'!D13="주의","주의","적합"))</f>
        <v>적합</v>
      </c>
      <c r="D13" s="156"/>
      <c r="E13" s="158"/>
      <c r="F13" s="152"/>
      <c r="G13" s="155" t="str">
        <f>IF('환경 4주'!H13="불량","부적합",IF('환경 4주'!H13="주의","주의","적합"))</f>
        <v>적합</v>
      </c>
      <c r="H13" s="160"/>
    </row>
    <row r="14" spans="1:8" ht="18.75" customHeight="1" x14ac:dyDescent="0.3">
      <c r="A14" s="149">
        <f>IF('환경 4주'!A14:A15="","",'환경 4주'!A14:A15)</f>
        <v>221</v>
      </c>
      <c r="B14" s="150"/>
      <c r="C14" s="153" t="str">
        <f>IF('환경 4주'!D14="","",IF('환경 4주'!D14="불량","부적합",IF('환경 4주'!D14="주의","주의","적합")))</f>
        <v>적합</v>
      </c>
      <c r="D14" s="154"/>
      <c r="E14" s="157">
        <f>IF('환경 4주'!E14:E15="","",'환경 4주'!E14:E15)</f>
        <v>222</v>
      </c>
      <c r="F14" s="150"/>
      <c r="G14" s="153" t="str">
        <f>IF('환경 4주'!H14="","",IF('환경 4주'!H14="불량","부적합",IF('환경 4주'!H14="주의","주의","적합")))</f>
        <v>적합</v>
      </c>
      <c r="H14" s="159"/>
    </row>
    <row r="15" spans="1:8" ht="18.75" customHeight="1" x14ac:dyDescent="0.3">
      <c r="A15" s="151"/>
      <c r="B15" s="152"/>
      <c r="C15" s="155" t="str">
        <f>IF('환경 4주'!D15="불량","부적합",IF('환경 4주'!D15="주의","주의","적합"))</f>
        <v>적합</v>
      </c>
      <c r="D15" s="156"/>
      <c r="E15" s="158"/>
      <c r="F15" s="152"/>
      <c r="G15" s="155" t="str">
        <f>IF('환경 4주'!H15="불량","부적합",IF('환경 4주'!H15="주의","주의","적합"))</f>
        <v>적합</v>
      </c>
      <c r="H15" s="160"/>
    </row>
    <row r="16" spans="1:8" ht="18.75" customHeight="1" x14ac:dyDescent="0.3">
      <c r="A16" s="149" t="str">
        <f>IF('환경 4주'!A16:A17="","",'환경 4주'!A16:A17)</f>
        <v/>
      </c>
      <c r="B16" s="150"/>
      <c r="C16" s="153" t="str">
        <f>IF('환경 4주'!D16="","",IF('환경 4주'!D16="불량","부적합",IF('환경 4주'!D16="주의","주의","적합")))</f>
        <v/>
      </c>
      <c r="D16" s="154"/>
      <c r="E16" s="157" t="str">
        <f>IF('환경 4주'!E16:E17="","",'환경 4주'!E16:E17)</f>
        <v/>
      </c>
      <c r="F16" s="150"/>
      <c r="G16" s="153" t="str">
        <f>IF('환경 4주'!H16="","",IF('환경 4주'!H16="불량","부적합",IF('환경 4주'!H16="주의","주의","적합")))</f>
        <v/>
      </c>
      <c r="H16" s="159"/>
    </row>
    <row r="17" spans="1:8" ht="18.75" customHeight="1" x14ac:dyDescent="0.3">
      <c r="A17" s="151"/>
      <c r="B17" s="152"/>
      <c r="C17" s="155" t="str">
        <f>IF('환경 4주'!D17="불량","부적합",IF('환경 4주'!D17="주의","주의","적합"))</f>
        <v>적합</v>
      </c>
      <c r="D17" s="156"/>
      <c r="E17" s="158"/>
      <c r="F17" s="152"/>
      <c r="G17" s="155" t="str">
        <f>IF('환경 4주'!H17="불량","부적합",IF('환경 4주'!H17="주의","주의","적합"))</f>
        <v>적합</v>
      </c>
      <c r="H17" s="160"/>
    </row>
    <row r="18" spans="1:8" ht="18.75" customHeight="1" x14ac:dyDescent="0.3">
      <c r="A18" s="149" t="str">
        <f>IF('환경 4주'!A18:A19="","",'환경 4주'!A18:A19)</f>
        <v/>
      </c>
      <c r="B18" s="150"/>
      <c r="C18" s="153" t="str">
        <f>IF('환경 4주'!D18="","",IF('환경 4주'!D18="불량","부적합",IF('환경 4주'!D18="주의","주의","적합")))</f>
        <v/>
      </c>
      <c r="D18" s="154"/>
      <c r="E18" s="157" t="str">
        <f>IF('환경 4주'!E18:E19="","",'환경 4주'!E18:E19)</f>
        <v/>
      </c>
      <c r="F18" s="150"/>
      <c r="G18" s="153" t="str">
        <f>IF('환경 4주'!H18="","",IF('환경 4주'!H18="불량","부적합",IF('환경 4주'!H18="주의","주의","적합")))</f>
        <v/>
      </c>
      <c r="H18" s="159"/>
    </row>
    <row r="19" spans="1:8" ht="18.75" customHeight="1" x14ac:dyDescent="0.3">
      <c r="A19" s="151"/>
      <c r="B19" s="152"/>
      <c r="C19" s="155" t="str">
        <f>IF('환경 4주'!D19="불량","부적합",IF('환경 4주'!D19="주의","주의","적합"))</f>
        <v>적합</v>
      </c>
      <c r="D19" s="156"/>
      <c r="E19" s="158"/>
      <c r="F19" s="152"/>
      <c r="G19" s="155" t="str">
        <f>IF('환경 4주'!H19="불량","부적합",IF('환경 4주'!H19="주의","주의","적합"))</f>
        <v>적합</v>
      </c>
      <c r="H19" s="160"/>
    </row>
    <row r="20" spans="1:8" ht="18.75" customHeight="1" x14ac:dyDescent="0.3">
      <c r="A20" s="149" t="str">
        <f>IF('환경 4주'!A20:A21="","",'환경 4주'!A20:A21)</f>
        <v/>
      </c>
      <c r="B20" s="150"/>
      <c r="C20" s="153" t="str">
        <f>IF('환경 4주'!D20="","",IF('환경 4주'!D20="불량","부적합",IF('환경 4주'!D20="주의","주의","적합")))</f>
        <v/>
      </c>
      <c r="D20" s="154"/>
      <c r="E20" s="157" t="str">
        <f>IF('환경 4주'!E20:E21="","",'환경 4주'!E20:E21)</f>
        <v/>
      </c>
      <c r="F20" s="150"/>
      <c r="G20" s="153" t="str">
        <f>IF('환경 4주'!H20="","",IF('환경 4주'!H20="불량","부적합",IF('환경 4주'!H20="주의","주의","적합")))</f>
        <v/>
      </c>
      <c r="H20" s="159"/>
    </row>
    <row r="21" spans="1:8" ht="18.75" customHeight="1" x14ac:dyDescent="0.3">
      <c r="A21" s="151"/>
      <c r="B21" s="152"/>
      <c r="C21" s="155" t="str">
        <f>IF('환경 4주'!D21="불량","부적합",IF('환경 4주'!D21="주의","주의","적합"))</f>
        <v>적합</v>
      </c>
      <c r="D21" s="156"/>
      <c r="E21" s="158"/>
      <c r="F21" s="152"/>
      <c r="G21" s="155" t="str">
        <f>IF('환경 4주'!H21="불량","부적합",IF('환경 4주'!H21="주의","주의","적합"))</f>
        <v>적합</v>
      </c>
      <c r="H21" s="160"/>
    </row>
    <row r="22" spans="1:8" ht="18.75" customHeight="1" x14ac:dyDescent="0.3">
      <c r="A22" s="149" t="str">
        <f>IF('환경 4주'!A22:A23="","",'환경 4주'!A22:A23)</f>
        <v/>
      </c>
      <c r="B22" s="150"/>
      <c r="C22" s="153" t="str">
        <f>IF('환경 4주'!D22="","",IF('환경 4주'!D22="불량","부적합",IF('환경 4주'!D22="주의","주의","적합")))</f>
        <v/>
      </c>
      <c r="D22" s="154"/>
      <c r="E22" s="157" t="str">
        <f>IF('환경 4주'!E22:E23="","",'환경 4주'!E22:E23)</f>
        <v/>
      </c>
      <c r="F22" s="150"/>
      <c r="G22" s="153" t="str">
        <f>IF('환경 4주'!H22="","",IF('환경 4주'!H22="불량","부적합",IF('환경 4주'!H22="주의","주의","적합")))</f>
        <v/>
      </c>
      <c r="H22" s="159"/>
    </row>
    <row r="23" spans="1:8" ht="18.75" customHeight="1" x14ac:dyDescent="0.3">
      <c r="A23" s="151"/>
      <c r="B23" s="152"/>
      <c r="C23" s="155" t="str">
        <f>IF('환경 4주'!D23="불량","부적합",IF('환경 4주'!D23="주의","주의","적합"))</f>
        <v>적합</v>
      </c>
      <c r="D23" s="156"/>
      <c r="E23" s="158"/>
      <c r="F23" s="152"/>
      <c r="G23" s="155" t="str">
        <f>IF('환경 4주'!H23="불량","부적합",IF('환경 4주'!H23="주의","주의","적합"))</f>
        <v>적합</v>
      </c>
      <c r="H23" s="160"/>
    </row>
    <row r="24" spans="1:8" ht="18.75" customHeight="1" x14ac:dyDescent="0.3">
      <c r="A24" s="149" t="str">
        <f>IF('환경 4주'!A24:A25="","",'환경 4주'!A24:A25)</f>
        <v/>
      </c>
      <c r="B24" s="150"/>
      <c r="C24" s="153" t="str">
        <f>IF('환경 4주'!D24="","",IF('환경 4주'!D24="불량","부적합",IF('환경 4주'!D24="주의","주의","적합")))</f>
        <v/>
      </c>
      <c r="D24" s="154"/>
      <c r="E24" s="157" t="str">
        <f>IF('환경 4주'!E24:E25="","",'환경 4주'!E24:E25)</f>
        <v/>
      </c>
      <c r="F24" s="150"/>
      <c r="G24" s="153" t="str">
        <f>IF('환경 4주'!H24="","",IF('환경 4주'!H24="불량","부적합",IF('환경 4주'!H24="주의","주의","적합")))</f>
        <v/>
      </c>
      <c r="H24" s="159"/>
    </row>
    <row r="25" spans="1:8" ht="18.75" customHeight="1" x14ac:dyDescent="0.3">
      <c r="A25" s="151"/>
      <c r="B25" s="152"/>
      <c r="C25" s="155" t="str">
        <f>IF('환경 4주'!D25="불량","부적합",IF('환경 4주'!D25="주의","주의","적합"))</f>
        <v>적합</v>
      </c>
      <c r="D25" s="156"/>
      <c r="E25" s="158"/>
      <c r="F25" s="152"/>
      <c r="G25" s="155" t="str">
        <f>IF('환경 4주'!H25="불량","부적합",IF('환경 4주'!H25="주의","주의","적합"))</f>
        <v>적합</v>
      </c>
      <c r="H25" s="160"/>
    </row>
    <row r="26" spans="1:8" ht="18.75" customHeight="1" x14ac:dyDescent="0.3">
      <c r="A26" s="149" t="str">
        <f>IF('환경 4주'!A26:A27="","",'환경 4주'!A26:A27)</f>
        <v/>
      </c>
      <c r="B26" s="150"/>
      <c r="C26" s="153" t="str">
        <f>IF('환경 4주'!D26="","",IF('환경 4주'!D26="불량","부적합",IF('환경 4주'!D26="주의","주의","적합")))</f>
        <v/>
      </c>
      <c r="D26" s="154"/>
      <c r="E26" s="157" t="str">
        <f>IF('환경 4주'!E26:E27="","",'환경 4주'!E26:E27)</f>
        <v/>
      </c>
      <c r="F26" s="150"/>
      <c r="G26" s="153" t="str">
        <f>IF('환경 4주'!H26="","",IF('환경 4주'!H26="불량","부적합",IF('환경 4주'!H26="주의","주의","적합")))</f>
        <v/>
      </c>
      <c r="H26" s="159"/>
    </row>
    <row r="27" spans="1:8" ht="18.75" customHeight="1" thickBot="1" x14ac:dyDescent="0.35">
      <c r="A27" s="161"/>
      <c r="B27" s="162"/>
      <c r="C27" s="163" t="str">
        <f>IF('환경 4주'!D27="불량","부적합",IF('환경 4주'!D27="주의","주의","적합"))</f>
        <v>적합</v>
      </c>
      <c r="D27" s="164"/>
      <c r="E27" s="165"/>
      <c r="F27" s="162"/>
      <c r="G27" s="163" t="str">
        <f>IF('환경 4주'!H27="불량","부적합",IF('환경 4주'!H27="주의","주의","적합"))</f>
        <v>적합</v>
      </c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40" t="s">
        <v>79</v>
      </c>
      <c r="D31" s="140"/>
      <c r="E31" s="140" t="s">
        <v>80</v>
      </c>
      <c r="F31" s="140"/>
      <c r="G31" s="140" t="s">
        <v>81</v>
      </c>
      <c r="H31" s="140"/>
    </row>
    <row r="32" spans="1:8" x14ac:dyDescent="0.3">
      <c r="A32" s="17" t="s">
        <v>82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83</v>
      </c>
      <c r="B33" s="78"/>
      <c r="C33" s="141" t="s">
        <v>84</v>
      </c>
      <c r="D33" s="141"/>
      <c r="E33" s="86" t="s">
        <v>85</v>
      </c>
      <c r="F33" s="86"/>
      <c r="G33" s="78" t="s">
        <v>86</v>
      </c>
      <c r="H33" s="78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14" x14ac:dyDescent="0.3">
      <c r="F3" s="55" t="s">
        <v>8</v>
      </c>
      <c r="G3" s="84" t="s">
        <v>105</v>
      </c>
      <c r="H3" s="85"/>
      <c r="N3" s="43"/>
    </row>
    <row r="4" spans="1:14" x14ac:dyDescent="0.3">
      <c r="A4" s="52" t="s">
        <v>24</v>
      </c>
      <c r="B4" s="53" t="s">
        <v>100</v>
      </c>
      <c r="C4" s="52" t="s">
        <v>9</v>
      </c>
      <c r="D4" s="65">
        <v>44026</v>
      </c>
      <c r="E4" s="65"/>
      <c r="F4" s="54" t="s">
        <v>62</v>
      </c>
      <c r="G4" s="108">
        <v>44029</v>
      </c>
      <c r="H4" s="109"/>
      <c r="N4" s="43"/>
    </row>
    <row r="5" spans="1:14" x14ac:dyDescent="0.3">
      <c r="A5" s="52" t="s">
        <v>18</v>
      </c>
      <c r="B5" s="50">
        <v>202</v>
      </c>
      <c r="C5" s="52" t="s">
        <v>19</v>
      </c>
      <c r="D5" s="110">
        <v>8</v>
      </c>
      <c r="E5" s="110"/>
      <c r="F5" s="52" t="s">
        <v>10</v>
      </c>
      <c r="G5" s="68" t="s">
        <v>102</v>
      </c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1" t="s">
        <v>17</v>
      </c>
      <c r="B7" s="112"/>
      <c r="C7" s="56" t="s">
        <v>63</v>
      </c>
      <c r="D7" s="28" t="s">
        <v>3</v>
      </c>
      <c r="E7" s="113" t="s">
        <v>17</v>
      </c>
      <c r="F7" s="112"/>
      <c r="G7" s="56" t="s">
        <v>11</v>
      </c>
      <c r="H7" s="7" t="s">
        <v>3</v>
      </c>
      <c r="N7" s="43">
        <v>12</v>
      </c>
    </row>
    <row r="8" spans="1:14" ht="18.75" customHeight="1" x14ac:dyDescent="0.3">
      <c r="A8" s="114">
        <v>111</v>
      </c>
      <c r="B8" s="115"/>
      <c r="C8" s="118" t="s">
        <v>103</v>
      </c>
      <c r="D8" s="120" t="str">
        <f>IF(C8="","",IF(C8="음성","양호",IF(ISERROR(FIND(".",C8)),"불량","주의")))</f>
        <v>양호</v>
      </c>
      <c r="E8" s="122">
        <v>112</v>
      </c>
      <c r="F8" s="115"/>
      <c r="G8" s="118" t="s">
        <v>103</v>
      </c>
      <c r="H8" s="124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6"/>
      <c r="B9" s="117"/>
      <c r="C9" s="119"/>
      <c r="D9" s="121"/>
      <c r="E9" s="123"/>
      <c r="F9" s="117"/>
      <c r="G9" s="119"/>
      <c r="H9" s="125"/>
      <c r="N9" s="43">
        <v>20</v>
      </c>
    </row>
    <row r="10" spans="1:14" ht="18.75" customHeight="1" x14ac:dyDescent="0.3">
      <c r="A10" s="114">
        <v>121</v>
      </c>
      <c r="B10" s="115"/>
      <c r="C10" s="118" t="s">
        <v>103</v>
      </c>
      <c r="D10" s="120" t="str">
        <f t="shared" ref="D10" si="0">IF(C10="","",IF(C10="음성","양호",IF(ISERROR(FIND(".",C10)),"불량","주의")))</f>
        <v>양호</v>
      </c>
      <c r="E10" s="122">
        <v>122</v>
      </c>
      <c r="F10" s="115"/>
      <c r="G10" s="118" t="s">
        <v>103</v>
      </c>
      <c r="H10" s="12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6"/>
      <c r="B11" s="117"/>
      <c r="C11" s="119"/>
      <c r="D11" s="121"/>
      <c r="E11" s="123"/>
      <c r="F11" s="117"/>
      <c r="G11" s="119"/>
      <c r="H11" s="125"/>
      <c r="N11" s="43">
        <v>28</v>
      </c>
    </row>
    <row r="12" spans="1:14" ht="18.75" customHeight="1" x14ac:dyDescent="0.3">
      <c r="A12" s="114">
        <v>211</v>
      </c>
      <c r="B12" s="115"/>
      <c r="C12" s="118" t="s">
        <v>103</v>
      </c>
      <c r="D12" s="120" t="str">
        <f t="shared" ref="D12" si="2">IF(C12="","",IF(C12="음성","양호",IF(ISERROR(FIND(".",C12)),"불량","주의")))</f>
        <v>양호</v>
      </c>
      <c r="E12" s="122">
        <v>212</v>
      </c>
      <c r="F12" s="115"/>
      <c r="G12" s="118" t="s">
        <v>103</v>
      </c>
      <c r="H12" s="124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6"/>
      <c r="B13" s="117"/>
      <c r="C13" s="119"/>
      <c r="D13" s="121"/>
      <c r="E13" s="123"/>
      <c r="F13" s="117"/>
      <c r="G13" s="119"/>
      <c r="H13" s="125"/>
      <c r="N13" s="43">
        <v>42</v>
      </c>
    </row>
    <row r="14" spans="1:14" ht="18.75" customHeight="1" x14ac:dyDescent="0.3">
      <c r="A14" s="114">
        <v>221</v>
      </c>
      <c r="B14" s="115"/>
      <c r="C14" s="118" t="s">
        <v>103</v>
      </c>
      <c r="D14" s="120" t="str">
        <f t="shared" ref="D14" si="4">IF(C14="","",IF(C14="음성","양호",IF(ISERROR(FIND(".",C14)),"불량","주의")))</f>
        <v>양호</v>
      </c>
      <c r="E14" s="122">
        <v>222</v>
      </c>
      <c r="F14" s="115"/>
      <c r="G14" s="118" t="s">
        <v>103</v>
      </c>
      <c r="H14" s="124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16"/>
      <c r="B15" s="117"/>
      <c r="C15" s="119"/>
      <c r="D15" s="121"/>
      <c r="E15" s="123"/>
      <c r="F15" s="117"/>
      <c r="G15" s="119"/>
      <c r="H15" s="125"/>
      <c r="N15" s="43">
        <v>54</v>
      </c>
    </row>
    <row r="16" spans="1:14" ht="18.75" customHeight="1" x14ac:dyDescent="0.3">
      <c r="A16" s="114"/>
      <c r="B16" s="115"/>
      <c r="C16" s="118"/>
      <c r="D16" s="120" t="str">
        <f t="shared" ref="D16" si="6">IF(C16="","",IF(C16="음성","양호",IF(ISERROR(FIND(".",C16)),"불량","주의")))</f>
        <v/>
      </c>
      <c r="E16" s="122"/>
      <c r="F16" s="115"/>
      <c r="G16" s="126"/>
      <c r="H16" s="124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6"/>
      <c r="B17" s="117"/>
      <c r="C17" s="119"/>
      <c r="D17" s="121"/>
      <c r="E17" s="123"/>
      <c r="F17" s="117"/>
      <c r="G17" s="127"/>
      <c r="H17" s="125"/>
      <c r="N17" s="43"/>
    </row>
    <row r="18" spans="1:14" ht="18.75" customHeight="1" x14ac:dyDescent="0.3">
      <c r="A18" s="114"/>
      <c r="B18" s="115"/>
      <c r="C18" s="118"/>
      <c r="D18" s="120" t="str">
        <f t="shared" ref="D18" si="8">IF(C18="","",IF(C18="음성","양호",IF(ISERROR(FIND(".",C18)),"불량","주의")))</f>
        <v/>
      </c>
      <c r="E18" s="122"/>
      <c r="F18" s="115"/>
      <c r="G18" s="126"/>
      <c r="H18" s="124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6"/>
      <c r="B19" s="117"/>
      <c r="C19" s="119"/>
      <c r="D19" s="121"/>
      <c r="E19" s="123"/>
      <c r="F19" s="117"/>
      <c r="G19" s="127"/>
      <c r="H19" s="125"/>
      <c r="N19" s="43"/>
    </row>
    <row r="20" spans="1:14" ht="18.75" customHeight="1" x14ac:dyDescent="0.3">
      <c r="A20" s="114"/>
      <c r="B20" s="115" t="s">
        <v>64</v>
      </c>
      <c r="C20" s="118"/>
      <c r="D20" s="120" t="str">
        <f t="shared" ref="D20" si="10">IF(C20="","",IF(C20="음성","양호",IF(ISERROR(FIND(".",C20)),"불량","주의")))</f>
        <v/>
      </c>
      <c r="E20" s="122"/>
      <c r="F20" s="115" t="s">
        <v>64</v>
      </c>
      <c r="G20" s="126"/>
      <c r="H20" s="124" t="str">
        <f t="shared" ref="H20" si="11">IF(G20="","",IF(G20="음성","양호",IF(ISERROR(FIND(".",G20)),"불량","주의")))</f>
        <v/>
      </c>
    </row>
    <row r="21" spans="1:14" ht="18.75" customHeight="1" x14ac:dyDescent="0.3">
      <c r="A21" s="116"/>
      <c r="B21" s="117" t="s">
        <v>65</v>
      </c>
      <c r="C21" s="119"/>
      <c r="D21" s="121"/>
      <c r="E21" s="123"/>
      <c r="F21" s="117" t="s">
        <v>65</v>
      </c>
      <c r="G21" s="127"/>
      <c r="H21" s="125"/>
    </row>
    <row r="22" spans="1:14" ht="18.75" customHeight="1" x14ac:dyDescent="0.3">
      <c r="A22" s="114"/>
      <c r="B22" s="115" t="s">
        <v>66</v>
      </c>
      <c r="C22" s="118"/>
      <c r="D22" s="120" t="str">
        <f t="shared" ref="D22" si="12">IF(C22="","",IF(C22="음성","양호",IF(ISERROR(FIND(".",C22)),"불량","주의")))</f>
        <v/>
      </c>
      <c r="E22" s="122"/>
      <c r="F22" s="115" t="s">
        <v>64</v>
      </c>
      <c r="G22" s="126"/>
      <c r="H22" s="124" t="str">
        <f t="shared" ref="H22" si="13">IF(G22="","",IF(G22="음성","양호",IF(ISERROR(FIND(".",G22)),"불량","주의")))</f>
        <v/>
      </c>
    </row>
    <row r="23" spans="1:14" ht="18.75" customHeight="1" x14ac:dyDescent="0.3">
      <c r="A23" s="116"/>
      <c r="B23" s="117" t="s">
        <v>65</v>
      </c>
      <c r="C23" s="119"/>
      <c r="D23" s="121"/>
      <c r="E23" s="123"/>
      <c r="F23" s="117" t="s">
        <v>65</v>
      </c>
      <c r="G23" s="127"/>
      <c r="H23" s="125"/>
    </row>
    <row r="24" spans="1:14" ht="18.75" customHeight="1" x14ac:dyDescent="0.3">
      <c r="A24" s="114"/>
      <c r="B24" s="115" t="s">
        <v>64</v>
      </c>
      <c r="C24" s="118"/>
      <c r="D24" s="120" t="str">
        <f t="shared" ref="D24" si="14">IF(C24="","",IF(C24="음성","양호",IF(ISERROR(FIND(".",C24)),"불량","주의")))</f>
        <v/>
      </c>
      <c r="E24" s="122"/>
      <c r="F24" s="115" t="s">
        <v>64</v>
      </c>
      <c r="G24" s="126"/>
      <c r="H24" s="124" t="str">
        <f t="shared" ref="H24" si="15">IF(G24="","",IF(G24="음성","양호",IF(ISERROR(FIND(".",G24)),"불량","주의")))</f>
        <v/>
      </c>
    </row>
    <row r="25" spans="1:14" ht="18.75" customHeight="1" x14ac:dyDescent="0.3">
      <c r="A25" s="116"/>
      <c r="B25" s="117" t="s">
        <v>65</v>
      </c>
      <c r="C25" s="119"/>
      <c r="D25" s="121"/>
      <c r="E25" s="123"/>
      <c r="F25" s="117" t="s">
        <v>65</v>
      </c>
      <c r="G25" s="127"/>
      <c r="H25" s="125"/>
    </row>
    <row r="26" spans="1:14" ht="18.75" customHeight="1" thickBot="1" x14ac:dyDescent="0.35">
      <c r="A26" s="129"/>
      <c r="B26" s="130" t="s">
        <v>64</v>
      </c>
      <c r="C26" s="133"/>
      <c r="D26" s="120" t="str">
        <f t="shared" ref="D26" si="16">IF(C26="","",IF(C26="음성","양호",IF(ISERROR(FIND(".",C26)),"불량","주의")))</f>
        <v/>
      </c>
      <c r="E26" s="136"/>
      <c r="F26" s="130" t="s">
        <v>64</v>
      </c>
      <c r="G26" s="138"/>
      <c r="H26" s="124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1"/>
      <c r="B27" s="132" t="s">
        <v>65</v>
      </c>
      <c r="C27" s="134"/>
      <c r="D27" s="135"/>
      <c r="E27" s="137"/>
      <c r="F27" s="132" t="s">
        <v>65</v>
      </c>
      <c r="G27" s="139"/>
      <c r="H27" s="128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0" t="s">
        <v>32</v>
      </c>
      <c r="D31" s="140"/>
      <c r="E31" s="140" t="s">
        <v>20</v>
      </c>
      <c r="F31" s="140"/>
      <c r="G31" s="140" t="s">
        <v>33</v>
      </c>
      <c r="H31" s="140"/>
    </row>
    <row r="32" spans="1:14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67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20:C27 C16 C18 C10 C12 C14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7" t="s">
        <v>68</v>
      </c>
      <c r="B1" s="62"/>
      <c r="C1" s="62"/>
      <c r="D1" s="62"/>
      <c r="E1" s="62"/>
      <c r="F1" s="62"/>
      <c r="G1" s="62"/>
      <c r="H1" s="62"/>
    </row>
    <row r="3" spans="1:8" x14ac:dyDescent="0.3">
      <c r="F3" s="55" t="s">
        <v>69</v>
      </c>
      <c r="G3" s="84" t="str">
        <f>'환경 8주'!G3:H3</f>
        <v>20-1844</v>
      </c>
      <c r="H3" s="85"/>
    </row>
    <row r="4" spans="1:8" x14ac:dyDescent="0.3">
      <c r="A4" s="52" t="s">
        <v>70</v>
      </c>
      <c r="B4" s="55" t="str">
        <f>'환경 8주'!B4</f>
        <v>화천농장</v>
      </c>
      <c r="C4" s="52" t="s">
        <v>71</v>
      </c>
      <c r="D4" s="142">
        <f>'환경 8주'!D4:E4</f>
        <v>44026</v>
      </c>
      <c r="E4" s="142"/>
      <c r="F4" s="54" t="s">
        <v>72</v>
      </c>
      <c r="G4" s="143">
        <f>'환경 8주'!G4:H4</f>
        <v>44029</v>
      </c>
      <c r="H4" s="144"/>
    </row>
    <row r="5" spans="1:8" x14ac:dyDescent="0.3">
      <c r="A5" s="52" t="s">
        <v>73</v>
      </c>
      <c r="B5" s="51">
        <f>'환경 8주'!B5</f>
        <v>202</v>
      </c>
      <c r="C5" s="52" t="s">
        <v>74</v>
      </c>
      <c r="D5" s="145">
        <f>'환경 8주'!D5:E5</f>
        <v>8</v>
      </c>
      <c r="E5" s="145"/>
      <c r="F5" s="52" t="s">
        <v>75</v>
      </c>
      <c r="G5" s="146" t="str">
        <f>'환경 8주'!G5:H5</f>
        <v>김우용</v>
      </c>
      <c r="H5" s="146"/>
    </row>
    <row r="6" spans="1:8" ht="15.75" thickBot="1" x14ac:dyDescent="0.35"/>
    <row r="7" spans="1:8" ht="16.5" customHeight="1" x14ac:dyDescent="0.3">
      <c r="A7" s="111" t="s">
        <v>76</v>
      </c>
      <c r="B7" s="112"/>
      <c r="C7" s="147" t="s">
        <v>77</v>
      </c>
      <c r="D7" s="88"/>
      <c r="E7" s="113" t="s">
        <v>76</v>
      </c>
      <c r="F7" s="112"/>
      <c r="G7" s="147" t="s">
        <v>77</v>
      </c>
      <c r="H7" s="148"/>
    </row>
    <row r="8" spans="1:8" ht="18.75" customHeight="1" x14ac:dyDescent="0.3">
      <c r="A8" s="149">
        <f>IF('환경 8주'!A8:A9="","",'환경 8주'!A8:A9)</f>
        <v>111</v>
      </c>
      <c r="B8" s="150"/>
      <c r="C8" s="153" t="str">
        <f>IF('환경 8주'!D8="","",IF('환경 8주'!D8="불량","부적합",IF('환경 8주'!D8="주의","주의","적합")))</f>
        <v>적합</v>
      </c>
      <c r="D8" s="154"/>
      <c r="E8" s="157">
        <f>IF('환경 8주'!E8:E9="","",'환경 8주'!E8:E9)</f>
        <v>112</v>
      </c>
      <c r="F8" s="150"/>
      <c r="G8" s="153" t="str">
        <f>IF('환경 8주'!H8="","",IF('환경 8주'!H8="불량","부적합",IF('환경 8주'!H8="주의","주의","적합")))</f>
        <v>적합</v>
      </c>
      <c r="H8" s="159"/>
    </row>
    <row r="9" spans="1:8" ht="18.75" customHeight="1" x14ac:dyDescent="0.3">
      <c r="A9" s="151"/>
      <c r="B9" s="152"/>
      <c r="C9" s="155" t="str">
        <f>IF('환경 8주'!D9="불량","부적합",IF('환경 8주'!D9="주의","주의","적합"))</f>
        <v>적합</v>
      </c>
      <c r="D9" s="156"/>
      <c r="E9" s="158"/>
      <c r="F9" s="152"/>
      <c r="G9" s="155" t="str">
        <f>IF('환경 8주'!H9="불량","부적합",IF('환경 8주'!H9="주의","주의","적합"))</f>
        <v>적합</v>
      </c>
      <c r="H9" s="160"/>
    </row>
    <row r="10" spans="1:8" ht="18.75" customHeight="1" x14ac:dyDescent="0.3">
      <c r="A10" s="149">
        <f>IF('환경 8주'!A10:A11="","",'환경 8주'!A10:A11)</f>
        <v>121</v>
      </c>
      <c r="B10" s="150"/>
      <c r="C10" s="153" t="str">
        <f>IF('환경 8주'!D10="","",IF('환경 8주'!D10="불량","부적합",IF('환경 8주'!D10="주의","주의","적합")))</f>
        <v>적합</v>
      </c>
      <c r="D10" s="154"/>
      <c r="E10" s="157">
        <f>IF('환경 8주'!E10:E11="","",'환경 8주'!E10:E11)</f>
        <v>122</v>
      </c>
      <c r="F10" s="150"/>
      <c r="G10" s="153" t="str">
        <f>IF('환경 8주'!H10="","",IF('환경 8주'!H10="불량","부적합",IF('환경 8주'!H10="주의","주의","적합")))</f>
        <v>적합</v>
      </c>
      <c r="H10" s="159"/>
    </row>
    <row r="11" spans="1:8" ht="18.75" customHeight="1" x14ac:dyDescent="0.3">
      <c r="A11" s="151"/>
      <c r="B11" s="152"/>
      <c r="C11" s="155" t="str">
        <f>IF('환경 8주'!D11="불량","부적합",IF('환경 8주'!D11="주의","주의","적합"))</f>
        <v>적합</v>
      </c>
      <c r="D11" s="156"/>
      <c r="E11" s="158"/>
      <c r="F11" s="152"/>
      <c r="G11" s="155" t="str">
        <f>IF('환경 8주'!H11="불량","부적합",IF('환경 8주'!H11="주의","주의","적합"))</f>
        <v>적합</v>
      </c>
      <c r="H11" s="160"/>
    </row>
    <row r="12" spans="1:8" ht="18.75" customHeight="1" x14ac:dyDescent="0.3">
      <c r="A12" s="149">
        <f>IF('환경 8주'!A12:A13="","",'환경 8주'!A12:A13)</f>
        <v>211</v>
      </c>
      <c r="B12" s="150"/>
      <c r="C12" s="153" t="str">
        <f>IF('환경 8주'!D12="","",IF('환경 8주'!D12="불량","부적합",IF('환경 8주'!D12="주의","주의","적합")))</f>
        <v>적합</v>
      </c>
      <c r="D12" s="154"/>
      <c r="E12" s="157">
        <f>IF('환경 8주'!E12:E13="","",'환경 8주'!E12:E13)</f>
        <v>212</v>
      </c>
      <c r="F12" s="150"/>
      <c r="G12" s="153" t="str">
        <f>IF('환경 8주'!H12="","",IF('환경 8주'!H12="불량","부적합",IF('환경 8주'!H12="주의","주의","적합")))</f>
        <v>적합</v>
      </c>
      <c r="H12" s="159"/>
    </row>
    <row r="13" spans="1:8" ht="18.75" customHeight="1" x14ac:dyDescent="0.3">
      <c r="A13" s="151"/>
      <c r="B13" s="152"/>
      <c r="C13" s="155" t="str">
        <f>IF('환경 8주'!D13="불량","부적합",IF('환경 8주'!D13="주의","주의","적합"))</f>
        <v>적합</v>
      </c>
      <c r="D13" s="156"/>
      <c r="E13" s="158"/>
      <c r="F13" s="152"/>
      <c r="G13" s="155" t="str">
        <f>IF('환경 8주'!H13="불량","부적합",IF('환경 8주'!H13="주의","주의","적합"))</f>
        <v>적합</v>
      </c>
      <c r="H13" s="160"/>
    </row>
    <row r="14" spans="1:8" ht="18.75" customHeight="1" x14ac:dyDescent="0.3">
      <c r="A14" s="149">
        <f>IF('환경 8주'!A14:A15="","",'환경 8주'!A14:A15)</f>
        <v>221</v>
      </c>
      <c r="B14" s="150"/>
      <c r="C14" s="153" t="str">
        <f>IF('환경 8주'!D14="","",IF('환경 8주'!D14="불량","부적합",IF('환경 8주'!D14="주의","주의","적합")))</f>
        <v>적합</v>
      </c>
      <c r="D14" s="154"/>
      <c r="E14" s="157">
        <f>IF('환경 8주'!E14:E15="","",'환경 8주'!E14:E15)</f>
        <v>222</v>
      </c>
      <c r="F14" s="150"/>
      <c r="G14" s="153" t="str">
        <f>IF('환경 8주'!H14="","",IF('환경 8주'!H14="불량","부적합",IF('환경 8주'!H14="주의","주의","적합")))</f>
        <v>적합</v>
      </c>
      <c r="H14" s="159"/>
    </row>
    <row r="15" spans="1:8" ht="18.75" customHeight="1" x14ac:dyDescent="0.3">
      <c r="A15" s="151"/>
      <c r="B15" s="152"/>
      <c r="C15" s="155" t="str">
        <f>IF('환경 8주'!D15="불량","부적합",IF('환경 8주'!D15="주의","주의","적합"))</f>
        <v>적합</v>
      </c>
      <c r="D15" s="156"/>
      <c r="E15" s="158"/>
      <c r="F15" s="152"/>
      <c r="G15" s="155" t="str">
        <f>IF('환경 8주'!H15="불량","부적합",IF('환경 8주'!H15="주의","주의","적합"))</f>
        <v>적합</v>
      </c>
      <c r="H15" s="160"/>
    </row>
    <row r="16" spans="1:8" ht="18.75" customHeight="1" x14ac:dyDescent="0.3">
      <c r="A16" s="149" t="str">
        <f>IF('환경 8주'!A16:A17="","",'환경 8주'!A16:A17)</f>
        <v/>
      </c>
      <c r="B16" s="150"/>
      <c r="C16" s="153" t="str">
        <f>IF('환경 8주'!D16="","",IF('환경 8주'!D16="불량","부적합",IF('환경 8주'!D16="주의","주의","적합")))</f>
        <v/>
      </c>
      <c r="D16" s="154"/>
      <c r="E16" s="157" t="str">
        <f>IF('환경 8주'!E16:E17="","",'환경 8주'!E16:E17)</f>
        <v/>
      </c>
      <c r="F16" s="150"/>
      <c r="G16" s="153" t="str">
        <f>IF('환경 8주'!H16="","",IF('환경 8주'!H16="불량","부적합",IF('환경 8주'!H16="주의","주의","적합")))</f>
        <v/>
      </c>
      <c r="H16" s="159"/>
    </row>
    <row r="17" spans="1:8" ht="18.75" customHeight="1" x14ac:dyDescent="0.3">
      <c r="A17" s="151"/>
      <c r="B17" s="152"/>
      <c r="C17" s="155" t="str">
        <f>IF('환경 8주'!D17="불량","부적합",IF('환경 8주'!D17="주의","주의","적합"))</f>
        <v>적합</v>
      </c>
      <c r="D17" s="156"/>
      <c r="E17" s="158"/>
      <c r="F17" s="152"/>
      <c r="G17" s="155" t="str">
        <f>IF('환경 8주'!H17="불량","부적합",IF('환경 8주'!H17="주의","주의","적합"))</f>
        <v>적합</v>
      </c>
      <c r="H17" s="160"/>
    </row>
    <row r="18" spans="1:8" ht="18.75" customHeight="1" x14ac:dyDescent="0.3">
      <c r="A18" s="149" t="str">
        <f>IF('환경 8주'!A18:A19="","",'환경 8주'!A18:A19)</f>
        <v/>
      </c>
      <c r="B18" s="150"/>
      <c r="C18" s="153" t="str">
        <f>IF('환경 8주'!D18="","",IF('환경 8주'!D18="불량","부적합",IF('환경 8주'!D18="주의","주의","적합")))</f>
        <v/>
      </c>
      <c r="D18" s="154"/>
      <c r="E18" s="157" t="str">
        <f>IF('환경 8주'!E18:E19="","",'환경 8주'!E18:E19)</f>
        <v/>
      </c>
      <c r="F18" s="150"/>
      <c r="G18" s="153" t="str">
        <f>IF('환경 8주'!H18="","",IF('환경 8주'!H18="불량","부적합",IF('환경 8주'!H18="주의","주의","적합")))</f>
        <v/>
      </c>
      <c r="H18" s="159"/>
    </row>
    <row r="19" spans="1:8" ht="18.75" customHeight="1" x14ac:dyDescent="0.3">
      <c r="A19" s="151"/>
      <c r="B19" s="152"/>
      <c r="C19" s="155" t="str">
        <f>IF('환경 8주'!D19="불량","부적합",IF('환경 8주'!D19="주의","주의","적합"))</f>
        <v>적합</v>
      </c>
      <c r="D19" s="156"/>
      <c r="E19" s="158"/>
      <c r="F19" s="152"/>
      <c r="G19" s="155" t="str">
        <f>IF('환경 8주'!H19="불량","부적합",IF('환경 8주'!H19="주의","주의","적합"))</f>
        <v>적합</v>
      </c>
      <c r="H19" s="160"/>
    </row>
    <row r="20" spans="1:8" ht="18.75" customHeight="1" x14ac:dyDescent="0.3">
      <c r="A20" s="149" t="str">
        <f>IF('환경 8주'!A20:A21="","",'환경 8주'!A20:A21)</f>
        <v/>
      </c>
      <c r="B20" s="150"/>
      <c r="C20" s="153" t="str">
        <f>IF('환경 8주'!D20="","",IF('환경 8주'!D20="불량","부적합",IF('환경 8주'!D20="주의","주의","적합")))</f>
        <v/>
      </c>
      <c r="D20" s="154"/>
      <c r="E20" s="157" t="str">
        <f>IF('환경 8주'!E20:E21="","",'환경 8주'!E20:E21)</f>
        <v/>
      </c>
      <c r="F20" s="150"/>
      <c r="G20" s="153" t="str">
        <f>IF('환경 8주'!H20="","",IF('환경 8주'!H20="불량","부적합",IF('환경 8주'!H20="주의","주의","적합")))</f>
        <v/>
      </c>
      <c r="H20" s="159"/>
    </row>
    <row r="21" spans="1:8" ht="18.75" customHeight="1" x14ac:dyDescent="0.3">
      <c r="A21" s="151"/>
      <c r="B21" s="152"/>
      <c r="C21" s="155" t="str">
        <f>IF('환경 8주'!D21="불량","부적합",IF('환경 8주'!D21="주의","주의","적합"))</f>
        <v>적합</v>
      </c>
      <c r="D21" s="156"/>
      <c r="E21" s="158"/>
      <c r="F21" s="152"/>
      <c r="G21" s="155" t="str">
        <f>IF('환경 8주'!H21="불량","부적합",IF('환경 8주'!H21="주의","주의","적합"))</f>
        <v>적합</v>
      </c>
      <c r="H21" s="160"/>
    </row>
    <row r="22" spans="1:8" ht="18.75" customHeight="1" x14ac:dyDescent="0.3">
      <c r="A22" s="149" t="str">
        <f>IF('환경 8주'!A22:A23="","",'환경 8주'!A22:A23)</f>
        <v/>
      </c>
      <c r="B22" s="150"/>
      <c r="C22" s="153" t="str">
        <f>IF('환경 8주'!D22="","",IF('환경 8주'!D22="불량","부적합",IF('환경 8주'!D22="주의","주의","적합")))</f>
        <v/>
      </c>
      <c r="D22" s="154"/>
      <c r="E22" s="157" t="str">
        <f>IF('환경 8주'!E22:E23="","",'환경 8주'!E22:E23)</f>
        <v/>
      </c>
      <c r="F22" s="150"/>
      <c r="G22" s="153" t="str">
        <f>IF('환경 8주'!H22="","",IF('환경 8주'!H22="불량","부적합",IF('환경 8주'!H22="주의","주의","적합")))</f>
        <v/>
      </c>
      <c r="H22" s="159"/>
    </row>
    <row r="23" spans="1:8" ht="18.75" customHeight="1" x14ac:dyDescent="0.3">
      <c r="A23" s="151"/>
      <c r="B23" s="152"/>
      <c r="C23" s="155" t="str">
        <f>IF('환경 8주'!D23="불량","부적합",IF('환경 8주'!D23="주의","주의","적합"))</f>
        <v>적합</v>
      </c>
      <c r="D23" s="156"/>
      <c r="E23" s="158"/>
      <c r="F23" s="152"/>
      <c r="G23" s="155" t="str">
        <f>IF('환경 8주'!H23="불량","부적합",IF('환경 8주'!H23="주의","주의","적합"))</f>
        <v>적합</v>
      </c>
      <c r="H23" s="160"/>
    </row>
    <row r="24" spans="1:8" ht="18.75" customHeight="1" x14ac:dyDescent="0.3">
      <c r="A24" s="149" t="str">
        <f>IF('환경 8주'!A24:A25="","",'환경 8주'!A24:A25)</f>
        <v/>
      </c>
      <c r="B24" s="150"/>
      <c r="C24" s="153" t="str">
        <f>IF('환경 8주'!D24="","",IF('환경 8주'!D24="불량","부적합",IF('환경 8주'!D24="주의","주의","적합")))</f>
        <v/>
      </c>
      <c r="D24" s="154"/>
      <c r="E24" s="157" t="str">
        <f>IF('환경 8주'!E24:E25="","",'환경 8주'!E24:E25)</f>
        <v/>
      </c>
      <c r="F24" s="150"/>
      <c r="G24" s="153" t="str">
        <f>IF('환경 8주'!H24="","",IF('환경 8주'!H24="불량","부적합",IF('환경 8주'!H24="주의","주의","적합")))</f>
        <v/>
      </c>
      <c r="H24" s="159"/>
    </row>
    <row r="25" spans="1:8" ht="18.75" customHeight="1" x14ac:dyDescent="0.3">
      <c r="A25" s="151"/>
      <c r="B25" s="152"/>
      <c r="C25" s="155" t="str">
        <f>IF('환경 8주'!D25="불량","부적합",IF('환경 8주'!D25="주의","주의","적합"))</f>
        <v>적합</v>
      </c>
      <c r="D25" s="156"/>
      <c r="E25" s="158"/>
      <c r="F25" s="152"/>
      <c r="G25" s="155" t="str">
        <f>IF('환경 8주'!H25="불량","부적합",IF('환경 8주'!H25="주의","주의","적합"))</f>
        <v>적합</v>
      </c>
      <c r="H25" s="160"/>
    </row>
    <row r="26" spans="1:8" ht="18.75" customHeight="1" x14ac:dyDescent="0.3">
      <c r="A26" s="149" t="str">
        <f>IF('환경 8주'!A26:A27="","",'환경 8주'!A26:A27)</f>
        <v/>
      </c>
      <c r="B26" s="150"/>
      <c r="C26" s="153" t="str">
        <f>IF('환경 8주'!D26="","",IF('환경 8주'!D26="불량","부적합",IF('환경 8주'!D26="주의","주의","적합")))</f>
        <v/>
      </c>
      <c r="D26" s="154"/>
      <c r="E26" s="157" t="str">
        <f>IF('환경 8주'!E26:E27="","",'환경 8주'!E26:E27)</f>
        <v/>
      </c>
      <c r="F26" s="150"/>
      <c r="G26" s="153" t="str">
        <f>IF('환경 8주'!H26="","",IF('환경 8주'!H26="불량","부적합",IF('환경 8주'!H26="주의","주의","적합")))</f>
        <v/>
      </c>
      <c r="H26" s="159"/>
    </row>
    <row r="27" spans="1:8" ht="18.75" customHeight="1" thickBot="1" x14ac:dyDescent="0.35">
      <c r="A27" s="161"/>
      <c r="B27" s="162"/>
      <c r="C27" s="163" t="str">
        <f>IF('환경 8주'!D27="불량","부적합",IF('환경 8주'!D27="주의","주의","적합"))</f>
        <v>적합</v>
      </c>
      <c r="D27" s="164"/>
      <c r="E27" s="165"/>
      <c r="F27" s="162"/>
      <c r="G27" s="163" t="str">
        <f>IF('환경 8주'!H27="불량","부적합",IF('환경 8주'!H27="주의","주의","적합"))</f>
        <v>적합</v>
      </c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40" t="s">
        <v>79</v>
      </c>
      <c r="D31" s="140"/>
      <c r="E31" s="140" t="s">
        <v>80</v>
      </c>
      <c r="F31" s="140"/>
      <c r="G31" s="140" t="s">
        <v>81</v>
      </c>
      <c r="H31" s="140"/>
    </row>
    <row r="32" spans="1:8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43</v>
      </c>
      <c r="B33" s="78"/>
      <c r="C33" s="141" t="s">
        <v>84</v>
      </c>
      <c r="D33" s="141"/>
      <c r="E33" s="86" t="s">
        <v>85</v>
      </c>
      <c r="F33" s="86"/>
      <c r="G33" s="78" t="s">
        <v>86</v>
      </c>
      <c r="H33" s="78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J6" sqref="J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14" x14ac:dyDescent="0.3">
      <c r="F3" s="60" t="s">
        <v>8</v>
      </c>
      <c r="G3" s="84" t="s">
        <v>106</v>
      </c>
      <c r="H3" s="85"/>
      <c r="N3" s="43"/>
    </row>
    <row r="4" spans="1:14" x14ac:dyDescent="0.3">
      <c r="A4" s="57" t="s">
        <v>24</v>
      </c>
      <c r="B4" s="58" t="s">
        <v>100</v>
      </c>
      <c r="C4" s="57" t="s">
        <v>9</v>
      </c>
      <c r="D4" s="65">
        <v>44043</v>
      </c>
      <c r="E4" s="65"/>
      <c r="F4" s="59" t="s">
        <v>62</v>
      </c>
      <c r="G4" s="108">
        <v>44049</v>
      </c>
      <c r="H4" s="109"/>
      <c r="N4" s="43"/>
    </row>
    <row r="5" spans="1:14" x14ac:dyDescent="0.3">
      <c r="A5" s="57" t="s">
        <v>18</v>
      </c>
      <c r="B5" s="50">
        <v>202</v>
      </c>
      <c r="C5" s="57" t="s">
        <v>19</v>
      </c>
      <c r="D5" s="110">
        <v>12</v>
      </c>
      <c r="E5" s="110"/>
      <c r="F5" s="57" t="s">
        <v>10</v>
      </c>
      <c r="G5" s="68" t="s">
        <v>102</v>
      </c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1" t="s">
        <v>17</v>
      </c>
      <c r="B7" s="112"/>
      <c r="C7" s="61" t="s">
        <v>63</v>
      </c>
      <c r="D7" s="28" t="s">
        <v>3</v>
      </c>
      <c r="E7" s="113" t="s">
        <v>17</v>
      </c>
      <c r="F7" s="112"/>
      <c r="G7" s="61" t="s">
        <v>11</v>
      </c>
      <c r="H7" s="7" t="s">
        <v>3</v>
      </c>
      <c r="N7" s="43">
        <v>12</v>
      </c>
    </row>
    <row r="8" spans="1:14" ht="18.75" customHeight="1" x14ac:dyDescent="0.3">
      <c r="A8" s="114">
        <v>111</v>
      </c>
      <c r="B8" s="115"/>
      <c r="C8" s="118" t="s">
        <v>103</v>
      </c>
      <c r="D8" s="120" t="str">
        <f>IF(C8="","",IF(C8="음성","양호",IF(ISERROR(FIND(".",C8)),"불량","주의")))</f>
        <v>양호</v>
      </c>
      <c r="E8" s="122">
        <v>112</v>
      </c>
      <c r="F8" s="115"/>
      <c r="G8" s="118" t="s">
        <v>103</v>
      </c>
      <c r="H8" s="124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6"/>
      <c r="B9" s="117"/>
      <c r="C9" s="119"/>
      <c r="D9" s="121"/>
      <c r="E9" s="123"/>
      <c r="F9" s="117"/>
      <c r="G9" s="119"/>
      <c r="H9" s="125"/>
      <c r="N9" s="43">
        <v>20</v>
      </c>
    </row>
    <row r="10" spans="1:14" ht="18.75" customHeight="1" x14ac:dyDescent="0.3">
      <c r="A10" s="114">
        <v>121</v>
      </c>
      <c r="B10" s="115"/>
      <c r="C10" s="118" t="s">
        <v>103</v>
      </c>
      <c r="D10" s="120" t="str">
        <f t="shared" ref="D10" si="0">IF(C10="","",IF(C10="음성","양호",IF(ISERROR(FIND(".",C10)),"불량","주의")))</f>
        <v>양호</v>
      </c>
      <c r="E10" s="122">
        <v>122</v>
      </c>
      <c r="F10" s="115"/>
      <c r="G10" s="118" t="s">
        <v>103</v>
      </c>
      <c r="H10" s="12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6"/>
      <c r="B11" s="117"/>
      <c r="C11" s="119"/>
      <c r="D11" s="121"/>
      <c r="E11" s="123"/>
      <c r="F11" s="117"/>
      <c r="G11" s="119"/>
      <c r="H11" s="125"/>
      <c r="N11" s="43">
        <v>28</v>
      </c>
    </row>
    <row r="12" spans="1:14" ht="18.75" customHeight="1" x14ac:dyDescent="0.3">
      <c r="A12" s="114">
        <v>211</v>
      </c>
      <c r="B12" s="115"/>
      <c r="C12" s="118" t="s">
        <v>103</v>
      </c>
      <c r="D12" s="120" t="str">
        <f t="shared" ref="D12" si="2">IF(C12="","",IF(C12="음성","양호",IF(ISERROR(FIND(".",C12)),"불량","주의")))</f>
        <v>양호</v>
      </c>
      <c r="E12" s="122">
        <v>212</v>
      </c>
      <c r="F12" s="115"/>
      <c r="G12" s="118" t="s">
        <v>103</v>
      </c>
      <c r="H12" s="124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6"/>
      <c r="B13" s="117"/>
      <c r="C13" s="119"/>
      <c r="D13" s="121"/>
      <c r="E13" s="123"/>
      <c r="F13" s="117"/>
      <c r="G13" s="119"/>
      <c r="H13" s="125"/>
      <c r="N13" s="43">
        <v>42</v>
      </c>
    </row>
    <row r="14" spans="1:14" ht="18.75" customHeight="1" x14ac:dyDescent="0.3">
      <c r="A14" s="114">
        <v>221</v>
      </c>
      <c r="B14" s="115"/>
      <c r="C14" s="118" t="s">
        <v>103</v>
      </c>
      <c r="D14" s="120" t="str">
        <f t="shared" ref="D14" si="4">IF(C14="","",IF(C14="음성","양호",IF(ISERROR(FIND(".",C14)),"불량","주의")))</f>
        <v>양호</v>
      </c>
      <c r="E14" s="122">
        <v>222</v>
      </c>
      <c r="F14" s="115"/>
      <c r="G14" s="118" t="s">
        <v>103</v>
      </c>
      <c r="H14" s="124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16"/>
      <c r="B15" s="117"/>
      <c r="C15" s="119"/>
      <c r="D15" s="121"/>
      <c r="E15" s="123"/>
      <c r="F15" s="117"/>
      <c r="G15" s="119"/>
      <c r="H15" s="125"/>
      <c r="N15" s="43">
        <v>54</v>
      </c>
    </row>
    <row r="16" spans="1:14" ht="18.75" customHeight="1" x14ac:dyDescent="0.3">
      <c r="A16" s="114"/>
      <c r="B16" s="115"/>
      <c r="C16" s="118"/>
      <c r="D16" s="120" t="str">
        <f t="shared" ref="D16" si="6">IF(C16="","",IF(C16="음성","양호",IF(ISERROR(FIND(".",C16)),"불량","주의")))</f>
        <v/>
      </c>
      <c r="E16" s="122"/>
      <c r="F16" s="115"/>
      <c r="G16" s="126"/>
      <c r="H16" s="124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6"/>
      <c r="B17" s="117"/>
      <c r="C17" s="119"/>
      <c r="D17" s="121"/>
      <c r="E17" s="123"/>
      <c r="F17" s="117"/>
      <c r="G17" s="127"/>
      <c r="H17" s="125"/>
      <c r="N17" s="43"/>
    </row>
    <row r="18" spans="1:14" ht="18.75" customHeight="1" x14ac:dyDescent="0.3">
      <c r="A18" s="114"/>
      <c r="B18" s="115"/>
      <c r="C18" s="118"/>
      <c r="D18" s="120" t="str">
        <f t="shared" ref="D18" si="8">IF(C18="","",IF(C18="음성","양호",IF(ISERROR(FIND(".",C18)),"불량","주의")))</f>
        <v/>
      </c>
      <c r="E18" s="122"/>
      <c r="F18" s="115"/>
      <c r="G18" s="126"/>
      <c r="H18" s="124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6"/>
      <c r="B19" s="117"/>
      <c r="C19" s="119"/>
      <c r="D19" s="121"/>
      <c r="E19" s="123"/>
      <c r="F19" s="117"/>
      <c r="G19" s="127"/>
      <c r="H19" s="125"/>
      <c r="N19" s="43"/>
    </row>
    <row r="20" spans="1:14" ht="18.75" customHeight="1" x14ac:dyDescent="0.3">
      <c r="A20" s="114"/>
      <c r="B20" s="115" t="s">
        <v>64</v>
      </c>
      <c r="C20" s="118"/>
      <c r="D20" s="120" t="str">
        <f t="shared" ref="D20" si="10">IF(C20="","",IF(C20="음성","양호",IF(ISERROR(FIND(".",C20)),"불량","주의")))</f>
        <v/>
      </c>
      <c r="E20" s="122"/>
      <c r="F20" s="115" t="s">
        <v>64</v>
      </c>
      <c r="G20" s="126"/>
      <c r="H20" s="124" t="str">
        <f t="shared" ref="H20" si="11">IF(G20="","",IF(G20="음성","양호",IF(ISERROR(FIND(".",G20)),"불량","주의")))</f>
        <v/>
      </c>
    </row>
    <row r="21" spans="1:14" ht="18.75" customHeight="1" x14ac:dyDescent="0.3">
      <c r="A21" s="116"/>
      <c r="B21" s="117" t="s">
        <v>65</v>
      </c>
      <c r="C21" s="119"/>
      <c r="D21" s="121"/>
      <c r="E21" s="123"/>
      <c r="F21" s="117" t="s">
        <v>65</v>
      </c>
      <c r="G21" s="127"/>
      <c r="H21" s="125"/>
    </row>
    <row r="22" spans="1:14" ht="18.75" customHeight="1" x14ac:dyDescent="0.3">
      <c r="A22" s="114"/>
      <c r="B22" s="115" t="s">
        <v>66</v>
      </c>
      <c r="C22" s="118"/>
      <c r="D22" s="120" t="str">
        <f t="shared" ref="D22" si="12">IF(C22="","",IF(C22="음성","양호",IF(ISERROR(FIND(".",C22)),"불량","주의")))</f>
        <v/>
      </c>
      <c r="E22" s="122"/>
      <c r="F22" s="115" t="s">
        <v>64</v>
      </c>
      <c r="G22" s="126"/>
      <c r="H22" s="124" t="str">
        <f t="shared" ref="H22" si="13">IF(G22="","",IF(G22="음성","양호",IF(ISERROR(FIND(".",G22)),"불량","주의")))</f>
        <v/>
      </c>
    </row>
    <row r="23" spans="1:14" ht="18.75" customHeight="1" x14ac:dyDescent="0.3">
      <c r="A23" s="116"/>
      <c r="B23" s="117" t="s">
        <v>65</v>
      </c>
      <c r="C23" s="119"/>
      <c r="D23" s="121"/>
      <c r="E23" s="123"/>
      <c r="F23" s="117" t="s">
        <v>65</v>
      </c>
      <c r="G23" s="127"/>
      <c r="H23" s="125"/>
    </row>
    <row r="24" spans="1:14" ht="18.75" customHeight="1" x14ac:dyDescent="0.3">
      <c r="A24" s="114"/>
      <c r="B24" s="115" t="s">
        <v>64</v>
      </c>
      <c r="C24" s="118"/>
      <c r="D24" s="120" t="str">
        <f t="shared" ref="D24" si="14">IF(C24="","",IF(C24="음성","양호",IF(ISERROR(FIND(".",C24)),"불량","주의")))</f>
        <v/>
      </c>
      <c r="E24" s="122"/>
      <c r="F24" s="115" t="s">
        <v>64</v>
      </c>
      <c r="G24" s="126"/>
      <c r="H24" s="124" t="str">
        <f t="shared" ref="H24" si="15">IF(G24="","",IF(G24="음성","양호",IF(ISERROR(FIND(".",G24)),"불량","주의")))</f>
        <v/>
      </c>
    </row>
    <row r="25" spans="1:14" ht="18.75" customHeight="1" x14ac:dyDescent="0.3">
      <c r="A25" s="116"/>
      <c r="B25" s="117" t="s">
        <v>65</v>
      </c>
      <c r="C25" s="119"/>
      <c r="D25" s="121"/>
      <c r="E25" s="123"/>
      <c r="F25" s="117" t="s">
        <v>65</v>
      </c>
      <c r="G25" s="127"/>
      <c r="H25" s="125"/>
    </row>
    <row r="26" spans="1:14" ht="18.75" customHeight="1" thickBot="1" x14ac:dyDescent="0.35">
      <c r="A26" s="129"/>
      <c r="B26" s="130" t="s">
        <v>64</v>
      </c>
      <c r="C26" s="133"/>
      <c r="D26" s="120" t="str">
        <f t="shared" ref="D26" si="16">IF(C26="","",IF(C26="음성","양호",IF(ISERROR(FIND(".",C26)),"불량","주의")))</f>
        <v/>
      </c>
      <c r="E26" s="136"/>
      <c r="F26" s="130" t="s">
        <v>64</v>
      </c>
      <c r="G26" s="138"/>
      <c r="H26" s="124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1"/>
      <c r="B27" s="132" t="s">
        <v>65</v>
      </c>
      <c r="C27" s="134"/>
      <c r="D27" s="135"/>
      <c r="E27" s="137"/>
      <c r="F27" s="132" t="s">
        <v>65</v>
      </c>
      <c r="G27" s="139"/>
      <c r="H27" s="128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0" t="s">
        <v>32</v>
      </c>
      <c r="D31" s="140"/>
      <c r="E31" s="140" t="s">
        <v>20</v>
      </c>
      <c r="F31" s="140"/>
      <c r="G31" s="140" t="s">
        <v>33</v>
      </c>
      <c r="H31" s="140"/>
    </row>
    <row r="32" spans="1:14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67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6 C18 C10 C12 C14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D5" sqref="D5:E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7" t="s">
        <v>68</v>
      </c>
      <c r="B1" s="62"/>
      <c r="C1" s="62"/>
      <c r="D1" s="62"/>
      <c r="E1" s="62"/>
      <c r="F1" s="62"/>
      <c r="G1" s="62"/>
      <c r="H1" s="62"/>
    </row>
    <row r="3" spans="1:8" x14ac:dyDescent="0.3">
      <c r="F3" s="60" t="s">
        <v>69</v>
      </c>
      <c r="G3" s="84" t="str">
        <f>'환경 12주'!G3:H3</f>
        <v>20-2046</v>
      </c>
      <c r="H3" s="85"/>
    </row>
    <row r="4" spans="1:8" x14ac:dyDescent="0.3">
      <c r="A4" s="57" t="s">
        <v>24</v>
      </c>
      <c r="B4" s="60" t="str">
        <f>'환경 12주'!B4</f>
        <v>화천농장</v>
      </c>
      <c r="C4" s="57" t="s">
        <v>71</v>
      </c>
      <c r="D4" s="142">
        <f>'환경 12주'!D4:E4</f>
        <v>44043</v>
      </c>
      <c r="E4" s="142"/>
      <c r="F4" s="59" t="s">
        <v>72</v>
      </c>
      <c r="G4" s="143">
        <f>'환경 12주'!G4:H4</f>
        <v>44049</v>
      </c>
      <c r="H4" s="144"/>
    </row>
    <row r="5" spans="1:8" x14ac:dyDescent="0.3">
      <c r="A5" s="57" t="s">
        <v>73</v>
      </c>
      <c r="B5" s="51">
        <f>'환경 12주'!B5</f>
        <v>202</v>
      </c>
      <c r="C5" s="57" t="s">
        <v>40</v>
      </c>
      <c r="D5" s="145">
        <f>'환경 12주'!D5:E5</f>
        <v>12</v>
      </c>
      <c r="E5" s="145"/>
      <c r="F5" s="57" t="s">
        <v>75</v>
      </c>
      <c r="G5" s="146" t="str">
        <f>'환경 12주'!G5:H5</f>
        <v>김우용</v>
      </c>
      <c r="H5" s="146"/>
    </row>
    <row r="6" spans="1:8" ht="15.75" thickBot="1" x14ac:dyDescent="0.35"/>
    <row r="7" spans="1:8" ht="16.5" customHeight="1" x14ac:dyDescent="0.3">
      <c r="A7" s="111" t="s">
        <v>17</v>
      </c>
      <c r="B7" s="112"/>
      <c r="C7" s="147" t="s">
        <v>5</v>
      </c>
      <c r="D7" s="88"/>
      <c r="E7" s="113" t="s">
        <v>17</v>
      </c>
      <c r="F7" s="112"/>
      <c r="G7" s="147" t="s">
        <v>5</v>
      </c>
      <c r="H7" s="148"/>
    </row>
    <row r="8" spans="1:8" ht="18.75" customHeight="1" x14ac:dyDescent="0.3">
      <c r="A8" s="149">
        <f>IF('환경 12주'!A8:A9="","",'환경 12주'!A8:A9)</f>
        <v>111</v>
      </c>
      <c r="B8" s="150"/>
      <c r="C8" s="153" t="str">
        <f>IF('환경 12주'!D8="","",IF('환경 12주'!D8="불량","부적합",IF('환경 12주'!D8="주의","주의","적합")))</f>
        <v>적합</v>
      </c>
      <c r="D8" s="154"/>
      <c r="E8" s="157">
        <f>IF('환경 12주'!E8:E9="","",'환경 12주'!E8:E9)</f>
        <v>112</v>
      </c>
      <c r="F8" s="150"/>
      <c r="G8" s="153" t="str">
        <f>IF('환경 12주'!H8="","",IF('환경 12주'!H8="불량","부적합",IF('환경 12주'!H8="주의","주의","적합")))</f>
        <v>적합</v>
      </c>
      <c r="H8" s="159"/>
    </row>
    <row r="9" spans="1:8" ht="18.75" customHeight="1" x14ac:dyDescent="0.3">
      <c r="A9" s="151"/>
      <c r="B9" s="152"/>
      <c r="C9" s="155" t="str">
        <f>IF('환경 12주'!D9="불량","부적합",IF('환경 12주'!D9="주의","주의","적합"))</f>
        <v>적합</v>
      </c>
      <c r="D9" s="156"/>
      <c r="E9" s="158"/>
      <c r="F9" s="152"/>
      <c r="G9" s="155" t="str">
        <f>IF('환경 12주'!H9="불량","부적합",IF('환경 12주'!H9="주의","주의","적합"))</f>
        <v>적합</v>
      </c>
      <c r="H9" s="160"/>
    </row>
    <row r="10" spans="1:8" ht="18.75" customHeight="1" x14ac:dyDescent="0.3">
      <c r="A10" s="149">
        <f>IF('환경 12주'!A10:A11="","",'환경 12주'!A10:A11)</f>
        <v>121</v>
      </c>
      <c r="B10" s="150"/>
      <c r="C10" s="153" t="str">
        <f>IF('환경 12주'!D10="","",IF('환경 12주'!D10="불량","부적합",IF('환경 12주'!D10="주의","주의","적합")))</f>
        <v>적합</v>
      </c>
      <c r="D10" s="154"/>
      <c r="E10" s="157">
        <f>IF('환경 12주'!E10:E11="","",'환경 12주'!E10:E11)</f>
        <v>122</v>
      </c>
      <c r="F10" s="150"/>
      <c r="G10" s="153" t="str">
        <f>IF('환경 12주'!H10="","",IF('환경 12주'!H10="불량","부적합",IF('환경 12주'!H10="주의","주의","적합")))</f>
        <v>적합</v>
      </c>
      <c r="H10" s="159"/>
    </row>
    <row r="11" spans="1:8" ht="18.75" customHeight="1" x14ac:dyDescent="0.3">
      <c r="A11" s="151"/>
      <c r="B11" s="152"/>
      <c r="C11" s="155" t="str">
        <f>IF('환경 12주'!D11="불량","부적합",IF('환경 12주'!D11="주의","주의","적합"))</f>
        <v>적합</v>
      </c>
      <c r="D11" s="156"/>
      <c r="E11" s="158"/>
      <c r="F11" s="152"/>
      <c r="G11" s="155" t="str">
        <f>IF('환경 12주'!H11="불량","부적합",IF('환경 12주'!H11="주의","주의","적합"))</f>
        <v>적합</v>
      </c>
      <c r="H11" s="160"/>
    </row>
    <row r="12" spans="1:8" ht="18.75" customHeight="1" x14ac:dyDescent="0.3">
      <c r="A12" s="149">
        <f>IF('환경 12주'!A12:A13="","",'환경 12주'!A12:A13)</f>
        <v>211</v>
      </c>
      <c r="B12" s="150"/>
      <c r="C12" s="153" t="str">
        <f>IF('환경 12주'!D12="","",IF('환경 12주'!D12="불량","부적합",IF('환경 12주'!D12="주의","주의","적합")))</f>
        <v>적합</v>
      </c>
      <c r="D12" s="154"/>
      <c r="E12" s="157">
        <f>IF('환경 12주'!E12:E13="","",'환경 12주'!E12:E13)</f>
        <v>212</v>
      </c>
      <c r="F12" s="150"/>
      <c r="G12" s="153" t="str">
        <f>IF('환경 12주'!H12="","",IF('환경 12주'!H12="불량","부적합",IF('환경 12주'!H12="주의","주의","적합")))</f>
        <v>적합</v>
      </c>
      <c r="H12" s="159"/>
    </row>
    <row r="13" spans="1:8" ht="18.75" customHeight="1" x14ac:dyDescent="0.3">
      <c r="A13" s="151"/>
      <c r="B13" s="152"/>
      <c r="C13" s="155" t="str">
        <f>IF('환경 12주'!D13="불량","부적합",IF('환경 12주'!D13="주의","주의","적합"))</f>
        <v>적합</v>
      </c>
      <c r="D13" s="156"/>
      <c r="E13" s="158"/>
      <c r="F13" s="152"/>
      <c r="G13" s="155" t="str">
        <f>IF('환경 12주'!H13="불량","부적합",IF('환경 12주'!H13="주의","주의","적합"))</f>
        <v>적합</v>
      </c>
      <c r="H13" s="160"/>
    </row>
    <row r="14" spans="1:8" ht="18.75" customHeight="1" x14ac:dyDescent="0.3">
      <c r="A14" s="149">
        <f>IF('환경 12주'!A14:A15="","",'환경 12주'!A14:A15)</f>
        <v>221</v>
      </c>
      <c r="B14" s="150"/>
      <c r="C14" s="153" t="str">
        <f>IF('환경 12주'!D14="","",IF('환경 12주'!D14="불량","부적합",IF('환경 12주'!D14="주의","주의","적합")))</f>
        <v>적합</v>
      </c>
      <c r="D14" s="154"/>
      <c r="E14" s="157">
        <f>IF('환경 12주'!E14:E15="","",'환경 12주'!E14:E15)</f>
        <v>222</v>
      </c>
      <c r="F14" s="150"/>
      <c r="G14" s="153" t="str">
        <f>IF('환경 12주'!H14="","",IF('환경 12주'!H14="불량","부적합",IF('환경 12주'!H14="주의","주의","적합")))</f>
        <v>적합</v>
      </c>
      <c r="H14" s="159"/>
    </row>
    <row r="15" spans="1:8" ht="18.75" customHeight="1" x14ac:dyDescent="0.3">
      <c r="A15" s="151"/>
      <c r="B15" s="152"/>
      <c r="C15" s="155" t="str">
        <f>IF('환경 12주'!D15="불량","부적합",IF('환경 12주'!D15="주의","주의","적합"))</f>
        <v>적합</v>
      </c>
      <c r="D15" s="156"/>
      <c r="E15" s="158"/>
      <c r="F15" s="152"/>
      <c r="G15" s="155" t="str">
        <f>IF('환경 12주'!H15="불량","부적합",IF('환경 12주'!H15="주의","주의","적합"))</f>
        <v>적합</v>
      </c>
      <c r="H15" s="160"/>
    </row>
    <row r="16" spans="1:8" ht="18.75" customHeight="1" x14ac:dyDescent="0.3">
      <c r="A16" s="149" t="str">
        <f>IF('환경 12주'!A16:A17="","",'환경 12주'!A16:A17)</f>
        <v/>
      </c>
      <c r="B16" s="150"/>
      <c r="C16" s="153" t="str">
        <f>IF('환경 12주'!D16="","",IF('환경 12주'!D16="불량","부적합",IF('환경 12주'!D16="주의","주의","적합")))</f>
        <v/>
      </c>
      <c r="D16" s="154"/>
      <c r="E16" s="157" t="str">
        <f>IF('환경 12주'!E16:E17="","",'환경 12주'!E16:E17)</f>
        <v/>
      </c>
      <c r="F16" s="150"/>
      <c r="G16" s="153" t="str">
        <f>IF('환경 12주'!H16="","",IF('환경 12주'!H16="불량","부적합",IF('환경 12주'!H16="주의","주의","적합")))</f>
        <v/>
      </c>
      <c r="H16" s="159"/>
    </row>
    <row r="17" spans="1:8" ht="18.75" customHeight="1" x14ac:dyDescent="0.3">
      <c r="A17" s="151"/>
      <c r="B17" s="152"/>
      <c r="C17" s="155" t="str">
        <f>IF('환경 12주'!D17="불량","부적합",IF('환경 12주'!D17="주의","주의","적합"))</f>
        <v>적합</v>
      </c>
      <c r="D17" s="156"/>
      <c r="E17" s="158"/>
      <c r="F17" s="152"/>
      <c r="G17" s="155" t="str">
        <f>IF('환경 12주'!H17="불량","부적합",IF('환경 12주'!H17="주의","주의","적합"))</f>
        <v>적합</v>
      </c>
      <c r="H17" s="160"/>
    </row>
    <row r="18" spans="1:8" ht="18.75" customHeight="1" x14ac:dyDescent="0.3">
      <c r="A18" s="149" t="str">
        <f>IF('환경 12주'!A18:A19="","",'환경 12주'!A18:A19)</f>
        <v/>
      </c>
      <c r="B18" s="150"/>
      <c r="C18" s="153" t="str">
        <f>IF('환경 12주'!D18="","",IF('환경 12주'!D18="불량","부적합",IF('환경 12주'!D18="주의","주의","적합")))</f>
        <v/>
      </c>
      <c r="D18" s="154"/>
      <c r="E18" s="157" t="str">
        <f>IF('환경 12주'!E18:E19="","",'환경 12주'!E18:E19)</f>
        <v/>
      </c>
      <c r="F18" s="150"/>
      <c r="G18" s="153" t="str">
        <f>IF('환경 12주'!H18="","",IF('환경 12주'!H18="불량","부적합",IF('환경 12주'!H18="주의","주의","적합")))</f>
        <v/>
      </c>
      <c r="H18" s="159"/>
    </row>
    <row r="19" spans="1:8" ht="18.75" customHeight="1" x14ac:dyDescent="0.3">
      <c r="A19" s="151"/>
      <c r="B19" s="152"/>
      <c r="C19" s="155" t="str">
        <f>IF('환경 12주'!D19="불량","부적합",IF('환경 12주'!D19="주의","주의","적합"))</f>
        <v>적합</v>
      </c>
      <c r="D19" s="156"/>
      <c r="E19" s="158"/>
      <c r="F19" s="152"/>
      <c r="G19" s="155" t="str">
        <f>IF('환경 12주'!H19="불량","부적합",IF('환경 12주'!H19="주의","주의","적합"))</f>
        <v>적합</v>
      </c>
      <c r="H19" s="160"/>
    </row>
    <row r="20" spans="1:8" ht="18.75" customHeight="1" x14ac:dyDescent="0.3">
      <c r="A20" s="149" t="str">
        <f>IF('환경 12주'!A20:A21="","",'환경 12주'!A20:A21)</f>
        <v/>
      </c>
      <c r="B20" s="150"/>
      <c r="C20" s="153" t="str">
        <f>IF('환경 12주'!D20="","",IF('환경 12주'!D20="불량","부적합",IF('환경 12주'!D20="주의","주의","적합")))</f>
        <v/>
      </c>
      <c r="D20" s="154"/>
      <c r="E20" s="157" t="str">
        <f>IF('환경 12주'!E20:E21="","",'환경 12주'!E20:E21)</f>
        <v/>
      </c>
      <c r="F20" s="150"/>
      <c r="G20" s="153" t="str">
        <f>IF('환경 12주'!H20="","",IF('환경 12주'!H20="불량","부적합",IF('환경 12주'!H20="주의","주의","적합")))</f>
        <v/>
      </c>
      <c r="H20" s="159"/>
    </row>
    <row r="21" spans="1:8" ht="18.75" customHeight="1" x14ac:dyDescent="0.3">
      <c r="A21" s="151"/>
      <c r="B21" s="152"/>
      <c r="C21" s="155" t="str">
        <f>IF('환경 12주'!D21="불량","부적합",IF('환경 12주'!D21="주의","주의","적합"))</f>
        <v>적합</v>
      </c>
      <c r="D21" s="156"/>
      <c r="E21" s="158"/>
      <c r="F21" s="152"/>
      <c r="G21" s="155" t="str">
        <f>IF('환경 12주'!H21="불량","부적합",IF('환경 12주'!H21="주의","주의","적합"))</f>
        <v>적합</v>
      </c>
      <c r="H21" s="160"/>
    </row>
    <row r="22" spans="1:8" ht="18.75" customHeight="1" x14ac:dyDescent="0.3">
      <c r="A22" s="149" t="str">
        <f>IF('환경 12주'!A22:A23="","",'환경 12주'!A22:A23)</f>
        <v/>
      </c>
      <c r="B22" s="150"/>
      <c r="C22" s="153" t="str">
        <f>IF('환경 12주'!D22="","",IF('환경 12주'!D22="불량","부적합",IF('환경 12주'!D22="주의","주의","적합")))</f>
        <v/>
      </c>
      <c r="D22" s="154"/>
      <c r="E22" s="157" t="str">
        <f>IF('환경 12주'!E22:E23="","",'환경 12주'!E22:E23)</f>
        <v/>
      </c>
      <c r="F22" s="150"/>
      <c r="G22" s="153" t="str">
        <f>IF('환경 12주'!H22="","",IF('환경 12주'!H22="불량","부적합",IF('환경 12주'!H22="주의","주의","적합")))</f>
        <v/>
      </c>
      <c r="H22" s="159"/>
    </row>
    <row r="23" spans="1:8" ht="18.75" customHeight="1" x14ac:dyDescent="0.3">
      <c r="A23" s="151"/>
      <c r="B23" s="152"/>
      <c r="C23" s="155" t="str">
        <f>IF('환경 12주'!D23="불량","부적합",IF('환경 12주'!D23="주의","주의","적합"))</f>
        <v>적합</v>
      </c>
      <c r="D23" s="156"/>
      <c r="E23" s="158"/>
      <c r="F23" s="152"/>
      <c r="G23" s="155" t="str">
        <f>IF('환경 12주'!H23="불량","부적합",IF('환경 12주'!H23="주의","주의","적합"))</f>
        <v>적합</v>
      </c>
      <c r="H23" s="160"/>
    </row>
    <row r="24" spans="1:8" ht="18.75" customHeight="1" x14ac:dyDescent="0.3">
      <c r="A24" s="149" t="str">
        <f>IF('환경 12주'!A24:A25="","",'환경 12주'!A24:A25)</f>
        <v/>
      </c>
      <c r="B24" s="150"/>
      <c r="C24" s="153" t="str">
        <f>IF('환경 12주'!D24="","",IF('환경 12주'!D24="불량","부적합",IF('환경 12주'!D24="주의","주의","적합")))</f>
        <v/>
      </c>
      <c r="D24" s="154"/>
      <c r="E24" s="157" t="str">
        <f>IF('환경 12주'!E24:E25="","",'환경 12주'!E24:E25)</f>
        <v/>
      </c>
      <c r="F24" s="150"/>
      <c r="G24" s="153" t="str">
        <f>IF('환경 12주'!H24="","",IF('환경 12주'!H24="불량","부적합",IF('환경 12주'!H24="주의","주의","적합")))</f>
        <v/>
      </c>
      <c r="H24" s="159"/>
    </row>
    <row r="25" spans="1:8" ht="18.75" customHeight="1" x14ac:dyDescent="0.3">
      <c r="A25" s="151"/>
      <c r="B25" s="152"/>
      <c r="C25" s="155" t="str">
        <f>IF('환경 12주'!D25="불량","부적합",IF('환경 12주'!D25="주의","주의","적합"))</f>
        <v>적합</v>
      </c>
      <c r="D25" s="156"/>
      <c r="E25" s="158"/>
      <c r="F25" s="152"/>
      <c r="G25" s="155" t="str">
        <f>IF('환경 12주'!H25="불량","부적합",IF('환경 12주'!H25="주의","주의","적합"))</f>
        <v>적합</v>
      </c>
      <c r="H25" s="160"/>
    </row>
    <row r="26" spans="1:8" ht="18.75" customHeight="1" x14ac:dyDescent="0.3">
      <c r="A26" s="149" t="str">
        <f>IF('환경 12주'!A26:A27="","",'환경 12주'!A26:A27)</f>
        <v/>
      </c>
      <c r="B26" s="150"/>
      <c r="C26" s="153" t="str">
        <f>IF('환경 12주'!D26="","",IF('환경 12주'!D26="불량","부적합",IF('환경 12주'!D26="주의","주의","적합")))</f>
        <v/>
      </c>
      <c r="D26" s="154"/>
      <c r="E26" s="157" t="str">
        <f>IF('환경 12주'!E26:E27="","",'환경 12주'!E26:E27)</f>
        <v/>
      </c>
      <c r="F26" s="150"/>
      <c r="G26" s="153" t="str">
        <f>IF('환경 12주'!H26="","",IF('환경 12주'!H26="불량","부적합",IF('환경 12주'!H26="주의","주의","적합")))</f>
        <v/>
      </c>
      <c r="H26" s="159"/>
    </row>
    <row r="27" spans="1:8" ht="18.75" customHeight="1" thickBot="1" x14ac:dyDescent="0.35">
      <c r="A27" s="161"/>
      <c r="B27" s="162"/>
      <c r="C27" s="163" t="str">
        <f>IF('환경 12주'!D27="불량","부적합",IF('환경 12주'!D27="주의","주의","적합"))</f>
        <v>적합</v>
      </c>
      <c r="D27" s="164"/>
      <c r="E27" s="165"/>
      <c r="F27" s="162"/>
      <c r="G27" s="163" t="str">
        <f>IF('환경 12주'!H27="불량","부적합",IF('환경 12주'!H27="주의","주의","적합"))</f>
        <v>적합</v>
      </c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5</v>
      </c>
      <c r="C31" s="140" t="s">
        <v>79</v>
      </c>
      <c r="D31" s="140"/>
      <c r="E31" s="140" t="s">
        <v>80</v>
      </c>
      <c r="F31" s="140"/>
      <c r="G31" s="140" t="s">
        <v>81</v>
      </c>
      <c r="H31" s="140"/>
    </row>
    <row r="32" spans="1:8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84</v>
      </c>
      <c r="D33" s="141"/>
      <c r="E33" s="86" t="s">
        <v>85</v>
      </c>
      <c r="F33" s="86"/>
      <c r="G33" s="78" t="s">
        <v>86</v>
      </c>
      <c r="H33" s="78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8" x14ac:dyDescent="0.3">
      <c r="F3" s="32" t="s">
        <v>8</v>
      </c>
      <c r="G3" s="66"/>
      <c r="H3" s="67"/>
    </row>
    <row r="4" spans="1:8" x14ac:dyDescent="0.3">
      <c r="A4" s="4" t="s">
        <v>36</v>
      </c>
      <c r="B4" s="31"/>
      <c r="C4" s="4" t="s">
        <v>37</v>
      </c>
      <c r="D4" s="167"/>
      <c r="E4" s="167"/>
      <c r="F4" s="79" t="s">
        <v>38</v>
      </c>
      <c r="G4" s="168"/>
      <c r="H4" s="115"/>
    </row>
    <row r="5" spans="1:8" x14ac:dyDescent="0.3">
      <c r="A5" s="4" t="s">
        <v>39</v>
      </c>
      <c r="B5" s="31"/>
      <c r="C5" s="4" t="s">
        <v>40</v>
      </c>
      <c r="D5" s="170"/>
      <c r="E5" s="171"/>
      <c r="F5" s="80"/>
      <c r="G5" s="169"/>
      <c r="H5" s="117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76">
        <v>110</v>
      </c>
      <c r="B8" s="81" t="s">
        <v>45</v>
      </c>
      <c r="C8" s="118"/>
      <c r="D8" s="120" t="str">
        <f>IF(C8="","",IF(C8="음성","양호",IF(ISERROR(FIND(".",C8)),"불량","주의")))</f>
        <v/>
      </c>
      <c r="E8" s="174">
        <v>120</v>
      </c>
      <c r="F8" s="81" t="s">
        <v>45</v>
      </c>
      <c r="G8" s="118"/>
      <c r="H8" s="124" t="str">
        <f>IF(G8="","",IF(G8="음성","양호",IF(ISERROR(FIND(".",G8)),"불량","주의")))</f>
        <v/>
      </c>
    </row>
    <row r="9" spans="1:8" ht="18.75" customHeight="1" x14ac:dyDescent="0.3">
      <c r="A9" s="173"/>
      <c r="B9" s="82"/>
      <c r="C9" s="119"/>
      <c r="D9" s="121"/>
      <c r="E9" s="175"/>
      <c r="F9" s="82"/>
      <c r="G9" s="119"/>
      <c r="H9" s="125"/>
    </row>
    <row r="10" spans="1:8" ht="18.75" customHeight="1" x14ac:dyDescent="0.3">
      <c r="A10" s="172"/>
      <c r="B10" s="81"/>
      <c r="C10" s="118"/>
      <c r="D10" s="120" t="str">
        <f t="shared" ref="D10" si="0">IF(C10="","",IF(C10="음성","양호",IF(ISERROR(FIND(".",C10)),"불량","주의")))</f>
        <v/>
      </c>
      <c r="E10" s="174"/>
      <c r="F10" s="81"/>
      <c r="G10" s="118"/>
      <c r="H10" s="124" t="str">
        <f t="shared" ref="H10" si="1">IF(G10="","",IF(G10="음성","양호",IF(ISERROR(FIND(".",G10)),"불량","주의")))</f>
        <v/>
      </c>
    </row>
    <row r="11" spans="1:8" ht="18.75" customHeight="1" x14ac:dyDescent="0.3">
      <c r="A11" s="173"/>
      <c r="B11" s="82"/>
      <c r="C11" s="119"/>
      <c r="D11" s="121"/>
      <c r="E11" s="175"/>
      <c r="F11" s="82"/>
      <c r="G11" s="119"/>
      <c r="H11" s="125"/>
    </row>
    <row r="12" spans="1:8" ht="18.75" customHeight="1" x14ac:dyDescent="0.3">
      <c r="A12" s="172"/>
      <c r="B12" s="81"/>
      <c r="C12" s="118"/>
      <c r="D12" s="120" t="str">
        <f t="shared" ref="D12" si="2">IF(C12="","",IF(C12="음성","양호",IF(ISERROR(FIND(".",C12)),"불량","주의")))</f>
        <v/>
      </c>
      <c r="E12" s="174"/>
      <c r="F12" s="81"/>
      <c r="G12" s="118"/>
      <c r="H12" s="124" t="str">
        <f t="shared" ref="H12" si="3">IF(G12="","",IF(G12="음성","양호",IF(ISERROR(FIND(".",G12)),"불량","주의")))</f>
        <v/>
      </c>
    </row>
    <row r="13" spans="1:8" ht="18.75" customHeight="1" x14ac:dyDescent="0.3">
      <c r="A13" s="173"/>
      <c r="B13" s="82"/>
      <c r="C13" s="119"/>
      <c r="D13" s="121"/>
      <c r="E13" s="175"/>
      <c r="F13" s="82"/>
      <c r="G13" s="119"/>
      <c r="H13" s="125"/>
    </row>
    <row r="14" spans="1:8" ht="18.75" customHeight="1" x14ac:dyDescent="0.3">
      <c r="A14" s="172"/>
      <c r="B14" s="81"/>
      <c r="C14" s="118"/>
      <c r="D14" s="120" t="str">
        <f t="shared" ref="D14" si="4">IF(C14="","",IF(C14="음성","양호",IF(ISERROR(FIND(".",C14)),"불량","주의")))</f>
        <v/>
      </c>
      <c r="E14" s="174"/>
      <c r="F14" s="81"/>
      <c r="G14" s="118"/>
      <c r="H14" s="124" t="str">
        <f t="shared" ref="H14" si="5">IF(G14="","",IF(G14="음성","양호",IF(ISERROR(FIND(".",G14)),"불량","주의")))</f>
        <v/>
      </c>
    </row>
    <row r="15" spans="1:8" ht="18.75" customHeight="1" x14ac:dyDescent="0.3">
      <c r="A15" s="173"/>
      <c r="B15" s="82"/>
      <c r="C15" s="119"/>
      <c r="D15" s="121"/>
      <c r="E15" s="175"/>
      <c r="F15" s="82"/>
      <c r="G15" s="119"/>
      <c r="H15" s="125"/>
    </row>
    <row r="16" spans="1:8" ht="18.75" customHeight="1" x14ac:dyDescent="0.3">
      <c r="A16" s="172"/>
      <c r="B16" s="81"/>
      <c r="C16" s="118"/>
      <c r="D16" s="120" t="str">
        <f t="shared" ref="D16" si="6">IF(C16="","",IF(C16="음성","양호",IF(ISERROR(FIND(".",C16)),"불량","주의")))</f>
        <v/>
      </c>
      <c r="E16" s="174"/>
      <c r="F16" s="81"/>
      <c r="G16" s="118"/>
      <c r="H16" s="124" t="str">
        <f t="shared" ref="H16" si="7">IF(G16="","",IF(G16="음성","양호",IF(ISERROR(FIND(".",G16)),"불량","주의")))</f>
        <v/>
      </c>
    </row>
    <row r="17" spans="1:8" ht="18.75" customHeight="1" x14ac:dyDescent="0.3">
      <c r="A17" s="173"/>
      <c r="B17" s="82"/>
      <c r="C17" s="119"/>
      <c r="D17" s="121"/>
      <c r="E17" s="175"/>
      <c r="F17" s="82"/>
      <c r="G17" s="119"/>
      <c r="H17" s="125"/>
    </row>
    <row r="18" spans="1:8" ht="18.75" customHeight="1" x14ac:dyDescent="0.3">
      <c r="A18" s="172"/>
      <c r="B18" s="81"/>
      <c r="C18" s="118"/>
      <c r="D18" s="120" t="str">
        <f t="shared" ref="D18" si="8">IF(C18="","",IF(C18="음성","양호",IF(ISERROR(FIND(".",C18)),"불량","주의")))</f>
        <v/>
      </c>
      <c r="E18" s="174"/>
      <c r="F18" s="81"/>
      <c r="G18" s="118"/>
      <c r="H18" s="124" t="str">
        <f t="shared" ref="H18" si="9">IF(G18="","",IF(G18="음성","양호",IF(ISERROR(FIND(".",G18)),"불량","주의")))</f>
        <v/>
      </c>
    </row>
    <row r="19" spans="1:8" ht="18.75" customHeight="1" x14ac:dyDescent="0.3">
      <c r="A19" s="173"/>
      <c r="B19" s="82"/>
      <c r="C19" s="119"/>
      <c r="D19" s="121"/>
      <c r="E19" s="175"/>
      <c r="F19" s="82"/>
      <c r="G19" s="119"/>
      <c r="H19" s="125"/>
    </row>
    <row r="20" spans="1:8" ht="18.75" customHeight="1" x14ac:dyDescent="0.3">
      <c r="A20" s="172"/>
      <c r="B20" s="81"/>
      <c r="C20" s="118"/>
      <c r="D20" s="120" t="str">
        <f t="shared" ref="D20" si="10">IF(C20="","",IF(C20="음성","양호",IF(ISERROR(FIND(".",C20)),"불량","주의")))</f>
        <v/>
      </c>
      <c r="E20" s="174"/>
      <c r="F20" s="81"/>
      <c r="G20" s="118"/>
      <c r="H20" s="124" t="str">
        <f t="shared" ref="H20" si="11">IF(G20="","",IF(G20="음성","양호",IF(ISERROR(FIND(".",G20)),"불량","주의")))</f>
        <v/>
      </c>
    </row>
    <row r="21" spans="1:8" ht="18.75" customHeight="1" x14ac:dyDescent="0.3">
      <c r="A21" s="173"/>
      <c r="B21" s="82"/>
      <c r="C21" s="119"/>
      <c r="D21" s="121"/>
      <c r="E21" s="175"/>
      <c r="F21" s="82"/>
      <c r="G21" s="119"/>
      <c r="H21" s="125"/>
    </row>
    <row r="22" spans="1:8" ht="18.75" customHeight="1" x14ac:dyDescent="0.3">
      <c r="A22" s="172"/>
      <c r="B22" s="81"/>
      <c r="C22" s="118"/>
      <c r="D22" s="120" t="str">
        <f t="shared" ref="D22" si="12">IF(C22="","",IF(C22="음성","양호",IF(ISERROR(FIND(".",C22)),"불량","주의")))</f>
        <v/>
      </c>
      <c r="E22" s="174"/>
      <c r="F22" s="81"/>
      <c r="G22" s="118"/>
      <c r="H22" s="124" t="str">
        <f t="shared" ref="H22" si="13">IF(G22="","",IF(G22="음성","양호",IF(ISERROR(FIND(".",G22)),"불량","주의")))</f>
        <v/>
      </c>
    </row>
    <row r="23" spans="1:8" ht="18.75" customHeight="1" x14ac:dyDescent="0.3">
      <c r="A23" s="173"/>
      <c r="B23" s="82"/>
      <c r="C23" s="119"/>
      <c r="D23" s="121"/>
      <c r="E23" s="175"/>
      <c r="F23" s="82"/>
      <c r="G23" s="119"/>
      <c r="H23" s="125"/>
    </row>
    <row r="24" spans="1:8" ht="18.75" customHeight="1" x14ac:dyDescent="0.3">
      <c r="A24" s="172"/>
      <c r="B24" s="81"/>
      <c r="C24" s="118"/>
      <c r="D24" s="120" t="str">
        <f t="shared" ref="D24" si="14">IF(C24="","",IF(C24="음성","양호",IF(ISERROR(FIND(".",C24)),"불량","주의")))</f>
        <v/>
      </c>
      <c r="E24" s="174"/>
      <c r="F24" s="81"/>
      <c r="G24" s="118"/>
      <c r="H24" s="124" t="str">
        <f t="shared" ref="H24" si="15">IF(G24="","",IF(G24="음성","양호",IF(ISERROR(FIND(".",G24)),"불량","주의")))</f>
        <v/>
      </c>
    </row>
    <row r="25" spans="1:8" ht="18.75" customHeight="1" x14ac:dyDescent="0.3">
      <c r="A25" s="173"/>
      <c r="B25" s="82"/>
      <c r="C25" s="119"/>
      <c r="D25" s="121"/>
      <c r="E25" s="175"/>
      <c r="F25" s="82"/>
      <c r="G25" s="119"/>
      <c r="H25" s="125"/>
    </row>
    <row r="26" spans="1:8" ht="18.75" customHeight="1" x14ac:dyDescent="0.3">
      <c r="A26" s="177"/>
      <c r="B26" s="81"/>
      <c r="C26" s="118"/>
      <c r="D26" s="120" t="str">
        <f t="shared" ref="D26" si="16">IF(C26="","",IF(C26="음성","양호",IF(ISERROR(FIND(".",C26)),"불량","주의")))</f>
        <v/>
      </c>
      <c r="E26" s="174"/>
      <c r="F26" s="81"/>
      <c r="G26" s="118"/>
      <c r="H26" s="12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78"/>
      <c r="B27" s="179"/>
      <c r="C27" s="134"/>
      <c r="D27" s="135"/>
      <c r="E27" s="180"/>
      <c r="F27" s="179"/>
      <c r="G27" s="134"/>
      <c r="H27" s="128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140" t="s">
        <v>48</v>
      </c>
      <c r="D31" s="140"/>
      <c r="E31" s="140" t="s">
        <v>49</v>
      </c>
      <c r="F31" s="140"/>
      <c r="G31" s="140" t="s">
        <v>50</v>
      </c>
      <c r="H31" s="140"/>
    </row>
    <row r="32" spans="1:8" x14ac:dyDescent="0.3">
      <c r="A32" s="17" t="s">
        <v>51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52</v>
      </c>
      <c r="B33" s="78"/>
      <c r="C33" s="141" t="s">
        <v>53</v>
      </c>
      <c r="D33" s="141"/>
      <c r="E33" s="86" t="s">
        <v>54</v>
      </c>
      <c r="F33" s="86"/>
      <c r="G33" s="78" t="s">
        <v>55</v>
      </c>
      <c r="H33" s="78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2020-08-10T01:03:55Z</cp:lastPrinted>
  <dcterms:created xsi:type="dcterms:W3CDTF">2017-08-30T04:14:19Z</dcterms:created>
  <dcterms:modified xsi:type="dcterms:W3CDTF">2020-08-10T01:03:57Z</dcterms:modified>
</cp:coreProperties>
</file>