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화천\"/>
    </mc:Choice>
  </mc:AlternateContent>
  <bookViews>
    <workbookView xWindow="0" yWindow="0" windowWidth="28800" windowHeight="12285" tabRatio="681" firstSheet="6" activeTab="13"/>
  </bookViews>
  <sheets>
    <sheet name="세척 후" sheetId="10" r:id="rId1"/>
    <sheet name="세척후_농장" sheetId="11" r:id="rId2"/>
    <sheet name="세척 후 살모넬라" sheetId="14" r:id="rId3"/>
    <sheet name="세척 후 살모넬라_농장" sheetId="15" r:id="rId4"/>
    <sheet name="반입 초생추" sheetId="3" state="hidden" r:id="rId5"/>
    <sheet name="반입초생추_농장" sheetId="4" state="hidden" r:id="rId6"/>
    <sheet name="환경 5주" sheetId="5" r:id="rId7"/>
    <sheet name="환경 5주_농장" sheetId="6" r:id="rId8"/>
    <sheet name="환경 8주" sheetId="16" r:id="rId9"/>
    <sheet name="환경 8주_농장" sheetId="17" r:id="rId10"/>
    <sheet name="환경 12주" sheetId="18" r:id="rId11"/>
    <sheet name="환경 12주_농장" sheetId="19" r:id="rId12"/>
    <sheet name="환경 16주" sheetId="20" r:id="rId13"/>
    <sheet name="환경 16주_농장" sheetId="21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G27" i="19" l="1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G4" i="17"/>
  <c r="B5" i="17"/>
  <c r="D5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F11" i="4"/>
  <c r="F9" i="4"/>
  <c r="F10" i="4"/>
  <c r="B9" i="4"/>
  <c r="B10" i="4"/>
  <c r="B11" i="4"/>
  <c r="B3" i="4"/>
  <c r="G4" i="4"/>
  <c r="G3" i="4"/>
  <c r="D4" i="4"/>
  <c r="G3" i="6"/>
  <c r="G5" i="6"/>
  <c r="D5" i="6"/>
  <c r="G4" i="6"/>
  <c r="D3" i="4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G19" i="15"/>
  <c r="C19" i="15"/>
  <c r="G17" i="15"/>
  <c r="C17" i="15"/>
  <c r="G15" i="15"/>
  <c r="C15" i="15"/>
  <c r="G13" i="15"/>
  <c r="C13" i="15"/>
  <c r="G11" i="15"/>
  <c r="C11" i="15"/>
  <c r="G9" i="15"/>
  <c r="C9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G5" i="11" l="1"/>
  <c r="D5" i="1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E11" i="4"/>
  <c r="E10" i="4"/>
  <c r="E9" i="4"/>
  <c r="F8" i="4"/>
  <c r="E8" i="4"/>
  <c r="F7" i="4"/>
  <c r="E7" i="4"/>
  <c r="B8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5" i="11"/>
  <c r="A35" i="11"/>
  <c r="E32" i="11"/>
  <c r="A32" i="11"/>
  <c r="E29" i="11"/>
  <c r="A29" i="11"/>
  <c r="E26" i="11"/>
  <c r="A26" i="11"/>
  <c r="E23" i="11"/>
  <c r="A23" i="11"/>
  <c r="E20" i="11"/>
  <c r="A20" i="11"/>
  <c r="E17" i="11"/>
  <c r="A17" i="11"/>
  <c r="E14" i="11"/>
  <c r="A14" i="11"/>
  <c r="E11" i="11"/>
  <c r="A11" i="11"/>
  <c r="E8" i="11"/>
  <c r="A8" i="11"/>
  <c r="G4" i="11"/>
  <c r="D4" i="11"/>
  <c r="B4" i="11"/>
  <c r="G3" i="11"/>
  <c r="H37" i="10"/>
  <c r="F37" i="11" s="1"/>
  <c r="D37" i="10"/>
  <c r="B37" i="11" s="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C32" i="11" s="1"/>
  <c r="H31" i="10"/>
  <c r="F31" i="11" s="1"/>
  <c r="D31" i="10"/>
  <c r="B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C26" i="11" s="1"/>
  <c r="H25" i="10"/>
  <c r="F25" i="11" s="1"/>
  <c r="D25" i="10"/>
  <c r="B25" i="11" s="1"/>
  <c r="H24" i="10"/>
  <c r="F24" i="11" s="1"/>
  <c r="D24" i="10"/>
  <c r="B24" i="11" s="1"/>
  <c r="H23" i="10"/>
  <c r="F23" i="11" s="1"/>
  <c r="D23" i="10"/>
  <c r="B23" i="11" s="1"/>
  <c r="H22" i="10"/>
  <c r="D22" i="10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B11" i="11" l="1"/>
  <c r="C11" i="11"/>
  <c r="C15" i="11"/>
  <c r="B15" i="11"/>
  <c r="B17" i="11"/>
  <c r="C17" i="11"/>
  <c r="B19" i="11"/>
  <c r="C19" i="11"/>
  <c r="F8" i="11"/>
  <c r="G8" i="11"/>
  <c r="F10" i="11"/>
  <c r="G10" i="11"/>
  <c r="G12" i="11"/>
  <c r="F12" i="11"/>
  <c r="F14" i="11"/>
  <c r="G14" i="11"/>
  <c r="F16" i="11"/>
  <c r="G16" i="11"/>
  <c r="G18" i="11"/>
  <c r="F18" i="11"/>
  <c r="F20" i="11"/>
  <c r="G20" i="11"/>
  <c r="F22" i="11"/>
  <c r="G22" i="11"/>
  <c r="C8" i="11"/>
  <c r="B8" i="11"/>
  <c r="B12" i="11"/>
  <c r="C12" i="11"/>
  <c r="C16" i="11"/>
  <c r="B16" i="11"/>
  <c r="B20" i="11"/>
  <c r="C20" i="11"/>
  <c r="B10" i="11"/>
  <c r="C10" i="11"/>
  <c r="B14" i="11"/>
  <c r="C14" i="11"/>
  <c r="B18" i="11"/>
  <c r="C18" i="11"/>
  <c r="C22" i="11"/>
  <c r="B22" i="11"/>
  <c r="F9" i="11"/>
  <c r="G9" i="11"/>
  <c r="F11" i="11"/>
  <c r="G11" i="11"/>
  <c r="G13" i="11"/>
  <c r="F13" i="11"/>
  <c r="F15" i="11"/>
  <c r="G15" i="11"/>
  <c r="G17" i="11"/>
  <c r="F17" i="11"/>
  <c r="G19" i="11"/>
  <c r="F19" i="11"/>
  <c r="F21" i="11"/>
  <c r="G21" i="11"/>
  <c r="C9" i="11"/>
  <c r="B9" i="11"/>
  <c r="B13" i="11"/>
  <c r="C13" i="11"/>
  <c r="C21" i="11"/>
  <c r="B21" i="11"/>
  <c r="C24" i="11"/>
  <c r="C25" i="11"/>
  <c r="B26" i="11"/>
  <c r="G26" i="11"/>
  <c r="G27" i="11"/>
  <c r="G28" i="11"/>
  <c r="C30" i="11"/>
  <c r="C31" i="11"/>
  <c r="B32" i="11"/>
  <c r="G32" i="11"/>
  <c r="G33" i="11"/>
  <c r="G34" i="11"/>
  <c r="C36" i="11"/>
  <c r="C37" i="11"/>
  <c r="C23" i="11"/>
  <c r="C29" i="11"/>
  <c r="C35" i="11"/>
  <c r="G23" i="11"/>
  <c r="G24" i="11"/>
  <c r="G25" i="11"/>
  <c r="C27" i="11"/>
  <c r="C28" i="11"/>
  <c r="G29" i="11"/>
  <c r="G30" i="11"/>
  <c r="G31" i="11"/>
  <c r="C33" i="11"/>
  <c r="C34" i="11"/>
  <c r="G35" i="11"/>
  <c r="G36" i="11"/>
  <c r="G37" i="11"/>
  <c r="B5" i="6" l="1"/>
  <c r="A36" i="6"/>
  <c r="D4" i="6"/>
  <c r="B4" i="6"/>
  <c r="A25" i="4"/>
</calcChain>
</file>

<file path=xl/sharedStrings.xml><?xml version="1.0" encoding="utf-8"?>
<sst xmlns="http://schemas.openxmlformats.org/spreadsheetml/2006/main" count="716" uniqueCount="149">
  <si>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</si>
  <si>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</si>
  <si>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</si>
  <si>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</si>
  <si>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</si>
  <si>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</si>
  <si>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</si>
  <si>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</si>
  <si>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</si>
  <si>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</si>
  <si>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</si>
  <si>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</si>
  <si>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</si>
  <si>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</si>
  <si>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</si>
  <si>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</si>
  <si>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</si>
  <si>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</si>
  <si>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</si>
  <si>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</si>
  <si>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</si>
  <si>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</si>
  <si>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</si>
  <si>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</si>
  <si>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</si>
  <si>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</si>
  <si>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</si>
  <si>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</si>
  <si>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</si>
  <si>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</si>
  <si>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</si>
  <si>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</si>
  <si>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</si>
  <si>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</si>
  <si>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</si>
  <si>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</si>
  <si>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</si>
  <si>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</si>
  <si>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</si>
  <si>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</si>
  <si>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</si>
  <si>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</si>
  <si>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</si>
  <si>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</si>
  <si>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</si>
  <si>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</si>
  <si>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</si>
  <si>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</si>
  <si>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</si>
  <si>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</si>
  <si>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</si>
  <si>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</si>
  <si>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</si>
  <si>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</si>
  <si>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</si>
  <si>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</si>
  <si>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</si>
  <si>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</si>
  <si>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</si>
  <si>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</si>
  <si>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</si>
  <si>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</si>
  <si>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</si>
  <si>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</si>
  <si>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</si>
  <si>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</si>
  <si>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</si>
  <si>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</si>
  <si>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</si>
  <si>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</si>
  <si>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</si>
  <si>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</si>
  <si>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</si>
  <si>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화천농장</t>
    <phoneticPr fontId="3" type="noConversion"/>
  </si>
  <si>
    <t>18/12/21</t>
    <phoneticPr fontId="3" type="noConversion"/>
  </si>
  <si>
    <t>18/12/26</t>
    <phoneticPr fontId="3" type="noConversion"/>
  </si>
  <si>
    <t>18-2959</t>
    <phoneticPr fontId="3" type="noConversion"/>
  </si>
  <si>
    <t>TNTC</t>
    <phoneticPr fontId="3" type="noConversion"/>
  </si>
  <si>
    <t>김병윤</t>
    <phoneticPr fontId="3" type="noConversion"/>
  </si>
  <si>
    <t>입추전</t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</si>
  <si>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</si>
  <si>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현재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계군이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입식된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상태로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등의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추가적인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조치는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불가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</si>
  <si>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</si>
  <si>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</si>
  <si>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18-1949</t>
    <phoneticPr fontId="3" type="noConversion"/>
  </si>
  <si>
    <t>농장명</t>
    <phoneticPr fontId="3" type="noConversion"/>
  </si>
  <si>
    <t>샘플채취일</t>
    <phoneticPr fontId="3" type="noConversion"/>
  </si>
  <si>
    <t>윤재성</t>
    <phoneticPr fontId="3" type="noConversion"/>
  </si>
  <si>
    <t>세척 후</t>
    <phoneticPr fontId="3" type="noConversion"/>
  </si>
  <si>
    <t>계사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</si>
  <si>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</si>
  <si>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</si>
  <si>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</si>
  <si>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</si>
  <si>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</si>
  <si>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</si>
  <si>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</si>
  <si>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</si>
  <si>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</si>
  <si>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</si>
  <si>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</si>
  <si>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</si>
  <si>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</si>
  <si>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</si>
  <si>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</si>
  <si>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</si>
  <si>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</si>
  <si>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</si>
  <si>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</si>
  <si>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</si>
  <si>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</si>
  <si>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</si>
  <si>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</si>
  <si>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</si>
  <si>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</si>
  <si>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</si>
  <si>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</si>
  <si>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</si>
  <si>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</si>
  <si>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화천농장</t>
    <phoneticPr fontId="3" type="noConversion"/>
  </si>
  <si>
    <t>음성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</si>
  <si>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</si>
  <si>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</si>
  <si>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</si>
  <si>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화천농장</t>
    <phoneticPr fontId="3" type="noConversion"/>
  </si>
  <si>
    <t>19-0060</t>
    <phoneticPr fontId="3" type="noConversion"/>
  </si>
  <si>
    <t>김우용</t>
    <phoneticPr fontId="3" type="noConversion"/>
  </si>
  <si>
    <t>초생추 분변
(5점)</t>
  </si>
  <si>
    <t>음성</t>
    <phoneticPr fontId="3" type="noConversion"/>
  </si>
  <si>
    <t>검사완료일</t>
    <phoneticPr fontId="3" type="noConversion"/>
  </si>
  <si>
    <t>화천농장</t>
    <phoneticPr fontId="3" type="noConversion"/>
  </si>
  <si>
    <t>19-0373</t>
    <phoneticPr fontId="3" type="noConversion"/>
  </si>
  <si>
    <t>5주령</t>
    <phoneticPr fontId="3" type="noConversion"/>
  </si>
  <si>
    <t>김우용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</si>
  <si>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</si>
  <si>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</si>
  <si>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19-0584</t>
    <phoneticPr fontId="3" type="noConversion"/>
  </si>
  <si>
    <t>8주령</t>
    <phoneticPr fontId="3" type="noConversion"/>
  </si>
  <si>
    <t>검사완료일</t>
    <phoneticPr fontId="3" type="noConversion"/>
  </si>
  <si>
    <t>주령</t>
    <phoneticPr fontId="3" type="noConversion"/>
  </si>
  <si>
    <t>주령</t>
    <phoneticPr fontId="3" type="noConversion"/>
  </si>
  <si>
    <t>12주령</t>
    <phoneticPr fontId="3" type="noConversion"/>
  </si>
  <si>
    <t>19-0819</t>
    <phoneticPr fontId="3" type="noConversion"/>
  </si>
  <si>
    <r>
      <t>- 311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312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양성반응</t>
    </r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</si>
  <si>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311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>, 312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샘플에서</t>
    </r>
    <r>
      <rPr>
        <sz val="10"/>
        <color theme="1"/>
        <rFont val="Times New Roman"/>
        <family val="1"/>
      </rPr>
      <t xml:space="preserve"> </t>
    </r>
    <r>
      <rPr>
        <sz val="10"/>
        <color rgb="FFFF0000"/>
        <rFont val="바탕"/>
        <family val="1"/>
        <charset val="129"/>
      </rPr>
      <t>살모넬라</t>
    </r>
    <r>
      <rPr>
        <sz val="10"/>
        <color rgb="FFFF0000"/>
        <rFont val="Times New Roman"/>
        <family val="1"/>
      </rPr>
      <t xml:space="preserve"> </t>
    </r>
    <r>
      <rPr>
        <sz val="10"/>
        <color rgb="FFFF0000"/>
        <rFont val="바탕"/>
        <family val="1"/>
        <charset val="129"/>
      </rPr>
      <t>양성</t>
    </r>
    <r>
      <rPr>
        <sz val="10"/>
        <color theme="1"/>
        <rFont val="바탕"/>
        <family val="1"/>
        <charset val="129"/>
      </rPr>
      <t>반응</t>
    </r>
    <phoneticPr fontId="3" type="noConversion"/>
  </si>
  <si>
    <t>S.albany</t>
    <phoneticPr fontId="3" type="noConversion"/>
  </si>
  <si>
    <t>16주령</t>
    <phoneticPr fontId="3" type="noConversion"/>
  </si>
  <si>
    <t>19-1164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</si>
  <si>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r>
      <rPr>
        <sz val="10"/>
        <color theme="1"/>
        <rFont val="Times New Roman"/>
        <family val="1"/>
      </rPr>
      <t xml:space="preserve">.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</si>
</sst>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name val="바탕"/>
      <family val="1"/>
      <charset val="129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49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9"/>
  <sheetViews>
    <sheetView zoomScaleNormal="100" workbookViewId="0">
      <selection activeCell="K18" sqref="K18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7" t="s">
        <v>47</v>
      </c>
      <c r="B1" s="87"/>
      <c r="C1" s="87"/>
      <c r="D1" s="87"/>
      <c r="E1" s="87"/>
      <c r="F1" s="87"/>
      <c r="G1" s="87"/>
      <c r="H1" s="87"/>
    </row>
    <row r="3" spans="1:8" x14ac:dyDescent="0.3">
      <c r="F3" s="53" t="s">
        <v>48</v>
      </c>
      <c r="G3" s="88" t="s">
        <v>76</v>
      </c>
      <c r="H3" s="89"/>
    </row>
    <row r="4" spans="1:8" x14ac:dyDescent="0.3">
      <c r="A4" s="95" t="s">
        <v>50</v>
      </c>
      <c r="B4" s="97" t="s">
        <v>73</v>
      </c>
      <c r="C4" s="63" t="s">
        <v>12</v>
      </c>
      <c r="D4" s="90" t="s">
        <v>74</v>
      </c>
      <c r="E4" s="90"/>
      <c r="F4" s="63" t="s">
        <v>39</v>
      </c>
      <c r="G4" s="91" t="s">
        <v>79</v>
      </c>
      <c r="H4" s="92"/>
    </row>
    <row r="5" spans="1:8" x14ac:dyDescent="0.3">
      <c r="A5" s="96"/>
      <c r="B5" s="98"/>
      <c r="C5" s="63" t="s">
        <v>72</v>
      </c>
      <c r="D5" s="99" t="s">
        <v>75</v>
      </c>
      <c r="E5" s="100"/>
      <c r="F5" s="63" t="s">
        <v>14</v>
      </c>
      <c r="G5" s="101" t="s">
        <v>78</v>
      </c>
      <c r="H5" s="102"/>
    </row>
    <row r="6" spans="1:8" s="70" customFormat="1" ht="15.75" thickBot="1" x14ac:dyDescent="0.35">
      <c r="A6" s="67"/>
      <c r="B6" s="67"/>
      <c r="C6" s="67"/>
      <c r="D6" s="68"/>
      <c r="E6" s="68"/>
      <c r="F6" s="67"/>
      <c r="G6" s="67"/>
      <c r="H6" s="69"/>
    </row>
    <row r="7" spans="1:8" x14ac:dyDescent="0.3">
      <c r="A7" s="5" t="s">
        <v>0</v>
      </c>
      <c r="B7" s="6" t="s">
        <v>1</v>
      </c>
      <c r="C7" s="6" t="s">
        <v>2</v>
      </c>
      <c r="D7" s="52" t="s">
        <v>3</v>
      </c>
      <c r="E7" s="34" t="s">
        <v>0</v>
      </c>
      <c r="F7" s="6" t="s">
        <v>1</v>
      </c>
      <c r="G7" s="6" t="s">
        <v>2</v>
      </c>
      <c r="H7" s="7" t="s">
        <v>3</v>
      </c>
    </row>
    <row r="8" spans="1:8" x14ac:dyDescent="0.3">
      <c r="A8" s="93">
        <v>111</v>
      </c>
      <c r="B8" s="50" t="s">
        <v>51</v>
      </c>
      <c r="C8" s="57">
        <v>41</v>
      </c>
      <c r="D8" s="61" t="str">
        <f>IF(C8="","",IF(C8&gt;1000,"불량",IF(C8&gt;400,"양호","우수")))</f>
        <v>우수</v>
      </c>
      <c r="E8" s="94">
        <v>221</v>
      </c>
      <c r="F8" s="49" t="s">
        <v>52</v>
      </c>
      <c r="G8" s="58">
        <v>87.5</v>
      </c>
      <c r="H8" s="54" t="str">
        <f>IF(G8="","",IF(G8&gt;1000,"불량",IF(G8&gt;400,"양호","우수")))</f>
        <v>우수</v>
      </c>
    </row>
    <row r="9" spans="1:8" x14ac:dyDescent="0.3">
      <c r="A9" s="93"/>
      <c r="B9" s="50" t="s">
        <v>53</v>
      </c>
      <c r="C9" s="57" t="s">
        <v>77</v>
      </c>
      <c r="D9" s="61" t="str">
        <f t="shared" ref="D9:D37" si="0">IF(C9="","",IF(C9&gt;1000,"불량",IF(C9&gt;400,"양호","우수")))</f>
        <v>불량</v>
      </c>
      <c r="E9" s="94"/>
      <c r="F9" s="49" t="s">
        <v>54</v>
      </c>
      <c r="G9" s="57" t="s">
        <v>77</v>
      </c>
      <c r="H9" s="54" t="str">
        <f t="shared" ref="H9:H37" si="1">IF(G9="","",IF(G9&gt;1000,"불량",IF(G9&gt;400,"양호","우수")))</f>
        <v>불량</v>
      </c>
    </row>
    <row r="10" spans="1:8" x14ac:dyDescent="0.3">
      <c r="A10" s="93"/>
      <c r="B10" s="50" t="s">
        <v>55</v>
      </c>
      <c r="C10" s="57" t="s">
        <v>77</v>
      </c>
      <c r="D10" s="61" t="str">
        <f t="shared" si="0"/>
        <v>불량</v>
      </c>
      <c r="E10" s="94"/>
      <c r="F10" s="49" t="s">
        <v>56</v>
      </c>
      <c r="G10" s="57" t="s">
        <v>77</v>
      </c>
      <c r="H10" s="54" t="str">
        <f t="shared" si="1"/>
        <v>불량</v>
      </c>
    </row>
    <row r="11" spans="1:8" x14ac:dyDescent="0.3">
      <c r="A11" s="93">
        <v>112</v>
      </c>
      <c r="B11" s="49" t="s">
        <v>52</v>
      </c>
      <c r="C11" s="57">
        <v>47</v>
      </c>
      <c r="D11" s="61" t="str">
        <f t="shared" si="0"/>
        <v>우수</v>
      </c>
      <c r="E11" s="103">
        <v>222</v>
      </c>
      <c r="F11" s="49" t="s">
        <v>52</v>
      </c>
      <c r="G11" s="57" t="s">
        <v>77</v>
      </c>
      <c r="H11" s="54" t="str">
        <f t="shared" si="1"/>
        <v>불량</v>
      </c>
    </row>
    <row r="12" spans="1:8" x14ac:dyDescent="0.3">
      <c r="A12" s="93"/>
      <c r="B12" s="49" t="s">
        <v>54</v>
      </c>
      <c r="C12" s="57" t="s">
        <v>77</v>
      </c>
      <c r="D12" s="61" t="str">
        <f t="shared" si="0"/>
        <v>불량</v>
      </c>
      <c r="E12" s="104"/>
      <c r="F12" s="49" t="s">
        <v>54</v>
      </c>
      <c r="G12" s="57" t="s">
        <v>77</v>
      </c>
      <c r="H12" s="54" t="str">
        <f t="shared" si="1"/>
        <v>불량</v>
      </c>
    </row>
    <row r="13" spans="1:8" x14ac:dyDescent="0.3">
      <c r="A13" s="93"/>
      <c r="B13" s="49" t="s">
        <v>56</v>
      </c>
      <c r="C13" s="57" t="s">
        <v>77</v>
      </c>
      <c r="D13" s="61" t="str">
        <f t="shared" si="0"/>
        <v>불량</v>
      </c>
      <c r="E13" s="105"/>
      <c r="F13" s="49" t="s">
        <v>56</v>
      </c>
      <c r="G13" s="58">
        <v>66</v>
      </c>
      <c r="H13" s="54" t="str">
        <f t="shared" si="1"/>
        <v>우수</v>
      </c>
    </row>
    <row r="14" spans="1:8" x14ac:dyDescent="0.3">
      <c r="A14" s="93">
        <v>121</v>
      </c>
      <c r="B14" s="49" t="s">
        <v>52</v>
      </c>
      <c r="C14" s="57">
        <v>54.5</v>
      </c>
      <c r="D14" s="61" t="str">
        <f t="shared" si="0"/>
        <v>우수</v>
      </c>
      <c r="E14" s="103">
        <v>311</v>
      </c>
      <c r="F14" s="49" t="s">
        <v>52</v>
      </c>
      <c r="G14" s="58">
        <v>66.5</v>
      </c>
      <c r="H14" s="54" t="str">
        <f t="shared" si="1"/>
        <v>우수</v>
      </c>
    </row>
    <row r="15" spans="1:8" x14ac:dyDescent="0.3">
      <c r="A15" s="93"/>
      <c r="B15" s="49" t="s">
        <v>54</v>
      </c>
      <c r="C15" s="57" t="s">
        <v>77</v>
      </c>
      <c r="D15" s="61" t="str">
        <f t="shared" si="0"/>
        <v>불량</v>
      </c>
      <c r="E15" s="104"/>
      <c r="F15" s="49" t="s">
        <v>54</v>
      </c>
      <c r="G15" s="57" t="s">
        <v>77</v>
      </c>
      <c r="H15" s="54" t="str">
        <f t="shared" si="1"/>
        <v>불량</v>
      </c>
    </row>
    <row r="16" spans="1:8" x14ac:dyDescent="0.3">
      <c r="A16" s="93"/>
      <c r="B16" s="49" t="s">
        <v>56</v>
      </c>
      <c r="C16" s="57" t="s">
        <v>77</v>
      </c>
      <c r="D16" s="61" t="str">
        <f t="shared" si="0"/>
        <v>불량</v>
      </c>
      <c r="E16" s="105"/>
      <c r="F16" s="49" t="s">
        <v>56</v>
      </c>
      <c r="G16" s="57" t="s">
        <v>77</v>
      </c>
      <c r="H16" s="54" t="str">
        <f t="shared" si="1"/>
        <v>불량</v>
      </c>
    </row>
    <row r="17" spans="1:8" x14ac:dyDescent="0.3">
      <c r="A17" s="93">
        <v>122</v>
      </c>
      <c r="B17" s="49" t="s">
        <v>52</v>
      </c>
      <c r="C17" s="57">
        <v>57</v>
      </c>
      <c r="D17" s="61" t="str">
        <f t="shared" si="0"/>
        <v>우수</v>
      </c>
      <c r="E17" s="103">
        <v>312</v>
      </c>
      <c r="F17" s="49" t="s">
        <v>52</v>
      </c>
      <c r="G17" s="57" t="s">
        <v>77</v>
      </c>
      <c r="H17" s="54" t="str">
        <f t="shared" si="1"/>
        <v>불량</v>
      </c>
    </row>
    <row r="18" spans="1:8" x14ac:dyDescent="0.3">
      <c r="A18" s="93"/>
      <c r="B18" s="49" t="s">
        <v>54</v>
      </c>
      <c r="C18" s="57" t="s">
        <v>77</v>
      </c>
      <c r="D18" s="61" t="str">
        <f t="shared" si="0"/>
        <v>불량</v>
      </c>
      <c r="E18" s="104"/>
      <c r="F18" s="49" t="s">
        <v>54</v>
      </c>
      <c r="G18" s="57" t="s">
        <v>77</v>
      </c>
      <c r="H18" s="54" t="str">
        <f t="shared" si="1"/>
        <v>불량</v>
      </c>
    </row>
    <row r="19" spans="1:8" x14ac:dyDescent="0.3">
      <c r="A19" s="93"/>
      <c r="B19" s="49" t="s">
        <v>56</v>
      </c>
      <c r="C19" s="57" t="s">
        <v>77</v>
      </c>
      <c r="D19" s="61" t="str">
        <f t="shared" si="0"/>
        <v>불량</v>
      </c>
      <c r="E19" s="105"/>
      <c r="F19" s="49" t="s">
        <v>56</v>
      </c>
      <c r="G19" s="58">
        <v>56.5</v>
      </c>
      <c r="H19" s="54" t="str">
        <f t="shared" si="1"/>
        <v>우수</v>
      </c>
    </row>
    <row r="20" spans="1:8" x14ac:dyDescent="0.3">
      <c r="A20" s="93">
        <v>211</v>
      </c>
      <c r="B20" s="49" t="s">
        <v>52</v>
      </c>
      <c r="C20" s="57" t="s">
        <v>77</v>
      </c>
      <c r="D20" s="61" t="str">
        <f t="shared" si="0"/>
        <v>불량</v>
      </c>
      <c r="E20" s="103">
        <v>321</v>
      </c>
      <c r="F20" s="49" t="s">
        <v>52</v>
      </c>
      <c r="G20" s="58">
        <v>132</v>
      </c>
      <c r="H20" s="54" t="str">
        <f t="shared" si="1"/>
        <v>우수</v>
      </c>
    </row>
    <row r="21" spans="1:8" x14ac:dyDescent="0.3">
      <c r="A21" s="93"/>
      <c r="B21" s="49" t="s">
        <v>54</v>
      </c>
      <c r="C21" s="57" t="s">
        <v>77</v>
      </c>
      <c r="D21" s="61" t="str">
        <f t="shared" si="0"/>
        <v>불량</v>
      </c>
      <c r="E21" s="104"/>
      <c r="F21" s="49" t="s">
        <v>54</v>
      </c>
      <c r="G21" s="57" t="s">
        <v>77</v>
      </c>
      <c r="H21" s="54" t="str">
        <f t="shared" si="1"/>
        <v>불량</v>
      </c>
    </row>
    <row r="22" spans="1:8" x14ac:dyDescent="0.3">
      <c r="A22" s="93"/>
      <c r="B22" s="49" t="s">
        <v>56</v>
      </c>
      <c r="C22" s="57">
        <v>49</v>
      </c>
      <c r="D22" s="61" t="str">
        <f t="shared" si="0"/>
        <v>우수</v>
      </c>
      <c r="E22" s="105"/>
      <c r="F22" s="49" t="s">
        <v>56</v>
      </c>
      <c r="G22" s="58">
        <v>133.5</v>
      </c>
      <c r="H22" s="54" t="str">
        <f t="shared" si="1"/>
        <v>우수</v>
      </c>
    </row>
    <row r="23" spans="1:8" x14ac:dyDescent="0.3">
      <c r="A23" s="93">
        <v>212</v>
      </c>
      <c r="B23" s="49" t="s">
        <v>52</v>
      </c>
      <c r="C23" s="57">
        <v>144</v>
      </c>
      <c r="D23" s="61" t="str">
        <f t="shared" si="0"/>
        <v>우수</v>
      </c>
      <c r="E23" s="103">
        <v>322</v>
      </c>
      <c r="F23" s="49" t="s">
        <v>52</v>
      </c>
      <c r="G23" s="58">
        <v>35</v>
      </c>
      <c r="H23" s="54" t="str">
        <f t="shared" si="1"/>
        <v>우수</v>
      </c>
    </row>
    <row r="24" spans="1:8" x14ac:dyDescent="0.3">
      <c r="A24" s="93"/>
      <c r="B24" s="49" t="s">
        <v>54</v>
      </c>
      <c r="C24" s="57" t="s">
        <v>77</v>
      </c>
      <c r="D24" s="61" t="str">
        <f t="shared" si="0"/>
        <v>불량</v>
      </c>
      <c r="E24" s="104"/>
      <c r="F24" s="49" t="s">
        <v>54</v>
      </c>
      <c r="G24" s="57" t="s">
        <v>77</v>
      </c>
      <c r="H24" s="54" t="str">
        <f t="shared" si="1"/>
        <v>불량</v>
      </c>
    </row>
    <row r="25" spans="1:8" x14ac:dyDescent="0.3">
      <c r="A25" s="93"/>
      <c r="B25" s="49" t="s">
        <v>56</v>
      </c>
      <c r="C25" s="57" t="s">
        <v>77</v>
      </c>
      <c r="D25" s="61" t="str">
        <f t="shared" si="0"/>
        <v>불량</v>
      </c>
      <c r="E25" s="105"/>
      <c r="F25" s="49" t="s">
        <v>56</v>
      </c>
      <c r="G25" s="57" t="s">
        <v>77</v>
      </c>
      <c r="H25" s="54" t="str">
        <f t="shared" si="1"/>
        <v>불량</v>
      </c>
    </row>
    <row r="26" spans="1:8" x14ac:dyDescent="0.3">
      <c r="A26" s="93"/>
      <c r="B26" s="49" t="s">
        <v>52</v>
      </c>
      <c r="C26" s="57"/>
      <c r="D26" s="61" t="str">
        <f t="shared" si="0"/>
        <v/>
      </c>
      <c r="E26" s="94"/>
      <c r="F26" s="49" t="s">
        <v>52</v>
      </c>
      <c r="G26" s="58"/>
      <c r="H26" s="54" t="str">
        <f t="shared" si="1"/>
        <v/>
      </c>
    </row>
    <row r="27" spans="1:8" x14ac:dyDescent="0.3">
      <c r="A27" s="93"/>
      <c r="B27" s="49" t="s">
        <v>54</v>
      </c>
      <c r="C27" s="57"/>
      <c r="D27" s="61" t="str">
        <f t="shared" si="0"/>
        <v/>
      </c>
      <c r="E27" s="94"/>
      <c r="F27" s="49" t="s">
        <v>54</v>
      </c>
      <c r="G27" s="58"/>
      <c r="H27" s="54" t="str">
        <f t="shared" si="1"/>
        <v/>
      </c>
    </row>
    <row r="28" spans="1:8" x14ac:dyDescent="0.3">
      <c r="A28" s="93"/>
      <c r="B28" s="49" t="s">
        <v>56</v>
      </c>
      <c r="C28" s="57"/>
      <c r="D28" s="61" t="str">
        <f t="shared" si="0"/>
        <v/>
      </c>
      <c r="E28" s="94"/>
      <c r="F28" s="49" t="s">
        <v>56</v>
      </c>
      <c r="G28" s="58"/>
      <c r="H28" s="54" t="str">
        <f t="shared" si="1"/>
        <v/>
      </c>
    </row>
    <row r="29" spans="1:8" x14ac:dyDescent="0.3">
      <c r="A29" s="93"/>
      <c r="B29" s="49" t="s">
        <v>52</v>
      </c>
      <c r="C29" s="57"/>
      <c r="D29" s="61" t="str">
        <f t="shared" si="0"/>
        <v/>
      </c>
      <c r="E29" s="94"/>
      <c r="F29" s="49" t="s">
        <v>52</v>
      </c>
      <c r="G29" s="58"/>
      <c r="H29" s="54" t="str">
        <f t="shared" si="1"/>
        <v/>
      </c>
    </row>
    <row r="30" spans="1:8" x14ac:dyDescent="0.3">
      <c r="A30" s="93"/>
      <c r="B30" s="49" t="s">
        <v>54</v>
      </c>
      <c r="C30" s="57"/>
      <c r="D30" s="61" t="str">
        <f t="shared" si="0"/>
        <v/>
      </c>
      <c r="E30" s="94"/>
      <c r="F30" s="49" t="s">
        <v>54</v>
      </c>
      <c r="G30" s="58"/>
      <c r="H30" s="54" t="str">
        <f t="shared" si="1"/>
        <v/>
      </c>
    </row>
    <row r="31" spans="1:8" x14ac:dyDescent="0.3">
      <c r="A31" s="93"/>
      <c r="B31" s="49" t="s">
        <v>56</v>
      </c>
      <c r="C31" s="57"/>
      <c r="D31" s="61" t="str">
        <f t="shared" si="0"/>
        <v/>
      </c>
      <c r="E31" s="94"/>
      <c r="F31" s="49" t="s">
        <v>56</v>
      </c>
      <c r="G31" s="58"/>
      <c r="H31" s="54" t="str">
        <f t="shared" si="1"/>
        <v/>
      </c>
    </row>
    <row r="32" spans="1:8" x14ac:dyDescent="0.3">
      <c r="A32" s="93"/>
      <c r="B32" s="49" t="s">
        <v>52</v>
      </c>
      <c r="C32" s="57"/>
      <c r="D32" s="61" t="str">
        <f t="shared" si="0"/>
        <v/>
      </c>
      <c r="E32" s="94"/>
      <c r="F32" s="49" t="s">
        <v>52</v>
      </c>
      <c r="G32" s="58"/>
      <c r="H32" s="54" t="str">
        <f t="shared" si="1"/>
        <v/>
      </c>
    </row>
    <row r="33" spans="1:8" x14ac:dyDescent="0.3">
      <c r="A33" s="93"/>
      <c r="B33" s="49" t="s">
        <v>54</v>
      </c>
      <c r="C33" s="57"/>
      <c r="D33" s="61" t="str">
        <f t="shared" si="0"/>
        <v/>
      </c>
      <c r="E33" s="94"/>
      <c r="F33" s="49" t="s">
        <v>54</v>
      </c>
      <c r="G33" s="58"/>
      <c r="H33" s="54" t="str">
        <f t="shared" si="1"/>
        <v/>
      </c>
    </row>
    <row r="34" spans="1:8" x14ac:dyDescent="0.3">
      <c r="A34" s="93"/>
      <c r="B34" s="49" t="s">
        <v>56</v>
      </c>
      <c r="C34" s="57"/>
      <c r="D34" s="61" t="str">
        <f t="shared" si="0"/>
        <v/>
      </c>
      <c r="E34" s="94"/>
      <c r="F34" s="49" t="s">
        <v>56</v>
      </c>
      <c r="G34" s="58"/>
      <c r="H34" s="54" t="str">
        <f t="shared" si="1"/>
        <v/>
      </c>
    </row>
    <row r="35" spans="1:8" x14ac:dyDescent="0.3">
      <c r="A35" s="93"/>
      <c r="B35" s="49" t="s">
        <v>52</v>
      </c>
      <c r="C35" s="57"/>
      <c r="D35" s="61" t="str">
        <f t="shared" si="0"/>
        <v/>
      </c>
      <c r="E35" s="94"/>
      <c r="F35" s="49" t="s">
        <v>52</v>
      </c>
      <c r="G35" s="58"/>
      <c r="H35" s="54" t="str">
        <f t="shared" si="1"/>
        <v/>
      </c>
    </row>
    <row r="36" spans="1:8" x14ac:dyDescent="0.3">
      <c r="A36" s="93"/>
      <c r="B36" s="49" t="s">
        <v>54</v>
      </c>
      <c r="C36" s="57"/>
      <c r="D36" s="61" t="str">
        <f t="shared" si="0"/>
        <v/>
      </c>
      <c r="E36" s="94"/>
      <c r="F36" s="49" t="s">
        <v>54</v>
      </c>
      <c r="G36" s="58"/>
      <c r="H36" s="54" t="str">
        <f t="shared" si="1"/>
        <v/>
      </c>
    </row>
    <row r="37" spans="1:8" ht="15.75" thickBot="1" x14ac:dyDescent="0.35">
      <c r="A37" s="106"/>
      <c r="B37" s="51" t="s">
        <v>56</v>
      </c>
      <c r="C37" s="59"/>
      <c r="D37" s="62" t="str">
        <f t="shared" si="0"/>
        <v/>
      </c>
      <c r="E37" s="107"/>
      <c r="F37" s="51" t="s">
        <v>56</v>
      </c>
      <c r="G37" s="60"/>
      <c r="H37" s="55" t="str">
        <f t="shared" si="1"/>
        <v/>
      </c>
    </row>
    <row r="38" spans="1:8" x14ac:dyDescent="0.3">
      <c r="A38" s="3" t="s">
        <v>57</v>
      </c>
    </row>
    <row r="40" spans="1:8" x14ac:dyDescent="0.3">
      <c r="A40" s="1" t="s">
        <v>58</v>
      </c>
    </row>
    <row r="41" spans="1:8" x14ac:dyDescent="0.3">
      <c r="A41" s="15"/>
      <c r="B41" s="16" t="s">
        <v>59</v>
      </c>
      <c r="C41" s="110" t="s">
        <v>60</v>
      </c>
      <c r="D41" s="110"/>
      <c r="E41" s="110" t="s">
        <v>61</v>
      </c>
      <c r="F41" s="110"/>
      <c r="G41" s="110" t="s">
        <v>62</v>
      </c>
      <c r="H41" s="110"/>
    </row>
    <row r="42" spans="1:8" x14ac:dyDescent="0.3">
      <c r="A42" s="17" t="s">
        <v>63</v>
      </c>
      <c r="B42" s="8"/>
      <c r="C42" s="111"/>
      <c r="D42" s="111"/>
      <c r="E42" s="111"/>
      <c r="F42" s="111"/>
      <c r="G42" s="111"/>
      <c r="H42" s="111"/>
    </row>
    <row r="43" spans="1:8" ht="17.25" customHeight="1" x14ac:dyDescent="0.3">
      <c r="A43" s="112" t="s">
        <v>64</v>
      </c>
      <c r="B43" s="112"/>
      <c r="C43" s="112" t="s">
        <v>65</v>
      </c>
      <c r="D43" s="112"/>
      <c r="E43" s="112" t="s">
        <v>66</v>
      </c>
      <c r="F43" s="112"/>
      <c r="G43" s="112" t="s">
        <v>67</v>
      </c>
      <c r="H43" s="112"/>
    </row>
    <row r="45" spans="1:8" x14ac:dyDescent="0.3">
      <c r="A45" s="18" t="s">
        <v>68</v>
      </c>
      <c r="B45" s="9"/>
      <c r="C45" s="9"/>
      <c r="D45" s="9"/>
      <c r="E45" s="9"/>
      <c r="F45" s="9"/>
      <c r="G45" s="9"/>
      <c r="H45" s="10"/>
    </row>
    <row r="46" spans="1:8" x14ac:dyDescent="0.3">
      <c r="A46" s="19"/>
      <c r="B46" s="11"/>
      <c r="C46" s="11"/>
      <c r="D46" s="11"/>
      <c r="E46" s="11"/>
      <c r="F46" s="11"/>
      <c r="G46" s="11"/>
      <c r="H46" s="12"/>
    </row>
    <row r="47" spans="1:8" x14ac:dyDescent="0.3">
      <c r="A47" s="21"/>
      <c r="B47" s="13"/>
      <c r="C47" s="13"/>
      <c r="D47" s="13"/>
      <c r="E47" s="13"/>
      <c r="F47" s="13"/>
      <c r="G47" s="13"/>
      <c r="H47" s="14"/>
    </row>
    <row r="48" spans="1:8" x14ac:dyDescent="0.3">
      <c r="A48" s="108" t="s">
        <v>9</v>
      </c>
      <c r="B48" s="108"/>
      <c r="C48" s="108"/>
      <c r="D48" s="108"/>
      <c r="E48" s="108"/>
      <c r="F48" s="108"/>
      <c r="G48" s="108"/>
      <c r="H48" s="108"/>
    </row>
    <row r="49" spans="1:8" ht="17.25" x14ac:dyDescent="0.3">
      <c r="A49" s="109" t="s">
        <v>10</v>
      </c>
      <c r="B49" s="109"/>
      <c r="C49" s="109"/>
      <c r="D49" s="109"/>
      <c r="E49" s="109"/>
      <c r="F49" s="109"/>
      <c r="G49" s="109"/>
      <c r="H49" s="109"/>
    </row>
  </sheetData>
  <mergeCells count="37">
    <mergeCell ref="A48:H48"/>
    <mergeCell ref="A49:H49"/>
    <mergeCell ref="C41:D42"/>
    <mergeCell ref="E41:F42"/>
    <mergeCell ref="G41:H42"/>
    <mergeCell ref="A43:B43"/>
    <mergeCell ref="C43:D43"/>
    <mergeCell ref="E43:F43"/>
    <mergeCell ref="G43:H43"/>
    <mergeCell ref="A29:A31"/>
    <mergeCell ref="E29:E31"/>
    <mergeCell ref="A32:A34"/>
    <mergeCell ref="E32:E34"/>
    <mergeCell ref="A35:A37"/>
    <mergeCell ref="E35:E37"/>
    <mergeCell ref="A20:A22"/>
    <mergeCell ref="E20:E22"/>
    <mergeCell ref="A23:A25"/>
    <mergeCell ref="E23:E25"/>
    <mergeCell ref="A26:A28"/>
    <mergeCell ref="E26:E28"/>
    <mergeCell ref="A11:A13"/>
    <mergeCell ref="E11:E13"/>
    <mergeCell ref="A14:A16"/>
    <mergeCell ref="E14:E16"/>
    <mergeCell ref="A17:A19"/>
    <mergeCell ref="E17:E19"/>
    <mergeCell ref="A1:H1"/>
    <mergeCell ref="G3:H3"/>
    <mergeCell ref="D4:E4"/>
    <mergeCell ref="G4:H4"/>
    <mergeCell ref="A8:A10"/>
    <mergeCell ref="E8:E10"/>
    <mergeCell ref="A4:A5"/>
    <mergeCell ref="B4:B5"/>
    <mergeCell ref="D5:E5"/>
    <mergeCell ref="G5:H5"/>
  </mergeCells>
  <phoneticPr fontId="3" type="noConversion"/>
  <conditionalFormatting sqref="D8:D37">
    <cfRule type="containsText" dxfId="48" priority="2" operator="containsText" text="불량">
      <formula>NOT(ISERROR(SEARCH("불량",D8)))</formula>
    </cfRule>
  </conditionalFormatting>
  <conditionalFormatting sqref="H8:H37">
    <cfRule type="containsText" dxfId="47" priority="1" operator="containsText" text="불량">
      <formula>NOT(ISERROR(SEARCH("불량",H8)))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K18" sqref="K1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75" t="s">
        <v>11</v>
      </c>
      <c r="G3" s="113" t="str">
        <f>'환경 8주'!G3:H3</f>
        <v>19-0584</v>
      </c>
      <c r="H3" s="114"/>
    </row>
    <row r="4" spans="1:8" x14ac:dyDescent="0.3">
      <c r="A4" s="77" t="s">
        <v>4</v>
      </c>
      <c r="B4" s="75" t="str">
        <f>'환경 8주'!B4</f>
        <v>화천농장</v>
      </c>
      <c r="C4" s="77" t="s">
        <v>12</v>
      </c>
      <c r="D4" s="172">
        <f>'환경 8주'!D4:E4</f>
        <v>43529</v>
      </c>
      <c r="E4" s="172"/>
      <c r="F4" s="78" t="s">
        <v>72</v>
      </c>
      <c r="G4" s="172">
        <f>'환경 8주'!G4:H4</f>
        <v>43532</v>
      </c>
      <c r="H4" s="172"/>
    </row>
    <row r="5" spans="1:8" x14ac:dyDescent="0.3">
      <c r="A5" s="77" t="s">
        <v>38</v>
      </c>
      <c r="B5" s="75">
        <f>'환경 8주'!B5</f>
        <v>9016</v>
      </c>
      <c r="C5" s="78" t="s">
        <v>140</v>
      </c>
      <c r="D5" s="116" t="str">
        <f>'환경 8주'!D5:E5</f>
        <v>8주령</v>
      </c>
      <c r="E5" s="116"/>
      <c r="F5" s="77" t="s">
        <v>14</v>
      </c>
      <c r="G5" s="116" t="str">
        <f>'환경 8주'!G5:H5</f>
        <v>김우용</v>
      </c>
      <c r="H5" s="116"/>
    </row>
    <row r="6" spans="1:8" ht="15.75" thickBot="1" x14ac:dyDescent="0.35"/>
    <row r="7" spans="1:8" ht="16.5" customHeight="1" x14ac:dyDescent="0.3">
      <c r="A7" s="143" t="s">
        <v>29</v>
      </c>
      <c r="B7" s="144"/>
      <c r="C7" s="173" t="s">
        <v>6</v>
      </c>
      <c r="D7" s="118"/>
      <c r="E7" s="145" t="s">
        <v>29</v>
      </c>
      <c r="F7" s="144"/>
      <c r="G7" s="173" t="s">
        <v>6</v>
      </c>
      <c r="H7" s="174"/>
    </row>
    <row r="8" spans="1:8" ht="18.75" customHeight="1" x14ac:dyDescent="0.3">
      <c r="A8" s="175">
        <f>IF('환경 8주'!A8:A9="","",'환경 8주'!A8:A9)</f>
        <v>111</v>
      </c>
      <c r="B8" s="176"/>
      <c r="C8" s="185" t="str">
        <f>IF('환경 8주'!D8="","",IF('환경 8주'!D8="불량","부적합",IF('환경 8주'!D8="주의","주의","적합")))</f>
        <v>적합</v>
      </c>
      <c r="D8" s="180"/>
      <c r="E8" s="183">
        <f>IF('환경 8주'!E8:E9="","",'환경 8주'!E8:E9)</f>
        <v>112</v>
      </c>
      <c r="F8" s="176"/>
      <c r="G8" s="185" t="str">
        <f>IF('환경 8주'!H8="","",IF('환경 8주'!H8="불량","부적합",IF('환경 8주'!H8="주의","주의","적합")))</f>
        <v>적합</v>
      </c>
      <c r="H8" s="186"/>
    </row>
    <row r="9" spans="1:8" ht="18.75" customHeight="1" x14ac:dyDescent="0.3">
      <c r="A9" s="177"/>
      <c r="B9" s="178"/>
      <c r="C9" s="181" t="str">
        <f>IF('환경 8주'!D9="불량","부적합",IF('환경 8주'!D9="주의","주의","적합"))</f>
        <v>적합</v>
      </c>
      <c r="D9" s="182"/>
      <c r="E9" s="184"/>
      <c r="F9" s="178"/>
      <c r="G9" s="181" t="str">
        <f>IF('환경 8주'!H9="불량","부적합",IF('환경 8주'!H9="주의","주의","적합"))</f>
        <v>적합</v>
      </c>
      <c r="H9" s="187"/>
    </row>
    <row r="10" spans="1:8" ht="18.75" customHeight="1" x14ac:dyDescent="0.3">
      <c r="A10" s="175">
        <f>IF('환경 8주'!A10:A11="","",'환경 8주'!A10:A11)</f>
        <v>121</v>
      </c>
      <c r="B10" s="176"/>
      <c r="C10" s="185" t="str">
        <f>IF('환경 8주'!D10="","",IF('환경 8주'!D10="불량","부적합",IF('환경 8주'!D10="주의","주의","적합")))</f>
        <v>적합</v>
      </c>
      <c r="D10" s="180"/>
      <c r="E10" s="183">
        <f>IF('환경 8주'!E10:E11="","",'환경 8주'!E10:E11)</f>
        <v>122</v>
      </c>
      <c r="F10" s="176"/>
      <c r="G10" s="185" t="str">
        <f>IF('환경 8주'!H10="","",IF('환경 8주'!H10="불량","부적합",IF('환경 8주'!H10="주의","주의","적합")))</f>
        <v>적합</v>
      </c>
      <c r="H10" s="186"/>
    </row>
    <row r="11" spans="1:8" ht="18.75" customHeight="1" x14ac:dyDescent="0.3">
      <c r="A11" s="177"/>
      <c r="B11" s="178"/>
      <c r="C11" s="181" t="str">
        <f>IF('환경 8주'!D11="불량","부적합",IF('환경 8주'!D11="주의","주의","적합"))</f>
        <v>적합</v>
      </c>
      <c r="D11" s="182"/>
      <c r="E11" s="184"/>
      <c r="F11" s="178"/>
      <c r="G11" s="181" t="str">
        <f>IF('환경 8주'!H11="불량","부적합",IF('환경 8주'!H11="주의","주의","적합"))</f>
        <v>적합</v>
      </c>
      <c r="H11" s="187"/>
    </row>
    <row r="12" spans="1:8" ht="18.75" customHeight="1" x14ac:dyDescent="0.3">
      <c r="A12" s="175">
        <f>IF('환경 8주'!A12:A13="","",'환경 8주'!A12:A13)</f>
        <v>211</v>
      </c>
      <c r="B12" s="176"/>
      <c r="C12" s="185" t="str">
        <f>IF('환경 8주'!D12="","",IF('환경 8주'!D12="불량","부적합",IF('환경 8주'!D12="주의","주의","적합")))</f>
        <v>적합</v>
      </c>
      <c r="D12" s="180"/>
      <c r="E12" s="183">
        <f>IF('환경 8주'!E12:E13="","",'환경 8주'!E12:E13)</f>
        <v>212</v>
      </c>
      <c r="F12" s="176"/>
      <c r="G12" s="185" t="str">
        <f>IF('환경 8주'!H12="","",IF('환경 8주'!H12="불량","부적합",IF('환경 8주'!H12="주의","주의","적합")))</f>
        <v>적합</v>
      </c>
      <c r="H12" s="186"/>
    </row>
    <row r="13" spans="1:8" ht="18.75" customHeight="1" x14ac:dyDescent="0.3">
      <c r="A13" s="177"/>
      <c r="B13" s="178"/>
      <c r="C13" s="181" t="str">
        <f>IF('환경 8주'!D13="불량","부적합",IF('환경 8주'!D13="주의","주의","적합"))</f>
        <v>적합</v>
      </c>
      <c r="D13" s="182"/>
      <c r="E13" s="184"/>
      <c r="F13" s="178"/>
      <c r="G13" s="181" t="str">
        <f>IF('환경 8주'!H13="불량","부적합",IF('환경 8주'!H13="주의","주의","적합"))</f>
        <v>적합</v>
      </c>
      <c r="H13" s="187"/>
    </row>
    <row r="14" spans="1:8" ht="18.75" customHeight="1" x14ac:dyDescent="0.3">
      <c r="A14" s="175">
        <f>IF('환경 8주'!A14:A15="","",'환경 8주'!A14:A15)</f>
        <v>221</v>
      </c>
      <c r="B14" s="176"/>
      <c r="C14" s="185" t="str">
        <f>IF('환경 8주'!D14="","",IF('환경 8주'!D14="불량","부적합",IF('환경 8주'!D14="주의","주의","적합")))</f>
        <v>적합</v>
      </c>
      <c r="D14" s="180"/>
      <c r="E14" s="183">
        <f>IF('환경 8주'!E14:E15="","",'환경 8주'!E14:E15)</f>
        <v>222</v>
      </c>
      <c r="F14" s="176"/>
      <c r="G14" s="185" t="str">
        <f>IF('환경 8주'!H14="","",IF('환경 8주'!H14="불량","부적합",IF('환경 8주'!H14="주의","주의","적합")))</f>
        <v>적합</v>
      </c>
      <c r="H14" s="186"/>
    </row>
    <row r="15" spans="1:8" ht="18.75" customHeight="1" x14ac:dyDescent="0.3">
      <c r="A15" s="177"/>
      <c r="B15" s="178"/>
      <c r="C15" s="181" t="str">
        <f>IF('환경 8주'!D15="불량","부적합",IF('환경 8주'!D15="주의","주의","적합"))</f>
        <v>적합</v>
      </c>
      <c r="D15" s="182"/>
      <c r="E15" s="184"/>
      <c r="F15" s="178"/>
      <c r="G15" s="181" t="str">
        <f>IF('환경 8주'!H15="불량","부적합",IF('환경 8주'!H15="주의","주의","적합"))</f>
        <v>적합</v>
      </c>
      <c r="H15" s="187"/>
    </row>
    <row r="16" spans="1:8" ht="18.75" customHeight="1" x14ac:dyDescent="0.3">
      <c r="A16" s="175">
        <f>IF('환경 8주'!A16:A17="","",'환경 8주'!A16:A17)</f>
        <v>311</v>
      </c>
      <c r="B16" s="176"/>
      <c r="C16" s="185" t="str">
        <f>IF('환경 8주'!D16="","",IF('환경 8주'!D16="불량","부적합",IF('환경 8주'!D16="주의","주의","적합")))</f>
        <v>적합</v>
      </c>
      <c r="D16" s="180"/>
      <c r="E16" s="183">
        <f>IF('환경 8주'!E16:E17="","",'환경 8주'!E16:E17)</f>
        <v>312</v>
      </c>
      <c r="F16" s="176"/>
      <c r="G16" s="185" t="str">
        <f>IF('환경 8주'!H16="","",IF('환경 8주'!H16="불량","부적합",IF('환경 8주'!H16="주의","주의","적합")))</f>
        <v>적합</v>
      </c>
      <c r="H16" s="186"/>
    </row>
    <row r="17" spans="1:8" ht="18.75" customHeight="1" x14ac:dyDescent="0.3">
      <c r="A17" s="177"/>
      <c r="B17" s="178"/>
      <c r="C17" s="181" t="str">
        <f>IF('환경 8주'!D17="불량","부적합",IF('환경 8주'!D17="주의","주의","적합"))</f>
        <v>적합</v>
      </c>
      <c r="D17" s="182"/>
      <c r="E17" s="184"/>
      <c r="F17" s="178"/>
      <c r="G17" s="181" t="str">
        <f>IF('환경 8주'!H17="불량","부적합",IF('환경 8주'!H17="주의","주의","적합"))</f>
        <v>적합</v>
      </c>
      <c r="H17" s="187"/>
    </row>
    <row r="18" spans="1:8" ht="18.75" customHeight="1" x14ac:dyDescent="0.3">
      <c r="A18" s="175">
        <f>IF('환경 8주'!A18:A19="","",'환경 8주'!A18:A19)</f>
        <v>321</v>
      </c>
      <c r="B18" s="176"/>
      <c r="C18" s="185" t="str">
        <f>IF('환경 8주'!D18="","",IF('환경 8주'!D18="불량","부적합",IF('환경 8주'!D18="주의","주의","적합")))</f>
        <v>적합</v>
      </c>
      <c r="D18" s="180"/>
      <c r="E18" s="183">
        <f>IF('환경 8주'!E18:E19="","",'환경 8주'!E18:E19)</f>
        <v>322</v>
      </c>
      <c r="F18" s="176"/>
      <c r="G18" s="185" t="str">
        <f>IF('환경 8주'!H18="","",IF('환경 8주'!H18="불량","부적합",IF('환경 8주'!H18="주의","주의","적합")))</f>
        <v>적합</v>
      </c>
      <c r="H18" s="186"/>
    </row>
    <row r="19" spans="1:8" ht="18.75" customHeight="1" x14ac:dyDescent="0.3">
      <c r="A19" s="177"/>
      <c r="B19" s="178"/>
      <c r="C19" s="181" t="str">
        <f>IF('환경 8주'!D19="불량","부적합",IF('환경 8주'!D19="주의","주의","적합"))</f>
        <v>적합</v>
      </c>
      <c r="D19" s="182"/>
      <c r="E19" s="184"/>
      <c r="F19" s="178"/>
      <c r="G19" s="181" t="str">
        <f>IF('환경 8주'!H19="불량","부적합",IF('환경 8주'!H19="주의","주의","적합"))</f>
        <v>적합</v>
      </c>
      <c r="H19" s="187"/>
    </row>
    <row r="20" spans="1:8" ht="18.75" customHeight="1" x14ac:dyDescent="0.3">
      <c r="A20" s="175" t="str">
        <f>IF('환경 8주'!A20:A21="","",'환경 8주'!A20:A21)</f>
        <v/>
      </c>
      <c r="B20" s="176"/>
      <c r="C20" s="185" t="str">
        <f>IF('환경 8주'!D20="","",IF('환경 8주'!D20="불량","부적합",IF('환경 8주'!D20="주의","주의","적합")))</f>
        <v/>
      </c>
      <c r="D20" s="180"/>
      <c r="E20" s="183" t="str">
        <f>IF('환경 8주'!E20:E21="","",'환경 8주'!E20:E21)</f>
        <v/>
      </c>
      <c r="F20" s="176"/>
      <c r="G20" s="185" t="str">
        <f>IF('환경 8주'!H20="","",IF('환경 8주'!H20="불량","부적합",IF('환경 8주'!H20="주의","주의","적합")))</f>
        <v/>
      </c>
      <c r="H20" s="186"/>
    </row>
    <row r="21" spans="1:8" ht="18.75" customHeight="1" x14ac:dyDescent="0.3">
      <c r="A21" s="177"/>
      <c r="B21" s="178"/>
      <c r="C21" s="181" t="str">
        <f>IF('환경 8주'!D21="불량","부적합",IF('환경 8주'!D21="주의","주의","적합"))</f>
        <v>적합</v>
      </c>
      <c r="D21" s="182"/>
      <c r="E21" s="184"/>
      <c r="F21" s="178"/>
      <c r="G21" s="181" t="str">
        <f>IF('환경 8주'!H21="불량","부적합",IF('환경 8주'!H21="주의","주의","적합"))</f>
        <v>적합</v>
      </c>
      <c r="H21" s="187"/>
    </row>
    <row r="22" spans="1:8" ht="18.75" customHeight="1" x14ac:dyDescent="0.3">
      <c r="A22" s="175" t="str">
        <f>IF('환경 8주'!A22:A23="","",'환경 8주'!A22:A23)</f>
        <v/>
      </c>
      <c r="B22" s="176"/>
      <c r="C22" s="185" t="str">
        <f>IF('환경 8주'!D22="","",IF('환경 8주'!D22="불량","부적합",IF('환경 8주'!D22="주의","주의","적합")))</f>
        <v/>
      </c>
      <c r="D22" s="180"/>
      <c r="E22" s="183" t="str">
        <f>IF('환경 8주'!E22:E23="","",'환경 8주'!E22:E23)</f>
        <v/>
      </c>
      <c r="F22" s="176"/>
      <c r="G22" s="185" t="str">
        <f>IF('환경 8주'!H22="","",IF('환경 8주'!H22="불량","부적합",IF('환경 8주'!H22="주의","주의","적합")))</f>
        <v/>
      </c>
      <c r="H22" s="186"/>
    </row>
    <row r="23" spans="1:8" ht="18.75" customHeight="1" x14ac:dyDescent="0.3">
      <c r="A23" s="177"/>
      <c r="B23" s="178"/>
      <c r="C23" s="181" t="str">
        <f>IF('환경 8주'!D23="불량","부적합",IF('환경 8주'!D23="주의","주의","적합"))</f>
        <v>적합</v>
      </c>
      <c r="D23" s="182"/>
      <c r="E23" s="184"/>
      <c r="F23" s="178"/>
      <c r="G23" s="181" t="str">
        <f>IF('환경 8주'!H23="불량","부적합",IF('환경 8주'!H23="주의","주의","적합"))</f>
        <v>적합</v>
      </c>
      <c r="H23" s="187"/>
    </row>
    <row r="24" spans="1:8" ht="18.75" customHeight="1" x14ac:dyDescent="0.3">
      <c r="A24" s="175" t="str">
        <f>IF('환경 8주'!A24:A25="","",'환경 8주'!A24:A25)</f>
        <v/>
      </c>
      <c r="B24" s="176"/>
      <c r="C24" s="185" t="str">
        <f>IF('환경 8주'!D24="","",IF('환경 8주'!D24="불량","부적합",IF('환경 8주'!D24="주의","주의","적합")))</f>
        <v/>
      </c>
      <c r="D24" s="180"/>
      <c r="E24" s="183" t="str">
        <f>IF('환경 8주'!E24:E25="","",'환경 8주'!E24:E25)</f>
        <v/>
      </c>
      <c r="F24" s="176"/>
      <c r="G24" s="185" t="str">
        <f>IF('환경 8주'!H24="","",IF('환경 8주'!H24="불량","부적합",IF('환경 8주'!H24="주의","주의","적합")))</f>
        <v/>
      </c>
      <c r="H24" s="186"/>
    </row>
    <row r="25" spans="1:8" ht="18.75" customHeight="1" x14ac:dyDescent="0.3">
      <c r="A25" s="177"/>
      <c r="B25" s="178"/>
      <c r="C25" s="181" t="str">
        <f>IF('환경 8주'!D25="불량","부적합",IF('환경 8주'!D25="주의","주의","적합"))</f>
        <v>적합</v>
      </c>
      <c r="D25" s="182"/>
      <c r="E25" s="184"/>
      <c r="F25" s="178"/>
      <c r="G25" s="181" t="str">
        <f>IF('환경 8주'!H25="불량","부적합",IF('환경 8주'!H25="주의","주의","적합"))</f>
        <v>적합</v>
      </c>
      <c r="H25" s="187"/>
    </row>
    <row r="26" spans="1:8" ht="18.75" customHeight="1" x14ac:dyDescent="0.3">
      <c r="A26" s="175" t="str">
        <f>IF('환경 8주'!A26:A27="","",'환경 8주'!A26:A27)</f>
        <v/>
      </c>
      <c r="B26" s="176"/>
      <c r="C26" s="185" t="str">
        <f>IF('환경 8주'!D26="","",IF('환경 8주'!D26="불량","부적합",IF('환경 8주'!D26="주의","주의","적합")))</f>
        <v/>
      </c>
      <c r="D26" s="180"/>
      <c r="E26" s="183" t="str">
        <f>IF('환경 8주'!E26:E27="","",'환경 8주'!E26:E27)</f>
        <v/>
      </c>
      <c r="F26" s="176"/>
      <c r="G26" s="185" t="str">
        <f>IF('환경 8주'!H26="","",IF('환경 8주'!H26="불량","부적합",IF('환경 8주'!H26="주의","주의","적합")))</f>
        <v/>
      </c>
      <c r="H26" s="186"/>
    </row>
    <row r="27" spans="1:8" ht="18.75" customHeight="1" thickBot="1" x14ac:dyDescent="0.35">
      <c r="A27" s="188"/>
      <c r="B27" s="189"/>
      <c r="C27" s="190" t="str">
        <f>IF('환경 8주'!D27="불량","부적합",IF('환경 8주'!D27="주의","주의","적합"))</f>
        <v>적합</v>
      </c>
      <c r="D27" s="191"/>
      <c r="E27" s="192"/>
      <c r="F27" s="189"/>
      <c r="G27" s="190" t="str">
        <f>IF('환경 8주'!H27="불량","부적합",IF('환경 8주'!H27="주의","주의","적합"))</f>
        <v>적합</v>
      </c>
      <c r="H27" s="19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59" t="s">
        <v>21</v>
      </c>
      <c r="D31" s="159"/>
      <c r="E31" s="159" t="s">
        <v>41</v>
      </c>
      <c r="F31" s="159"/>
      <c r="G31" s="159" t="s">
        <v>22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8" t="s">
        <v>9</v>
      </c>
      <c r="B42" s="108"/>
      <c r="C42" s="108"/>
      <c r="D42" s="108"/>
      <c r="E42" s="108"/>
      <c r="F42" s="108"/>
      <c r="G42" s="108"/>
      <c r="H42" s="108"/>
    </row>
    <row r="43" spans="1:8" ht="17.25" x14ac:dyDescent="0.3">
      <c r="A43" s="109" t="s">
        <v>10</v>
      </c>
      <c r="B43" s="109"/>
      <c r="C43" s="109"/>
      <c r="D43" s="109"/>
      <c r="E43" s="109"/>
      <c r="F43" s="109"/>
      <c r="G43" s="109"/>
      <c r="H43" s="10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E26" sqref="E26:F2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80" t="s">
        <v>11</v>
      </c>
      <c r="G3" s="113" t="s">
        <v>142</v>
      </c>
      <c r="H3" s="114"/>
    </row>
    <row r="4" spans="1:8" x14ac:dyDescent="0.3">
      <c r="A4" s="82" t="s">
        <v>4</v>
      </c>
      <c r="B4" s="79" t="s">
        <v>73</v>
      </c>
      <c r="C4" s="82" t="s">
        <v>12</v>
      </c>
      <c r="D4" s="141">
        <v>43557</v>
      </c>
      <c r="E4" s="142"/>
      <c r="F4" s="82" t="s">
        <v>72</v>
      </c>
      <c r="G4" s="141">
        <v>43560</v>
      </c>
      <c r="H4" s="142"/>
    </row>
    <row r="5" spans="1:8" x14ac:dyDescent="0.3">
      <c r="A5" s="82" t="s">
        <v>38</v>
      </c>
      <c r="B5" s="79">
        <v>9016</v>
      </c>
      <c r="C5" s="82" t="s">
        <v>39</v>
      </c>
      <c r="D5" s="101" t="s">
        <v>141</v>
      </c>
      <c r="E5" s="102"/>
      <c r="F5" s="82" t="s">
        <v>122</v>
      </c>
      <c r="G5" s="101" t="s">
        <v>133</v>
      </c>
      <c r="H5" s="102"/>
    </row>
    <row r="6" spans="1:8" ht="15.75" thickBot="1" x14ac:dyDescent="0.35"/>
    <row r="7" spans="1:8" ht="16.5" customHeight="1" x14ac:dyDescent="0.3">
      <c r="A7" s="143" t="s">
        <v>29</v>
      </c>
      <c r="B7" s="144"/>
      <c r="C7" s="81" t="s">
        <v>16</v>
      </c>
      <c r="D7" s="52" t="s">
        <v>3</v>
      </c>
      <c r="E7" s="145" t="s">
        <v>29</v>
      </c>
      <c r="F7" s="144"/>
      <c r="G7" s="81" t="s">
        <v>16</v>
      </c>
      <c r="H7" s="7" t="s">
        <v>3</v>
      </c>
    </row>
    <row r="8" spans="1:8" ht="18.75" customHeight="1" x14ac:dyDescent="0.3">
      <c r="A8" s="148">
        <v>111</v>
      </c>
      <c r="B8" s="149"/>
      <c r="C8" s="152" t="s">
        <v>91</v>
      </c>
      <c r="D8" s="154" t="str">
        <f>IF(C8="","",IF(C8="음성","양호",IF(ISERROR(FIND(".",C8)),"불량","주의")))</f>
        <v>양호</v>
      </c>
      <c r="E8" s="156">
        <v>112</v>
      </c>
      <c r="F8" s="149"/>
      <c r="G8" s="152" t="s">
        <v>91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0"/>
      <c r="B9" s="151"/>
      <c r="C9" s="153"/>
      <c r="D9" s="155"/>
      <c r="E9" s="157"/>
      <c r="F9" s="151"/>
      <c r="G9" s="153"/>
      <c r="H9" s="147"/>
    </row>
    <row r="10" spans="1:8" ht="18.75" customHeight="1" x14ac:dyDescent="0.3">
      <c r="A10" s="148">
        <v>121</v>
      </c>
      <c r="B10" s="149"/>
      <c r="C10" s="152" t="s">
        <v>91</v>
      </c>
      <c r="D10" s="154" t="str">
        <f t="shared" ref="D10" si="0">IF(C10="","",IF(C10="음성","양호",IF(ISERROR(FIND(".",C10)),"불량","주의")))</f>
        <v>양호</v>
      </c>
      <c r="E10" s="156">
        <v>122</v>
      </c>
      <c r="F10" s="149"/>
      <c r="G10" s="152" t="s">
        <v>91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0"/>
      <c r="B11" s="151"/>
      <c r="C11" s="153"/>
      <c r="D11" s="155"/>
      <c r="E11" s="157"/>
      <c r="F11" s="151"/>
      <c r="G11" s="153"/>
      <c r="H11" s="147"/>
    </row>
    <row r="12" spans="1:8" ht="18.75" customHeight="1" x14ac:dyDescent="0.3">
      <c r="A12" s="148">
        <v>211</v>
      </c>
      <c r="B12" s="149" t="s">
        <v>36</v>
      </c>
      <c r="C12" s="152" t="s">
        <v>91</v>
      </c>
      <c r="D12" s="154" t="str">
        <f t="shared" ref="D12" si="2">IF(C12="","",IF(C12="음성","양호",IF(ISERROR(FIND(".",C12)),"불량","주의")))</f>
        <v>양호</v>
      </c>
      <c r="E12" s="156">
        <v>212</v>
      </c>
      <c r="F12" s="149" t="s">
        <v>36</v>
      </c>
      <c r="G12" s="152" t="s">
        <v>91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0"/>
      <c r="B13" s="151" t="s">
        <v>37</v>
      </c>
      <c r="C13" s="153"/>
      <c r="D13" s="155"/>
      <c r="E13" s="157"/>
      <c r="F13" s="151" t="s">
        <v>37</v>
      </c>
      <c r="G13" s="153"/>
      <c r="H13" s="147"/>
    </row>
    <row r="14" spans="1:8" ht="18.75" customHeight="1" x14ac:dyDescent="0.3">
      <c r="A14" s="148">
        <v>221</v>
      </c>
      <c r="B14" s="149" t="s">
        <v>36</v>
      </c>
      <c r="C14" s="152" t="s">
        <v>91</v>
      </c>
      <c r="D14" s="154" t="str">
        <f t="shared" ref="D14" si="4">IF(C14="","",IF(C14="음성","양호",IF(ISERROR(FIND(".",C14)),"불량","주의")))</f>
        <v>양호</v>
      </c>
      <c r="E14" s="156">
        <v>222</v>
      </c>
      <c r="F14" s="149" t="s">
        <v>36</v>
      </c>
      <c r="G14" s="152" t="s">
        <v>91</v>
      </c>
      <c r="H14" s="14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0"/>
      <c r="B15" s="151" t="s">
        <v>37</v>
      </c>
      <c r="C15" s="153"/>
      <c r="D15" s="155"/>
      <c r="E15" s="157"/>
      <c r="F15" s="151" t="s">
        <v>37</v>
      </c>
      <c r="G15" s="153"/>
      <c r="H15" s="147"/>
    </row>
    <row r="16" spans="1:8" ht="18.75" customHeight="1" x14ac:dyDescent="0.3">
      <c r="A16" s="148">
        <v>311</v>
      </c>
      <c r="B16" s="149" t="s">
        <v>36</v>
      </c>
      <c r="C16" s="152" t="s">
        <v>145</v>
      </c>
      <c r="D16" s="154" t="str">
        <f t="shared" ref="D16" si="6">IF(C16="","",IF(C16="음성","양호",IF(ISERROR(FIND(".",C16)),"불량","주의")))</f>
        <v>주의</v>
      </c>
      <c r="E16" s="156">
        <v>312</v>
      </c>
      <c r="F16" s="149" t="s">
        <v>36</v>
      </c>
      <c r="G16" s="152" t="s">
        <v>145</v>
      </c>
      <c r="H16" s="146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50"/>
      <c r="B17" s="151" t="s">
        <v>37</v>
      </c>
      <c r="C17" s="153"/>
      <c r="D17" s="155"/>
      <c r="E17" s="157"/>
      <c r="F17" s="151" t="s">
        <v>37</v>
      </c>
      <c r="G17" s="153"/>
      <c r="H17" s="147"/>
    </row>
    <row r="18" spans="1:8" ht="18.75" customHeight="1" x14ac:dyDescent="0.3">
      <c r="A18" s="148">
        <v>321</v>
      </c>
      <c r="B18" s="149" t="s">
        <v>36</v>
      </c>
      <c r="C18" s="152" t="s">
        <v>91</v>
      </c>
      <c r="D18" s="154" t="str">
        <f t="shared" ref="D18" si="8">IF(C18="","",IF(C18="음성","양호",IF(ISERROR(FIND(".",C18)),"불량","주의")))</f>
        <v>양호</v>
      </c>
      <c r="E18" s="156">
        <v>322</v>
      </c>
      <c r="F18" s="149" t="s">
        <v>36</v>
      </c>
      <c r="G18" s="152" t="s">
        <v>91</v>
      </c>
      <c r="H18" s="146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0"/>
      <c r="B19" s="151" t="s">
        <v>37</v>
      </c>
      <c r="C19" s="153"/>
      <c r="D19" s="155"/>
      <c r="E19" s="157"/>
      <c r="F19" s="151" t="s">
        <v>37</v>
      </c>
      <c r="G19" s="153"/>
      <c r="H19" s="147"/>
    </row>
    <row r="20" spans="1:8" ht="18.75" customHeight="1" x14ac:dyDescent="0.3">
      <c r="A20" s="148"/>
      <c r="B20" s="149" t="s">
        <v>36</v>
      </c>
      <c r="C20" s="152"/>
      <c r="D20" s="154" t="str">
        <f t="shared" ref="D20" si="10">IF(C20="","",IF(C20="음성","양호",IF(ISERROR(FIND(".",C20)),"불량","주의")))</f>
        <v/>
      </c>
      <c r="E20" s="156"/>
      <c r="F20" s="149" t="s">
        <v>36</v>
      </c>
      <c r="G20" s="97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0"/>
      <c r="B21" s="151" t="s">
        <v>37</v>
      </c>
      <c r="C21" s="153"/>
      <c r="D21" s="155"/>
      <c r="E21" s="157"/>
      <c r="F21" s="151" t="s">
        <v>37</v>
      </c>
      <c r="G21" s="98"/>
      <c r="H21" s="147"/>
    </row>
    <row r="22" spans="1:8" ht="18.75" customHeight="1" x14ac:dyDescent="0.3">
      <c r="A22" s="148"/>
      <c r="B22" s="149" t="s">
        <v>36</v>
      </c>
      <c r="C22" s="152"/>
      <c r="D22" s="154" t="str">
        <f t="shared" ref="D22" si="12">IF(C22="","",IF(C22="음성","양호",IF(ISERROR(FIND(".",C22)),"불량","주의")))</f>
        <v/>
      </c>
      <c r="E22" s="156"/>
      <c r="F22" s="149" t="s">
        <v>36</v>
      </c>
      <c r="G22" s="97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0"/>
      <c r="B23" s="151" t="s">
        <v>37</v>
      </c>
      <c r="C23" s="153"/>
      <c r="D23" s="155"/>
      <c r="E23" s="157"/>
      <c r="F23" s="151" t="s">
        <v>37</v>
      </c>
      <c r="G23" s="98"/>
      <c r="H23" s="147"/>
    </row>
    <row r="24" spans="1:8" ht="18.75" customHeight="1" x14ac:dyDescent="0.3">
      <c r="A24" s="148"/>
      <c r="B24" s="149" t="s">
        <v>36</v>
      </c>
      <c r="C24" s="152"/>
      <c r="D24" s="154" t="str">
        <f t="shared" ref="D24" si="14">IF(C24="","",IF(C24="음성","양호",IF(ISERROR(FIND(".",C24)),"불량","주의")))</f>
        <v/>
      </c>
      <c r="E24" s="156"/>
      <c r="F24" s="149" t="s">
        <v>36</v>
      </c>
      <c r="G24" s="97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0"/>
      <c r="B25" s="151" t="s">
        <v>37</v>
      </c>
      <c r="C25" s="153"/>
      <c r="D25" s="155"/>
      <c r="E25" s="157"/>
      <c r="F25" s="151" t="s">
        <v>37</v>
      </c>
      <c r="G25" s="98"/>
      <c r="H25" s="147"/>
    </row>
    <row r="26" spans="1:8" ht="18.75" customHeight="1" thickBot="1" x14ac:dyDescent="0.35">
      <c r="A26" s="161"/>
      <c r="B26" s="162" t="s">
        <v>36</v>
      </c>
      <c r="C26" s="165"/>
      <c r="D26" s="154" t="str">
        <f t="shared" ref="D26" si="16">IF(C26="","",IF(C26="음성","양호",IF(ISERROR(FIND(".",C26)),"불량","주의")))</f>
        <v/>
      </c>
      <c r="E26" s="168"/>
      <c r="F26" s="162" t="s">
        <v>36</v>
      </c>
      <c r="G26" s="170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6"/>
      <c r="D27" s="167"/>
      <c r="E27" s="169"/>
      <c r="F27" s="164" t="s">
        <v>37</v>
      </c>
      <c r="G27" s="171"/>
      <c r="H27" s="15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59" t="s">
        <v>7</v>
      </c>
      <c r="D31" s="159"/>
      <c r="E31" s="159" t="s">
        <v>41</v>
      </c>
      <c r="F31" s="159"/>
      <c r="G31" s="159" t="s">
        <v>8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143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8" t="s">
        <v>9</v>
      </c>
      <c r="B43" s="108"/>
      <c r="C43" s="108"/>
      <c r="D43" s="108"/>
      <c r="E43" s="108"/>
      <c r="F43" s="108"/>
      <c r="G43" s="108"/>
      <c r="H43" s="108"/>
    </row>
    <row r="44" spans="1:8" ht="17.25" x14ac:dyDescent="0.3">
      <c r="A44" s="109" t="s">
        <v>10</v>
      </c>
      <c r="B44" s="109"/>
      <c r="C44" s="109"/>
      <c r="D44" s="109"/>
      <c r="E44" s="109"/>
      <c r="F44" s="109"/>
      <c r="G44" s="109"/>
      <c r="H44" s="10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C10:C27 G8 G10:G27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E26" sqref="E26:F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80" t="s">
        <v>11</v>
      </c>
      <c r="G3" s="113" t="str">
        <f>'환경 12주'!G3:H3</f>
        <v>19-0819</v>
      </c>
      <c r="H3" s="114"/>
    </row>
    <row r="4" spans="1:8" x14ac:dyDescent="0.3">
      <c r="A4" s="82" t="s">
        <v>4</v>
      </c>
      <c r="B4" s="80" t="str">
        <f>'환경 12주'!B4</f>
        <v>화천농장</v>
      </c>
      <c r="C4" s="82" t="s">
        <v>12</v>
      </c>
      <c r="D4" s="172">
        <f>'환경 12주'!D4:E4</f>
        <v>43557</v>
      </c>
      <c r="E4" s="172"/>
      <c r="F4" s="82" t="s">
        <v>72</v>
      </c>
      <c r="G4" s="172">
        <f>'환경 12주'!G4:H4</f>
        <v>43560</v>
      </c>
      <c r="H4" s="172"/>
    </row>
    <row r="5" spans="1:8" x14ac:dyDescent="0.3">
      <c r="A5" s="82" t="s">
        <v>38</v>
      </c>
      <c r="B5" s="80">
        <f>'환경 12주'!B5</f>
        <v>9016</v>
      </c>
      <c r="C5" s="82" t="s">
        <v>39</v>
      </c>
      <c r="D5" s="116" t="str">
        <f>'환경 12주'!D5:E5</f>
        <v>12주령</v>
      </c>
      <c r="E5" s="116"/>
      <c r="F5" s="82" t="s">
        <v>14</v>
      </c>
      <c r="G5" s="116" t="str">
        <f>'환경 12주'!G5:H5</f>
        <v>김우용</v>
      </c>
      <c r="H5" s="116"/>
    </row>
    <row r="6" spans="1:8" ht="15.75" thickBot="1" x14ac:dyDescent="0.35"/>
    <row r="7" spans="1:8" ht="16.5" customHeight="1" x14ac:dyDescent="0.3">
      <c r="A7" s="143" t="s">
        <v>29</v>
      </c>
      <c r="B7" s="144"/>
      <c r="C7" s="173" t="s">
        <v>6</v>
      </c>
      <c r="D7" s="118"/>
      <c r="E7" s="145" t="s">
        <v>29</v>
      </c>
      <c r="F7" s="144"/>
      <c r="G7" s="173" t="s">
        <v>6</v>
      </c>
      <c r="H7" s="174"/>
    </row>
    <row r="8" spans="1:8" ht="18.75" customHeight="1" x14ac:dyDescent="0.3">
      <c r="A8" s="175">
        <f>IF('환경 12주'!A8:A9="","",'환경 12주'!A8:A9)</f>
        <v>111</v>
      </c>
      <c r="B8" s="176"/>
      <c r="C8" s="185" t="str">
        <f>IF('환경 12주'!D8="","",IF('환경 12주'!D8="불량","부적합",IF('환경 12주'!D8="주의","주의","적합")))</f>
        <v>적합</v>
      </c>
      <c r="D8" s="180"/>
      <c r="E8" s="183">
        <f>IF('환경 12주'!E8:E9="","",'환경 12주'!E8:E9)</f>
        <v>112</v>
      </c>
      <c r="F8" s="176"/>
      <c r="G8" s="185" t="str">
        <f>IF('환경 12주'!H8="","",IF('환경 12주'!H8="불량","부적합",IF('환경 12주'!H8="주의","주의","적합")))</f>
        <v>적합</v>
      </c>
      <c r="H8" s="186"/>
    </row>
    <row r="9" spans="1:8" ht="18.75" customHeight="1" x14ac:dyDescent="0.3">
      <c r="A9" s="177"/>
      <c r="B9" s="178"/>
      <c r="C9" s="181" t="str">
        <f>IF('환경 12주'!D9="불량","부적합",IF('환경 12주'!D9="주의","주의","적합"))</f>
        <v>적합</v>
      </c>
      <c r="D9" s="182"/>
      <c r="E9" s="184"/>
      <c r="F9" s="178"/>
      <c r="G9" s="181" t="str">
        <f>IF('환경 12주'!H9="불량","부적합",IF('환경 12주'!H9="주의","주의","적합"))</f>
        <v>적합</v>
      </c>
      <c r="H9" s="187"/>
    </row>
    <row r="10" spans="1:8" ht="18.75" customHeight="1" x14ac:dyDescent="0.3">
      <c r="A10" s="175">
        <f>IF('환경 12주'!A10:A11="","",'환경 12주'!A10:A11)</f>
        <v>121</v>
      </c>
      <c r="B10" s="176"/>
      <c r="C10" s="185" t="str">
        <f>IF('환경 12주'!D10="","",IF('환경 12주'!D10="불량","부적합",IF('환경 12주'!D10="주의","주의","적합")))</f>
        <v>적합</v>
      </c>
      <c r="D10" s="180"/>
      <c r="E10" s="183">
        <f>IF('환경 12주'!E10:E11="","",'환경 12주'!E10:E11)</f>
        <v>122</v>
      </c>
      <c r="F10" s="176"/>
      <c r="G10" s="185" t="str">
        <f>IF('환경 12주'!H10="","",IF('환경 12주'!H10="불량","부적합",IF('환경 12주'!H10="주의","주의","적합")))</f>
        <v>적합</v>
      </c>
      <c r="H10" s="186"/>
    </row>
    <row r="11" spans="1:8" ht="18.75" customHeight="1" x14ac:dyDescent="0.3">
      <c r="A11" s="177"/>
      <c r="B11" s="178"/>
      <c r="C11" s="181" t="str">
        <f>IF('환경 12주'!D11="불량","부적합",IF('환경 12주'!D11="주의","주의","적합"))</f>
        <v>적합</v>
      </c>
      <c r="D11" s="182"/>
      <c r="E11" s="184"/>
      <c r="F11" s="178"/>
      <c r="G11" s="181" t="str">
        <f>IF('환경 12주'!H11="불량","부적합",IF('환경 12주'!H11="주의","주의","적합"))</f>
        <v>적합</v>
      </c>
      <c r="H11" s="187"/>
    </row>
    <row r="12" spans="1:8" ht="18.75" customHeight="1" x14ac:dyDescent="0.3">
      <c r="A12" s="175">
        <f>IF('환경 12주'!A12:A13="","",'환경 12주'!A12:A13)</f>
        <v>211</v>
      </c>
      <c r="B12" s="176"/>
      <c r="C12" s="185" t="str">
        <f>IF('환경 12주'!D12="","",IF('환경 12주'!D12="불량","부적합",IF('환경 12주'!D12="주의","주의","적합")))</f>
        <v>적합</v>
      </c>
      <c r="D12" s="180"/>
      <c r="E12" s="183">
        <f>IF('환경 12주'!E12:E13="","",'환경 12주'!E12:E13)</f>
        <v>212</v>
      </c>
      <c r="F12" s="176"/>
      <c r="G12" s="185" t="str">
        <f>IF('환경 12주'!H12="","",IF('환경 12주'!H12="불량","부적합",IF('환경 12주'!H12="주의","주의","적합")))</f>
        <v>적합</v>
      </c>
      <c r="H12" s="186"/>
    </row>
    <row r="13" spans="1:8" ht="18.75" customHeight="1" x14ac:dyDescent="0.3">
      <c r="A13" s="177"/>
      <c r="B13" s="178"/>
      <c r="C13" s="181" t="str">
        <f>IF('환경 12주'!D13="불량","부적합",IF('환경 12주'!D13="주의","주의","적합"))</f>
        <v>적합</v>
      </c>
      <c r="D13" s="182"/>
      <c r="E13" s="184"/>
      <c r="F13" s="178"/>
      <c r="G13" s="181" t="str">
        <f>IF('환경 12주'!H13="불량","부적합",IF('환경 12주'!H13="주의","주의","적합"))</f>
        <v>적합</v>
      </c>
      <c r="H13" s="187"/>
    </row>
    <row r="14" spans="1:8" ht="18.75" customHeight="1" x14ac:dyDescent="0.3">
      <c r="A14" s="175">
        <f>IF('환경 12주'!A14:A15="","",'환경 12주'!A14:A15)</f>
        <v>221</v>
      </c>
      <c r="B14" s="176"/>
      <c r="C14" s="185" t="str">
        <f>IF('환경 12주'!D14="","",IF('환경 12주'!D14="불량","부적합",IF('환경 12주'!D14="주의","주의","적합")))</f>
        <v>적합</v>
      </c>
      <c r="D14" s="180"/>
      <c r="E14" s="183">
        <f>IF('환경 12주'!E14:E15="","",'환경 12주'!E14:E15)</f>
        <v>222</v>
      </c>
      <c r="F14" s="176"/>
      <c r="G14" s="185" t="str">
        <f>IF('환경 12주'!H14="","",IF('환경 12주'!H14="불량","부적합",IF('환경 12주'!H14="주의","주의","적합")))</f>
        <v>적합</v>
      </c>
      <c r="H14" s="186"/>
    </row>
    <row r="15" spans="1:8" ht="18.75" customHeight="1" x14ac:dyDescent="0.3">
      <c r="A15" s="177"/>
      <c r="B15" s="178"/>
      <c r="C15" s="181" t="str">
        <f>IF('환경 12주'!D15="불량","부적합",IF('환경 12주'!D15="주의","주의","적합"))</f>
        <v>적합</v>
      </c>
      <c r="D15" s="182"/>
      <c r="E15" s="184"/>
      <c r="F15" s="178"/>
      <c r="G15" s="181" t="str">
        <f>IF('환경 12주'!H15="불량","부적합",IF('환경 12주'!H15="주의","주의","적합"))</f>
        <v>적합</v>
      </c>
      <c r="H15" s="187"/>
    </row>
    <row r="16" spans="1:8" ht="18.75" customHeight="1" x14ac:dyDescent="0.3">
      <c r="A16" s="175">
        <f>IF('환경 12주'!A16:A17="","",'환경 12주'!A16:A17)</f>
        <v>311</v>
      </c>
      <c r="B16" s="176"/>
      <c r="C16" s="185" t="str">
        <f>IF('환경 12주'!D16="","",IF('환경 12주'!D16="불량","부적합",IF('환경 12주'!D16="주의","주의","적합")))</f>
        <v>주의</v>
      </c>
      <c r="D16" s="180"/>
      <c r="E16" s="183">
        <f>IF('환경 12주'!E16:E17="","",'환경 12주'!E16:E17)</f>
        <v>312</v>
      </c>
      <c r="F16" s="176"/>
      <c r="G16" s="185" t="str">
        <f>IF('환경 12주'!H16="","",IF('환경 12주'!H16="불량","부적합",IF('환경 12주'!H16="주의","주의","적합")))</f>
        <v>주의</v>
      </c>
      <c r="H16" s="186"/>
    </row>
    <row r="17" spans="1:8" ht="18.75" customHeight="1" x14ac:dyDescent="0.3">
      <c r="A17" s="177"/>
      <c r="B17" s="178"/>
      <c r="C17" s="181" t="str">
        <f>IF('환경 12주'!D17="불량","부적합",IF('환경 12주'!D17="주의","주의","적합"))</f>
        <v>적합</v>
      </c>
      <c r="D17" s="182"/>
      <c r="E17" s="184"/>
      <c r="F17" s="178"/>
      <c r="G17" s="181" t="str">
        <f>IF('환경 12주'!H17="불량","부적합",IF('환경 12주'!H17="주의","주의","적합"))</f>
        <v>적합</v>
      </c>
      <c r="H17" s="187"/>
    </row>
    <row r="18" spans="1:8" ht="18.75" customHeight="1" x14ac:dyDescent="0.3">
      <c r="A18" s="175">
        <f>IF('환경 12주'!A18:A19="","",'환경 12주'!A18:A19)</f>
        <v>321</v>
      </c>
      <c r="B18" s="176"/>
      <c r="C18" s="185" t="str">
        <f>IF('환경 12주'!D18="","",IF('환경 12주'!D18="불량","부적합",IF('환경 12주'!D18="주의","주의","적합")))</f>
        <v>적합</v>
      </c>
      <c r="D18" s="180"/>
      <c r="E18" s="183">
        <f>IF('환경 12주'!E18:E19="","",'환경 12주'!E18:E19)</f>
        <v>322</v>
      </c>
      <c r="F18" s="176"/>
      <c r="G18" s="185" t="str">
        <f>IF('환경 12주'!H18="","",IF('환경 12주'!H18="불량","부적합",IF('환경 12주'!H18="주의","주의","적합")))</f>
        <v>적합</v>
      </c>
      <c r="H18" s="186"/>
    </row>
    <row r="19" spans="1:8" ht="18.75" customHeight="1" x14ac:dyDescent="0.3">
      <c r="A19" s="177"/>
      <c r="B19" s="178"/>
      <c r="C19" s="181" t="str">
        <f>IF('환경 12주'!D19="불량","부적합",IF('환경 12주'!D19="주의","주의","적합"))</f>
        <v>적합</v>
      </c>
      <c r="D19" s="182"/>
      <c r="E19" s="184"/>
      <c r="F19" s="178"/>
      <c r="G19" s="181" t="str">
        <f>IF('환경 12주'!H19="불량","부적합",IF('환경 12주'!H19="주의","주의","적합"))</f>
        <v>적합</v>
      </c>
      <c r="H19" s="187"/>
    </row>
    <row r="20" spans="1:8" ht="18.75" customHeight="1" x14ac:dyDescent="0.3">
      <c r="A20" s="175" t="str">
        <f>IF('환경 12주'!A20:A21="","",'환경 12주'!A20:A21)</f>
        <v/>
      </c>
      <c r="B20" s="176"/>
      <c r="C20" s="185" t="str">
        <f>IF('환경 12주'!D20="","",IF('환경 12주'!D20="불량","부적합",IF('환경 12주'!D20="주의","주의","적합")))</f>
        <v/>
      </c>
      <c r="D20" s="180"/>
      <c r="E20" s="183" t="str">
        <f>IF('환경 12주'!E20:E21="","",'환경 12주'!E20:E21)</f>
        <v/>
      </c>
      <c r="F20" s="176"/>
      <c r="G20" s="185" t="str">
        <f>IF('환경 12주'!H20="","",IF('환경 12주'!H20="불량","부적합",IF('환경 12주'!H20="주의","주의","적합")))</f>
        <v/>
      </c>
      <c r="H20" s="186"/>
    </row>
    <row r="21" spans="1:8" ht="18.75" customHeight="1" x14ac:dyDescent="0.3">
      <c r="A21" s="177"/>
      <c r="B21" s="178"/>
      <c r="C21" s="181" t="str">
        <f>IF('환경 12주'!D21="불량","부적합",IF('환경 12주'!D21="주의","주의","적합"))</f>
        <v>적합</v>
      </c>
      <c r="D21" s="182"/>
      <c r="E21" s="184"/>
      <c r="F21" s="178"/>
      <c r="G21" s="181" t="str">
        <f>IF('환경 12주'!H21="불량","부적합",IF('환경 12주'!H21="주의","주의","적합"))</f>
        <v>적합</v>
      </c>
      <c r="H21" s="187"/>
    </row>
    <row r="22" spans="1:8" ht="18.75" customHeight="1" x14ac:dyDescent="0.3">
      <c r="A22" s="175" t="str">
        <f>IF('환경 12주'!A22:A23="","",'환경 12주'!A22:A23)</f>
        <v/>
      </c>
      <c r="B22" s="176"/>
      <c r="C22" s="185" t="str">
        <f>IF('환경 12주'!D22="","",IF('환경 12주'!D22="불량","부적합",IF('환경 12주'!D22="주의","주의","적합")))</f>
        <v/>
      </c>
      <c r="D22" s="180"/>
      <c r="E22" s="183" t="str">
        <f>IF('환경 12주'!E22:E23="","",'환경 12주'!E22:E23)</f>
        <v/>
      </c>
      <c r="F22" s="176"/>
      <c r="G22" s="185" t="str">
        <f>IF('환경 12주'!H22="","",IF('환경 12주'!H22="불량","부적합",IF('환경 12주'!H22="주의","주의","적합")))</f>
        <v/>
      </c>
      <c r="H22" s="186"/>
    </row>
    <row r="23" spans="1:8" ht="18.75" customHeight="1" x14ac:dyDescent="0.3">
      <c r="A23" s="177"/>
      <c r="B23" s="178"/>
      <c r="C23" s="181" t="str">
        <f>IF('환경 12주'!D23="불량","부적합",IF('환경 12주'!D23="주의","주의","적합"))</f>
        <v>적합</v>
      </c>
      <c r="D23" s="182"/>
      <c r="E23" s="184"/>
      <c r="F23" s="178"/>
      <c r="G23" s="181" t="str">
        <f>IF('환경 12주'!H23="불량","부적합",IF('환경 12주'!H23="주의","주의","적합"))</f>
        <v>적합</v>
      </c>
      <c r="H23" s="187"/>
    </row>
    <row r="24" spans="1:8" ht="18.75" customHeight="1" x14ac:dyDescent="0.3">
      <c r="A24" s="175" t="str">
        <f>IF('환경 12주'!A24:A25="","",'환경 12주'!A24:A25)</f>
        <v/>
      </c>
      <c r="B24" s="176"/>
      <c r="C24" s="185" t="str">
        <f>IF('환경 12주'!D24="","",IF('환경 12주'!D24="불량","부적합",IF('환경 12주'!D24="주의","주의","적합")))</f>
        <v/>
      </c>
      <c r="D24" s="180"/>
      <c r="E24" s="183" t="str">
        <f>IF('환경 12주'!E24:E25="","",'환경 12주'!E24:E25)</f>
        <v/>
      </c>
      <c r="F24" s="176"/>
      <c r="G24" s="185" t="str">
        <f>IF('환경 12주'!H24="","",IF('환경 12주'!H24="불량","부적합",IF('환경 12주'!H24="주의","주의","적합")))</f>
        <v/>
      </c>
      <c r="H24" s="186"/>
    </row>
    <row r="25" spans="1:8" ht="18.75" customHeight="1" x14ac:dyDescent="0.3">
      <c r="A25" s="177"/>
      <c r="B25" s="178"/>
      <c r="C25" s="181" t="str">
        <f>IF('환경 12주'!D25="불량","부적합",IF('환경 12주'!D25="주의","주의","적합"))</f>
        <v>적합</v>
      </c>
      <c r="D25" s="182"/>
      <c r="E25" s="184"/>
      <c r="F25" s="178"/>
      <c r="G25" s="181" t="str">
        <f>IF('환경 12주'!H25="불량","부적합",IF('환경 12주'!H25="주의","주의","적합"))</f>
        <v>적합</v>
      </c>
      <c r="H25" s="187"/>
    </row>
    <row r="26" spans="1:8" ht="18.75" customHeight="1" x14ac:dyDescent="0.3">
      <c r="A26" s="175" t="str">
        <f>IF('환경 12주'!A26:A27="","",'환경 12주'!A26:A27)</f>
        <v/>
      </c>
      <c r="B26" s="176"/>
      <c r="C26" s="185" t="str">
        <f>IF('환경 12주'!D26="","",IF('환경 12주'!D26="불량","부적합",IF('환경 12주'!D26="주의","주의","적합")))</f>
        <v/>
      </c>
      <c r="D26" s="180"/>
      <c r="E26" s="183" t="str">
        <f>IF('환경 12주'!E26:E27="","",'환경 12주'!E26:E27)</f>
        <v/>
      </c>
      <c r="F26" s="176"/>
      <c r="G26" s="185" t="str">
        <f>IF('환경 12주'!H26="","",IF('환경 12주'!H26="불량","부적합",IF('환경 12주'!H26="주의","주의","적합")))</f>
        <v/>
      </c>
      <c r="H26" s="186"/>
    </row>
    <row r="27" spans="1:8" ht="18.75" customHeight="1" thickBot="1" x14ac:dyDescent="0.35">
      <c r="A27" s="188"/>
      <c r="B27" s="189"/>
      <c r="C27" s="190" t="str">
        <f>IF('환경 12주'!D27="불량","부적합",IF('환경 12주'!D27="주의","주의","적합"))</f>
        <v>적합</v>
      </c>
      <c r="D27" s="191"/>
      <c r="E27" s="192"/>
      <c r="F27" s="189"/>
      <c r="G27" s="190" t="str">
        <f>IF('환경 12주'!H27="불량","부적합",IF('환경 12주'!H27="주의","주의","적합"))</f>
        <v>적합</v>
      </c>
      <c r="H27" s="19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59" t="s">
        <v>21</v>
      </c>
      <c r="D31" s="159"/>
      <c r="E31" s="159" t="s">
        <v>41</v>
      </c>
      <c r="F31" s="159"/>
      <c r="G31" s="159" t="s">
        <v>22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144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8" t="s">
        <v>9</v>
      </c>
      <c r="B42" s="108"/>
      <c r="C42" s="108"/>
      <c r="D42" s="108"/>
      <c r="E42" s="108"/>
      <c r="F42" s="108"/>
      <c r="G42" s="108"/>
      <c r="H42" s="108"/>
    </row>
    <row r="43" spans="1:8" ht="17.25" x14ac:dyDescent="0.3">
      <c r="A43" s="109" t="s">
        <v>10</v>
      </c>
      <c r="B43" s="109"/>
      <c r="C43" s="109"/>
      <c r="D43" s="109"/>
      <c r="E43" s="109"/>
      <c r="F43" s="109"/>
      <c r="G43" s="109"/>
      <c r="H43" s="10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7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84" t="s">
        <v>11</v>
      </c>
      <c r="G3" s="113" t="s">
        <v>147</v>
      </c>
      <c r="H3" s="114"/>
    </row>
    <row r="4" spans="1:8" x14ac:dyDescent="0.3">
      <c r="A4" s="86" t="s">
        <v>4</v>
      </c>
      <c r="B4" s="83" t="s">
        <v>73</v>
      </c>
      <c r="C4" s="86" t="s">
        <v>12</v>
      </c>
      <c r="D4" s="141">
        <v>43594</v>
      </c>
      <c r="E4" s="142"/>
      <c r="F4" s="86" t="s">
        <v>72</v>
      </c>
      <c r="G4" s="141">
        <v>43601</v>
      </c>
      <c r="H4" s="142"/>
    </row>
    <row r="5" spans="1:8" x14ac:dyDescent="0.3">
      <c r="A5" s="86" t="s">
        <v>38</v>
      </c>
      <c r="B5" s="83">
        <v>9016</v>
      </c>
      <c r="C5" s="86" t="s">
        <v>39</v>
      </c>
      <c r="D5" s="101" t="s">
        <v>146</v>
      </c>
      <c r="E5" s="102"/>
      <c r="F5" s="86" t="s">
        <v>122</v>
      </c>
      <c r="G5" s="101" t="s">
        <v>133</v>
      </c>
      <c r="H5" s="102"/>
    </row>
    <row r="6" spans="1:8" ht="15.75" thickBot="1" x14ac:dyDescent="0.35"/>
    <row r="7" spans="1:8" ht="16.5" customHeight="1" x14ac:dyDescent="0.3">
      <c r="A7" s="143" t="s">
        <v>29</v>
      </c>
      <c r="B7" s="144"/>
      <c r="C7" s="85" t="s">
        <v>16</v>
      </c>
      <c r="D7" s="52" t="s">
        <v>3</v>
      </c>
      <c r="E7" s="145" t="s">
        <v>29</v>
      </c>
      <c r="F7" s="144"/>
      <c r="G7" s="85" t="s">
        <v>16</v>
      </c>
      <c r="H7" s="7" t="s">
        <v>3</v>
      </c>
    </row>
    <row r="8" spans="1:8" ht="18.75" customHeight="1" x14ac:dyDescent="0.3">
      <c r="A8" s="148">
        <v>111</v>
      </c>
      <c r="B8" s="149"/>
      <c r="C8" s="152" t="s">
        <v>91</v>
      </c>
      <c r="D8" s="154" t="str">
        <f>IF(C8="","",IF(C8="음성","양호",IF(ISERROR(FIND(".",C8)),"불량","주의")))</f>
        <v>양호</v>
      </c>
      <c r="E8" s="156">
        <v>112</v>
      </c>
      <c r="F8" s="149"/>
      <c r="G8" s="152" t="s">
        <v>91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0"/>
      <c r="B9" s="151"/>
      <c r="C9" s="153"/>
      <c r="D9" s="155"/>
      <c r="E9" s="157"/>
      <c r="F9" s="151"/>
      <c r="G9" s="153"/>
      <c r="H9" s="147"/>
    </row>
    <row r="10" spans="1:8" ht="18.75" customHeight="1" x14ac:dyDescent="0.3">
      <c r="A10" s="148">
        <v>121</v>
      </c>
      <c r="B10" s="149"/>
      <c r="C10" s="152" t="s">
        <v>91</v>
      </c>
      <c r="D10" s="154" t="str">
        <f t="shared" ref="D10" si="0">IF(C10="","",IF(C10="음성","양호",IF(ISERROR(FIND(".",C10)),"불량","주의")))</f>
        <v>양호</v>
      </c>
      <c r="E10" s="156">
        <v>122</v>
      </c>
      <c r="F10" s="149"/>
      <c r="G10" s="152" t="s">
        <v>91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0"/>
      <c r="B11" s="151"/>
      <c r="C11" s="153"/>
      <c r="D11" s="155"/>
      <c r="E11" s="157"/>
      <c r="F11" s="151"/>
      <c r="G11" s="153"/>
      <c r="H11" s="147"/>
    </row>
    <row r="12" spans="1:8" ht="18.75" customHeight="1" x14ac:dyDescent="0.3">
      <c r="A12" s="148">
        <v>211</v>
      </c>
      <c r="B12" s="149" t="s">
        <v>36</v>
      </c>
      <c r="C12" s="152" t="s">
        <v>91</v>
      </c>
      <c r="D12" s="154" t="str">
        <f t="shared" ref="D12" si="2">IF(C12="","",IF(C12="음성","양호",IF(ISERROR(FIND(".",C12)),"불량","주의")))</f>
        <v>양호</v>
      </c>
      <c r="E12" s="156">
        <v>212</v>
      </c>
      <c r="F12" s="149" t="s">
        <v>36</v>
      </c>
      <c r="G12" s="152" t="s">
        <v>91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0"/>
      <c r="B13" s="151" t="s">
        <v>37</v>
      </c>
      <c r="C13" s="153"/>
      <c r="D13" s="155"/>
      <c r="E13" s="157"/>
      <c r="F13" s="151" t="s">
        <v>37</v>
      </c>
      <c r="G13" s="153"/>
      <c r="H13" s="147"/>
    </row>
    <row r="14" spans="1:8" ht="18.75" customHeight="1" x14ac:dyDescent="0.3">
      <c r="A14" s="148">
        <v>221</v>
      </c>
      <c r="B14" s="149" t="s">
        <v>36</v>
      </c>
      <c r="C14" s="152" t="s">
        <v>91</v>
      </c>
      <c r="D14" s="154" t="str">
        <f t="shared" ref="D14" si="4">IF(C14="","",IF(C14="음성","양호",IF(ISERROR(FIND(".",C14)),"불량","주의")))</f>
        <v>양호</v>
      </c>
      <c r="E14" s="156">
        <v>222</v>
      </c>
      <c r="F14" s="149" t="s">
        <v>36</v>
      </c>
      <c r="G14" s="152" t="s">
        <v>91</v>
      </c>
      <c r="H14" s="14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0"/>
      <c r="B15" s="151" t="s">
        <v>37</v>
      </c>
      <c r="C15" s="153"/>
      <c r="D15" s="155"/>
      <c r="E15" s="157"/>
      <c r="F15" s="151" t="s">
        <v>37</v>
      </c>
      <c r="G15" s="153"/>
      <c r="H15" s="147"/>
    </row>
    <row r="16" spans="1:8" ht="18.75" customHeight="1" x14ac:dyDescent="0.3">
      <c r="A16" s="148">
        <v>311</v>
      </c>
      <c r="B16" s="149" t="s">
        <v>36</v>
      </c>
      <c r="C16" s="152" t="s">
        <v>91</v>
      </c>
      <c r="D16" s="154" t="str">
        <f t="shared" ref="D16" si="6">IF(C16="","",IF(C16="음성","양호",IF(ISERROR(FIND(".",C16)),"불량","주의")))</f>
        <v>양호</v>
      </c>
      <c r="E16" s="156">
        <v>312</v>
      </c>
      <c r="F16" s="149" t="s">
        <v>36</v>
      </c>
      <c r="G16" s="152" t="s">
        <v>91</v>
      </c>
      <c r="H16" s="14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0"/>
      <c r="B17" s="151" t="s">
        <v>37</v>
      </c>
      <c r="C17" s="153"/>
      <c r="D17" s="155"/>
      <c r="E17" s="157"/>
      <c r="F17" s="151" t="s">
        <v>37</v>
      </c>
      <c r="G17" s="153"/>
      <c r="H17" s="147"/>
    </row>
    <row r="18" spans="1:8" ht="18.75" customHeight="1" x14ac:dyDescent="0.3">
      <c r="A18" s="148">
        <v>321</v>
      </c>
      <c r="B18" s="149" t="s">
        <v>36</v>
      </c>
      <c r="C18" s="152" t="s">
        <v>91</v>
      </c>
      <c r="D18" s="154" t="str">
        <f t="shared" ref="D18" si="8">IF(C18="","",IF(C18="음성","양호",IF(ISERROR(FIND(".",C18)),"불량","주의")))</f>
        <v>양호</v>
      </c>
      <c r="E18" s="156">
        <v>322</v>
      </c>
      <c r="F18" s="149" t="s">
        <v>36</v>
      </c>
      <c r="G18" s="152" t="s">
        <v>91</v>
      </c>
      <c r="H18" s="146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0"/>
      <c r="B19" s="151" t="s">
        <v>37</v>
      </c>
      <c r="C19" s="153"/>
      <c r="D19" s="155"/>
      <c r="E19" s="157"/>
      <c r="F19" s="151" t="s">
        <v>37</v>
      </c>
      <c r="G19" s="153"/>
      <c r="H19" s="147"/>
    </row>
    <row r="20" spans="1:8" ht="18.75" customHeight="1" x14ac:dyDescent="0.3">
      <c r="A20" s="148"/>
      <c r="B20" s="149" t="s">
        <v>36</v>
      </c>
      <c r="C20" s="152"/>
      <c r="D20" s="154" t="str">
        <f t="shared" ref="D20" si="10">IF(C20="","",IF(C20="음성","양호",IF(ISERROR(FIND(".",C20)),"불량","주의")))</f>
        <v/>
      </c>
      <c r="E20" s="156"/>
      <c r="F20" s="149" t="s">
        <v>36</v>
      </c>
      <c r="G20" s="97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0"/>
      <c r="B21" s="151" t="s">
        <v>37</v>
      </c>
      <c r="C21" s="153"/>
      <c r="D21" s="155"/>
      <c r="E21" s="157"/>
      <c r="F21" s="151" t="s">
        <v>37</v>
      </c>
      <c r="G21" s="98"/>
      <c r="H21" s="147"/>
    </row>
    <row r="22" spans="1:8" ht="18.75" customHeight="1" x14ac:dyDescent="0.3">
      <c r="A22" s="148"/>
      <c r="B22" s="149" t="s">
        <v>36</v>
      </c>
      <c r="C22" s="152"/>
      <c r="D22" s="154" t="str">
        <f t="shared" ref="D22" si="12">IF(C22="","",IF(C22="음성","양호",IF(ISERROR(FIND(".",C22)),"불량","주의")))</f>
        <v/>
      </c>
      <c r="E22" s="156"/>
      <c r="F22" s="149" t="s">
        <v>36</v>
      </c>
      <c r="G22" s="97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0"/>
      <c r="B23" s="151" t="s">
        <v>37</v>
      </c>
      <c r="C23" s="153"/>
      <c r="D23" s="155"/>
      <c r="E23" s="157"/>
      <c r="F23" s="151" t="s">
        <v>37</v>
      </c>
      <c r="G23" s="98"/>
      <c r="H23" s="147"/>
    </row>
    <row r="24" spans="1:8" ht="18.75" customHeight="1" x14ac:dyDescent="0.3">
      <c r="A24" s="148"/>
      <c r="B24" s="149" t="s">
        <v>36</v>
      </c>
      <c r="C24" s="152"/>
      <c r="D24" s="154" t="str">
        <f t="shared" ref="D24" si="14">IF(C24="","",IF(C24="음성","양호",IF(ISERROR(FIND(".",C24)),"불량","주의")))</f>
        <v/>
      </c>
      <c r="E24" s="156"/>
      <c r="F24" s="149" t="s">
        <v>36</v>
      </c>
      <c r="G24" s="97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0"/>
      <c r="B25" s="151" t="s">
        <v>37</v>
      </c>
      <c r="C25" s="153"/>
      <c r="D25" s="155"/>
      <c r="E25" s="157"/>
      <c r="F25" s="151" t="s">
        <v>37</v>
      </c>
      <c r="G25" s="98"/>
      <c r="H25" s="147"/>
    </row>
    <row r="26" spans="1:8" ht="18.75" customHeight="1" thickBot="1" x14ac:dyDescent="0.35">
      <c r="A26" s="161"/>
      <c r="B26" s="162" t="s">
        <v>36</v>
      </c>
      <c r="C26" s="165"/>
      <c r="D26" s="154" t="str">
        <f t="shared" ref="D26" si="16">IF(C26="","",IF(C26="음성","양호",IF(ISERROR(FIND(".",C26)),"불량","주의")))</f>
        <v/>
      </c>
      <c r="E26" s="168"/>
      <c r="F26" s="162" t="s">
        <v>36</v>
      </c>
      <c r="G26" s="170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6"/>
      <c r="D27" s="167"/>
      <c r="E27" s="169"/>
      <c r="F27" s="164" t="s">
        <v>37</v>
      </c>
      <c r="G27" s="171"/>
      <c r="H27" s="15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59" t="s">
        <v>7</v>
      </c>
      <c r="D31" s="159"/>
      <c r="E31" s="159" t="s">
        <v>41</v>
      </c>
      <c r="F31" s="159"/>
      <c r="G31" s="159" t="s">
        <v>8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148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8" t="s">
        <v>9</v>
      </c>
      <c r="B43" s="108"/>
      <c r="C43" s="108"/>
      <c r="D43" s="108"/>
      <c r="E43" s="108"/>
      <c r="F43" s="108"/>
      <c r="G43" s="108"/>
      <c r="H43" s="108"/>
    </row>
    <row r="44" spans="1:8" ht="17.25" x14ac:dyDescent="0.3">
      <c r="A44" s="109" t="s">
        <v>10</v>
      </c>
      <c r="B44" s="109"/>
      <c r="C44" s="109"/>
      <c r="D44" s="109"/>
      <c r="E44" s="109"/>
      <c r="F44" s="109"/>
      <c r="G44" s="109"/>
      <c r="H44" s="10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:C27 G8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4" sqref="E14:F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84" t="s">
        <v>11</v>
      </c>
      <c r="G3" s="113" t="str">
        <f>'환경 16주'!G3:H3</f>
        <v>19-1164</v>
      </c>
      <c r="H3" s="114"/>
    </row>
    <row r="4" spans="1:8" x14ac:dyDescent="0.3">
      <c r="A4" s="86" t="s">
        <v>4</v>
      </c>
      <c r="B4" s="84" t="str">
        <f>'환경 16주'!B4</f>
        <v>화천농장</v>
      </c>
      <c r="C4" s="86" t="s">
        <v>12</v>
      </c>
      <c r="D4" s="172">
        <f>'환경 16주'!D4:E4</f>
        <v>43594</v>
      </c>
      <c r="E4" s="172"/>
      <c r="F4" s="86" t="s">
        <v>72</v>
      </c>
      <c r="G4" s="172">
        <f>'환경 16주'!G4:H4</f>
        <v>43601</v>
      </c>
      <c r="H4" s="172"/>
    </row>
    <row r="5" spans="1:8" x14ac:dyDescent="0.3">
      <c r="A5" s="86" t="s">
        <v>38</v>
      </c>
      <c r="B5" s="84">
        <f>'환경 16주'!B5</f>
        <v>9016</v>
      </c>
      <c r="C5" s="86" t="s">
        <v>39</v>
      </c>
      <c r="D5" s="116" t="str">
        <f>'환경 16주'!D5:E5</f>
        <v>16주령</v>
      </c>
      <c r="E5" s="116"/>
      <c r="F5" s="86" t="s">
        <v>14</v>
      </c>
      <c r="G5" s="116" t="str">
        <f>'환경 16주'!G5:H5</f>
        <v>김우용</v>
      </c>
      <c r="H5" s="116"/>
    </row>
    <row r="6" spans="1:8" ht="15.75" thickBot="1" x14ac:dyDescent="0.35"/>
    <row r="7" spans="1:8" ht="16.5" customHeight="1" x14ac:dyDescent="0.3">
      <c r="A7" s="143" t="s">
        <v>29</v>
      </c>
      <c r="B7" s="144"/>
      <c r="C7" s="173" t="s">
        <v>6</v>
      </c>
      <c r="D7" s="118"/>
      <c r="E7" s="145" t="s">
        <v>29</v>
      </c>
      <c r="F7" s="144"/>
      <c r="G7" s="173" t="s">
        <v>6</v>
      </c>
      <c r="H7" s="174"/>
    </row>
    <row r="8" spans="1:8" ht="18.75" customHeight="1" x14ac:dyDescent="0.3">
      <c r="A8" s="175">
        <f>IF('환경 16주'!A8:A9="","",'환경 16주'!A8:A9)</f>
        <v>111</v>
      </c>
      <c r="B8" s="176"/>
      <c r="C8" s="185" t="str">
        <f>IF('환경 16주'!D8="","",IF('환경 16주'!D8="불량","부적합",IF('환경 16주'!D8="주의","주의","적합")))</f>
        <v>적합</v>
      </c>
      <c r="D8" s="180"/>
      <c r="E8" s="183">
        <f>IF('환경 16주'!E8:E9="","",'환경 16주'!E8:E9)</f>
        <v>112</v>
      </c>
      <c r="F8" s="176"/>
      <c r="G8" s="185" t="str">
        <f>IF('환경 16주'!H8="","",IF('환경 16주'!H8="불량","부적합",IF('환경 16주'!H8="주의","주의","적합")))</f>
        <v>적합</v>
      </c>
      <c r="H8" s="186"/>
    </row>
    <row r="9" spans="1:8" ht="18.75" customHeight="1" x14ac:dyDescent="0.3">
      <c r="A9" s="177"/>
      <c r="B9" s="178"/>
      <c r="C9" s="181" t="str">
        <f>IF('환경 16주'!D9="불량","부적합",IF('환경 16주'!D9="주의","주의","적합"))</f>
        <v>적합</v>
      </c>
      <c r="D9" s="182"/>
      <c r="E9" s="184"/>
      <c r="F9" s="178"/>
      <c r="G9" s="181" t="str">
        <f>IF('환경 16주'!H9="불량","부적합",IF('환경 16주'!H9="주의","주의","적합"))</f>
        <v>적합</v>
      </c>
      <c r="H9" s="187"/>
    </row>
    <row r="10" spans="1:8" ht="18.75" customHeight="1" x14ac:dyDescent="0.3">
      <c r="A10" s="175">
        <f>IF('환경 16주'!A10:A11="","",'환경 16주'!A10:A11)</f>
        <v>121</v>
      </c>
      <c r="B10" s="176"/>
      <c r="C10" s="185" t="str">
        <f>IF('환경 16주'!D10="","",IF('환경 16주'!D10="불량","부적합",IF('환경 16주'!D10="주의","주의","적합")))</f>
        <v>적합</v>
      </c>
      <c r="D10" s="180"/>
      <c r="E10" s="183">
        <f>IF('환경 16주'!E10:E11="","",'환경 16주'!E10:E11)</f>
        <v>122</v>
      </c>
      <c r="F10" s="176"/>
      <c r="G10" s="185" t="str">
        <f>IF('환경 16주'!H10="","",IF('환경 16주'!H10="불량","부적합",IF('환경 16주'!H10="주의","주의","적합")))</f>
        <v>적합</v>
      </c>
      <c r="H10" s="186"/>
    </row>
    <row r="11" spans="1:8" ht="18.75" customHeight="1" x14ac:dyDescent="0.3">
      <c r="A11" s="177"/>
      <c r="B11" s="178"/>
      <c r="C11" s="181" t="str">
        <f>IF('환경 16주'!D11="불량","부적합",IF('환경 16주'!D11="주의","주의","적합"))</f>
        <v>적합</v>
      </c>
      <c r="D11" s="182"/>
      <c r="E11" s="184"/>
      <c r="F11" s="178"/>
      <c r="G11" s="181" t="str">
        <f>IF('환경 16주'!H11="불량","부적합",IF('환경 16주'!H11="주의","주의","적합"))</f>
        <v>적합</v>
      </c>
      <c r="H11" s="187"/>
    </row>
    <row r="12" spans="1:8" ht="18.75" customHeight="1" x14ac:dyDescent="0.3">
      <c r="A12" s="175">
        <f>IF('환경 16주'!A12:A13="","",'환경 16주'!A12:A13)</f>
        <v>211</v>
      </c>
      <c r="B12" s="176"/>
      <c r="C12" s="185" t="str">
        <f>IF('환경 16주'!D12="","",IF('환경 16주'!D12="불량","부적합",IF('환경 16주'!D12="주의","주의","적합")))</f>
        <v>적합</v>
      </c>
      <c r="D12" s="180"/>
      <c r="E12" s="183">
        <f>IF('환경 16주'!E12:E13="","",'환경 16주'!E12:E13)</f>
        <v>212</v>
      </c>
      <c r="F12" s="176"/>
      <c r="G12" s="185" t="str">
        <f>IF('환경 16주'!H12="","",IF('환경 16주'!H12="불량","부적합",IF('환경 16주'!H12="주의","주의","적합")))</f>
        <v>적합</v>
      </c>
      <c r="H12" s="186"/>
    </row>
    <row r="13" spans="1:8" ht="18.75" customHeight="1" x14ac:dyDescent="0.3">
      <c r="A13" s="177"/>
      <c r="B13" s="178"/>
      <c r="C13" s="181" t="str">
        <f>IF('환경 16주'!D13="불량","부적합",IF('환경 16주'!D13="주의","주의","적합"))</f>
        <v>적합</v>
      </c>
      <c r="D13" s="182"/>
      <c r="E13" s="184"/>
      <c r="F13" s="178"/>
      <c r="G13" s="181" t="str">
        <f>IF('환경 16주'!H13="불량","부적합",IF('환경 16주'!H13="주의","주의","적합"))</f>
        <v>적합</v>
      </c>
      <c r="H13" s="187"/>
    </row>
    <row r="14" spans="1:8" ht="18.75" customHeight="1" x14ac:dyDescent="0.3">
      <c r="A14" s="175">
        <f>IF('환경 16주'!A14:A15="","",'환경 16주'!A14:A15)</f>
        <v>221</v>
      </c>
      <c r="B14" s="176"/>
      <c r="C14" s="185" t="str">
        <f>IF('환경 16주'!D14="","",IF('환경 16주'!D14="불량","부적합",IF('환경 16주'!D14="주의","주의","적합")))</f>
        <v>적합</v>
      </c>
      <c r="D14" s="180"/>
      <c r="E14" s="183">
        <f>IF('환경 16주'!E14:E15="","",'환경 16주'!E14:E15)</f>
        <v>222</v>
      </c>
      <c r="F14" s="176"/>
      <c r="G14" s="185" t="str">
        <f>IF('환경 16주'!H14="","",IF('환경 16주'!H14="불량","부적합",IF('환경 16주'!H14="주의","주의","적합")))</f>
        <v>적합</v>
      </c>
      <c r="H14" s="186"/>
    </row>
    <row r="15" spans="1:8" ht="18.75" customHeight="1" x14ac:dyDescent="0.3">
      <c r="A15" s="177"/>
      <c r="B15" s="178"/>
      <c r="C15" s="181" t="str">
        <f>IF('환경 16주'!D15="불량","부적합",IF('환경 16주'!D15="주의","주의","적합"))</f>
        <v>적합</v>
      </c>
      <c r="D15" s="182"/>
      <c r="E15" s="184"/>
      <c r="F15" s="178"/>
      <c r="G15" s="181" t="str">
        <f>IF('환경 16주'!H15="불량","부적합",IF('환경 16주'!H15="주의","주의","적합"))</f>
        <v>적합</v>
      </c>
      <c r="H15" s="187"/>
    </row>
    <row r="16" spans="1:8" ht="18.75" customHeight="1" x14ac:dyDescent="0.3">
      <c r="A16" s="175">
        <f>IF('환경 16주'!A16:A17="","",'환경 16주'!A16:A17)</f>
        <v>311</v>
      </c>
      <c r="B16" s="176"/>
      <c r="C16" s="185" t="str">
        <f>IF('환경 16주'!D16="","",IF('환경 16주'!D16="불량","부적합",IF('환경 16주'!D16="주의","주의","적합")))</f>
        <v>적합</v>
      </c>
      <c r="D16" s="180"/>
      <c r="E16" s="183">
        <f>IF('환경 16주'!E16:E17="","",'환경 16주'!E16:E17)</f>
        <v>312</v>
      </c>
      <c r="F16" s="176"/>
      <c r="G16" s="185" t="str">
        <f>IF('환경 16주'!H16="","",IF('환경 16주'!H16="불량","부적합",IF('환경 16주'!H16="주의","주의","적합")))</f>
        <v>적합</v>
      </c>
      <c r="H16" s="186"/>
    </row>
    <row r="17" spans="1:8" ht="18.75" customHeight="1" x14ac:dyDescent="0.3">
      <c r="A17" s="177"/>
      <c r="B17" s="178"/>
      <c r="C17" s="181" t="str">
        <f>IF('환경 16주'!D17="불량","부적합",IF('환경 16주'!D17="주의","주의","적합"))</f>
        <v>적합</v>
      </c>
      <c r="D17" s="182"/>
      <c r="E17" s="184"/>
      <c r="F17" s="178"/>
      <c r="G17" s="181" t="str">
        <f>IF('환경 16주'!H17="불량","부적합",IF('환경 16주'!H17="주의","주의","적합"))</f>
        <v>적합</v>
      </c>
      <c r="H17" s="187"/>
    </row>
    <row r="18" spans="1:8" ht="18.75" customHeight="1" x14ac:dyDescent="0.3">
      <c r="A18" s="175">
        <f>IF('환경 16주'!A18:A19="","",'환경 16주'!A18:A19)</f>
        <v>321</v>
      </c>
      <c r="B18" s="176"/>
      <c r="C18" s="185" t="str">
        <f>IF('환경 16주'!D18="","",IF('환경 16주'!D18="불량","부적합",IF('환경 16주'!D18="주의","주의","적합")))</f>
        <v>적합</v>
      </c>
      <c r="D18" s="180"/>
      <c r="E18" s="183">
        <f>IF('환경 16주'!E18:E19="","",'환경 16주'!E18:E19)</f>
        <v>322</v>
      </c>
      <c r="F18" s="176"/>
      <c r="G18" s="185" t="str">
        <f>IF('환경 16주'!H18="","",IF('환경 16주'!H18="불량","부적합",IF('환경 16주'!H18="주의","주의","적합")))</f>
        <v>적합</v>
      </c>
      <c r="H18" s="186"/>
    </row>
    <row r="19" spans="1:8" ht="18.75" customHeight="1" x14ac:dyDescent="0.3">
      <c r="A19" s="177"/>
      <c r="B19" s="178"/>
      <c r="C19" s="181" t="str">
        <f>IF('환경 16주'!D19="불량","부적합",IF('환경 16주'!D19="주의","주의","적합"))</f>
        <v>적합</v>
      </c>
      <c r="D19" s="182"/>
      <c r="E19" s="184"/>
      <c r="F19" s="178"/>
      <c r="G19" s="181" t="str">
        <f>IF('환경 16주'!H19="불량","부적합",IF('환경 16주'!H19="주의","주의","적합"))</f>
        <v>적합</v>
      </c>
      <c r="H19" s="187"/>
    </row>
    <row r="20" spans="1:8" ht="18.75" customHeight="1" x14ac:dyDescent="0.3">
      <c r="A20" s="175" t="str">
        <f>IF('환경 16주'!A20:A21="","",'환경 16주'!A20:A21)</f>
        <v/>
      </c>
      <c r="B20" s="176"/>
      <c r="C20" s="185" t="str">
        <f>IF('환경 16주'!D20="","",IF('환경 16주'!D20="불량","부적합",IF('환경 16주'!D20="주의","주의","적합")))</f>
        <v/>
      </c>
      <c r="D20" s="180"/>
      <c r="E20" s="183" t="str">
        <f>IF('환경 16주'!E20:E21="","",'환경 16주'!E20:E21)</f>
        <v/>
      </c>
      <c r="F20" s="176"/>
      <c r="G20" s="185" t="str">
        <f>IF('환경 16주'!H20="","",IF('환경 16주'!H20="불량","부적합",IF('환경 16주'!H20="주의","주의","적합")))</f>
        <v/>
      </c>
      <c r="H20" s="186"/>
    </row>
    <row r="21" spans="1:8" ht="18.75" customHeight="1" x14ac:dyDescent="0.3">
      <c r="A21" s="177"/>
      <c r="B21" s="178"/>
      <c r="C21" s="181" t="str">
        <f>IF('환경 16주'!D21="불량","부적합",IF('환경 16주'!D21="주의","주의","적합"))</f>
        <v>적합</v>
      </c>
      <c r="D21" s="182"/>
      <c r="E21" s="184"/>
      <c r="F21" s="178"/>
      <c r="G21" s="181" t="str">
        <f>IF('환경 16주'!H21="불량","부적합",IF('환경 16주'!H21="주의","주의","적합"))</f>
        <v>적합</v>
      </c>
      <c r="H21" s="187"/>
    </row>
    <row r="22" spans="1:8" ht="18.75" customHeight="1" x14ac:dyDescent="0.3">
      <c r="A22" s="175" t="str">
        <f>IF('환경 16주'!A22:A23="","",'환경 16주'!A22:A23)</f>
        <v/>
      </c>
      <c r="B22" s="176"/>
      <c r="C22" s="185" t="str">
        <f>IF('환경 16주'!D22="","",IF('환경 16주'!D22="불량","부적합",IF('환경 16주'!D22="주의","주의","적합")))</f>
        <v/>
      </c>
      <c r="D22" s="180"/>
      <c r="E22" s="183" t="str">
        <f>IF('환경 16주'!E22:E23="","",'환경 16주'!E22:E23)</f>
        <v/>
      </c>
      <c r="F22" s="176"/>
      <c r="G22" s="185" t="str">
        <f>IF('환경 16주'!H22="","",IF('환경 16주'!H22="불량","부적합",IF('환경 16주'!H22="주의","주의","적합")))</f>
        <v/>
      </c>
      <c r="H22" s="186"/>
    </row>
    <row r="23" spans="1:8" ht="18.75" customHeight="1" x14ac:dyDescent="0.3">
      <c r="A23" s="177"/>
      <c r="B23" s="178"/>
      <c r="C23" s="181" t="str">
        <f>IF('환경 16주'!D23="불량","부적합",IF('환경 16주'!D23="주의","주의","적합"))</f>
        <v>적합</v>
      </c>
      <c r="D23" s="182"/>
      <c r="E23" s="184"/>
      <c r="F23" s="178"/>
      <c r="G23" s="181" t="str">
        <f>IF('환경 16주'!H23="불량","부적합",IF('환경 16주'!H23="주의","주의","적합"))</f>
        <v>적합</v>
      </c>
      <c r="H23" s="187"/>
    </row>
    <row r="24" spans="1:8" ht="18.75" customHeight="1" x14ac:dyDescent="0.3">
      <c r="A24" s="175" t="str">
        <f>IF('환경 16주'!A24:A25="","",'환경 16주'!A24:A25)</f>
        <v/>
      </c>
      <c r="B24" s="176"/>
      <c r="C24" s="185" t="str">
        <f>IF('환경 16주'!D24="","",IF('환경 16주'!D24="불량","부적합",IF('환경 16주'!D24="주의","주의","적합")))</f>
        <v/>
      </c>
      <c r="D24" s="180"/>
      <c r="E24" s="183" t="str">
        <f>IF('환경 16주'!E24:E25="","",'환경 16주'!E24:E25)</f>
        <v/>
      </c>
      <c r="F24" s="176"/>
      <c r="G24" s="185" t="str">
        <f>IF('환경 16주'!H24="","",IF('환경 16주'!H24="불량","부적합",IF('환경 16주'!H24="주의","주의","적합")))</f>
        <v/>
      </c>
      <c r="H24" s="186"/>
    </row>
    <row r="25" spans="1:8" ht="18.75" customHeight="1" x14ac:dyDescent="0.3">
      <c r="A25" s="177"/>
      <c r="B25" s="178"/>
      <c r="C25" s="181" t="str">
        <f>IF('환경 16주'!D25="불량","부적합",IF('환경 16주'!D25="주의","주의","적합"))</f>
        <v>적합</v>
      </c>
      <c r="D25" s="182"/>
      <c r="E25" s="184"/>
      <c r="F25" s="178"/>
      <c r="G25" s="181" t="str">
        <f>IF('환경 16주'!H25="불량","부적합",IF('환경 16주'!H25="주의","주의","적합"))</f>
        <v>적합</v>
      </c>
      <c r="H25" s="187"/>
    </row>
    <row r="26" spans="1:8" ht="18.75" customHeight="1" x14ac:dyDescent="0.3">
      <c r="A26" s="175" t="str">
        <f>IF('환경 16주'!A26:A27="","",'환경 16주'!A26:A27)</f>
        <v/>
      </c>
      <c r="B26" s="176"/>
      <c r="C26" s="185" t="str">
        <f>IF('환경 16주'!D26="","",IF('환경 16주'!D26="불량","부적합",IF('환경 16주'!D26="주의","주의","적합")))</f>
        <v/>
      </c>
      <c r="D26" s="180"/>
      <c r="E26" s="183" t="str">
        <f>IF('환경 16주'!E26:E27="","",'환경 16주'!E26:E27)</f>
        <v/>
      </c>
      <c r="F26" s="176"/>
      <c r="G26" s="185" t="str">
        <f>IF('환경 16주'!H26="","",IF('환경 16주'!H26="불량","부적합",IF('환경 16주'!H26="주의","주의","적합")))</f>
        <v/>
      </c>
      <c r="H26" s="186"/>
    </row>
    <row r="27" spans="1:8" ht="18.75" customHeight="1" thickBot="1" x14ac:dyDescent="0.35">
      <c r="A27" s="188"/>
      <c r="B27" s="189"/>
      <c r="C27" s="190" t="str">
        <f>IF('환경 16주'!D27="불량","부적합",IF('환경 16주'!D27="주의","주의","적합"))</f>
        <v>적합</v>
      </c>
      <c r="D27" s="191"/>
      <c r="E27" s="192"/>
      <c r="F27" s="189"/>
      <c r="G27" s="190" t="str">
        <f>IF('환경 16주'!H27="불량","부적합",IF('환경 16주'!H27="주의","주의","적합"))</f>
        <v>적합</v>
      </c>
      <c r="H27" s="19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59" t="s">
        <v>21</v>
      </c>
      <c r="D31" s="159"/>
      <c r="E31" s="159" t="s">
        <v>41</v>
      </c>
      <c r="F31" s="159"/>
      <c r="G31" s="159" t="s">
        <v>22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샘플에서 살모넬라 미검출.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8" t="s">
        <v>9</v>
      </c>
      <c r="B42" s="108"/>
      <c r="C42" s="108"/>
      <c r="D42" s="108"/>
      <c r="E42" s="108"/>
      <c r="F42" s="108"/>
      <c r="G42" s="108"/>
      <c r="H42" s="108"/>
    </row>
    <row r="43" spans="1:8" ht="17.25" x14ac:dyDescent="0.3">
      <c r="A43" s="109" t="s">
        <v>10</v>
      </c>
      <c r="B43" s="109"/>
      <c r="C43" s="109"/>
      <c r="D43" s="109"/>
      <c r="E43" s="109"/>
      <c r="F43" s="109"/>
      <c r="G43" s="109"/>
      <c r="H43" s="10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9"/>
  <sheetViews>
    <sheetView zoomScaleNormal="100" workbookViewId="0">
      <selection activeCell="K18" sqref="K18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7" t="s">
        <v>46</v>
      </c>
      <c r="B1" s="87"/>
      <c r="C1" s="87"/>
      <c r="D1" s="87"/>
      <c r="E1" s="87"/>
      <c r="F1" s="87"/>
      <c r="G1" s="87"/>
      <c r="H1" s="87"/>
    </row>
    <row r="3" spans="1:8" x14ac:dyDescent="0.3">
      <c r="F3" s="53" t="s">
        <v>48</v>
      </c>
      <c r="G3" s="113" t="str">
        <f>'세척 후'!G3:H3</f>
        <v>18-2959</v>
      </c>
      <c r="H3" s="114"/>
    </row>
    <row r="4" spans="1:8" x14ac:dyDescent="0.3">
      <c r="A4" s="95" t="s">
        <v>49</v>
      </c>
      <c r="B4" s="121" t="str">
        <f>'세척 후'!B4</f>
        <v>화천농장</v>
      </c>
      <c r="C4" s="63" t="s">
        <v>12</v>
      </c>
      <c r="D4" s="115" t="str">
        <f>'세척 후'!D4:E4</f>
        <v>18/12/21</v>
      </c>
      <c r="E4" s="115"/>
      <c r="F4" s="63" t="s">
        <v>39</v>
      </c>
      <c r="G4" s="116" t="str">
        <f>'세척 후'!G4:H4</f>
        <v>입추전</v>
      </c>
      <c r="H4" s="117"/>
    </row>
    <row r="5" spans="1:8" x14ac:dyDescent="0.3">
      <c r="A5" s="96"/>
      <c r="B5" s="122"/>
      <c r="C5" s="63" t="s">
        <v>72</v>
      </c>
      <c r="D5" s="115" t="str">
        <f>'세척 후'!D5:E5</f>
        <v>18/12/26</v>
      </c>
      <c r="E5" s="115"/>
      <c r="F5" s="63" t="s">
        <v>14</v>
      </c>
      <c r="G5" s="116" t="str">
        <f>'세척 후'!G5:H5</f>
        <v>김병윤</v>
      </c>
      <c r="H5" s="117"/>
    </row>
    <row r="6" spans="1:8" s="70" customFormat="1" ht="15.75" thickBot="1" x14ac:dyDescent="0.35"/>
    <row r="7" spans="1:8" ht="16.5" customHeight="1" x14ac:dyDescent="0.3">
      <c r="A7" s="5" t="s">
        <v>0</v>
      </c>
      <c r="B7" s="6" t="s">
        <v>1</v>
      </c>
      <c r="C7" s="118" t="s">
        <v>69</v>
      </c>
      <c r="D7" s="119"/>
      <c r="E7" s="34" t="s">
        <v>0</v>
      </c>
      <c r="F7" s="6" t="s">
        <v>1</v>
      </c>
      <c r="G7" s="118" t="s">
        <v>70</v>
      </c>
      <c r="H7" s="120"/>
    </row>
    <row r="8" spans="1:8" ht="16.5" customHeight="1" x14ac:dyDescent="0.3">
      <c r="A8" s="123">
        <f>IF('세척 후'!A8:A10="","",'세척 후'!A8:A10)</f>
        <v>111</v>
      </c>
      <c r="B8" s="49" t="str">
        <f>IF('세척 후'!D8="","",'세척 후'!B8)</f>
        <v>계사 벽</v>
      </c>
      <c r="C8" s="124" t="str">
        <f>IF('세척 후'!D8="","",IF('세척 후'!D8="불량","불량","적합"))</f>
        <v>적합</v>
      </c>
      <c r="D8" s="125"/>
      <c r="E8" s="126">
        <f>IF('세척 후'!E8:E10="","",'세척 후'!E8:E10)</f>
        <v>221</v>
      </c>
      <c r="F8" s="49" t="str">
        <f>IF('세척 후'!H8="","",'세척 후'!F8)</f>
        <v>계사 벽</v>
      </c>
      <c r="G8" s="124" t="str">
        <f>IF('세척 후'!H8="","",IF('세척 후'!H8="불량","불량","적합"))</f>
        <v>적합</v>
      </c>
      <c r="H8" s="129"/>
    </row>
    <row r="9" spans="1:8" x14ac:dyDescent="0.3">
      <c r="A9" s="123"/>
      <c r="B9" s="49" t="str">
        <f>IF('세척 후'!D9="","",'세척 후'!B9)</f>
        <v>계사 바닥</v>
      </c>
      <c r="C9" s="124" t="str">
        <f>IF('세척 후'!D9="","",IF('세척 후'!D9="불량","불량","적합"))</f>
        <v>불량</v>
      </c>
      <c r="D9" s="130"/>
      <c r="E9" s="127"/>
      <c r="F9" s="49" t="str">
        <f>IF('세척 후'!H9="","",'세척 후'!F9)</f>
        <v>계사 바닥</v>
      </c>
      <c r="G9" s="124" t="str">
        <f>IF('세척 후'!H9="","",IF('세척 후'!H9="불량","불량","적합"))</f>
        <v>불량</v>
      </c>
      <c r="H9" s="129"/>
    </row>
    <row r="10" spans="1:8" x14ac:dyDescent="0.3">
      <c r="A10" s="123"/>
      <c r="B10" s="49" t="str">
        <f>IF('세척 후'!D10="","",'세척 후'!B10)</f>
        <v>급이기</v>
      </c>
      <c r="C10" s="124" t="str">
        <f>IF('세척 후'!D10="","",IF('세척 후'!D10="불량","불량","적합"))</f>
        <v>불량</v>
      </c>
      <c r="D10" s="130"/>
      <c r="E10" s="128"/>
      <c r="F10" s="49" t="str">
        <f>IF('세척 후'!H10="","",'세척 후'!F10)</f>
        <v>급이기</v>
      </c>
      <c r="G10" s="124" t="str">
        <f>IF('세척 후'!H10="","",IF('세척 후'!H10="불량","불량","적합"))</f>
        <v>불량</v>
      </c>
      <c r="H10" s="129"/>
    </row>
    <row r="11" spans="1:8" x14ac:dyDescent="0.3">
      <c r="A11" s="131">
        <f>IF('세척 후'!A11:A13="","",'세척 후'!A11:A13)</f>
        <v>112</v>
      </c>
      <c r="B11" s="49" t="str">
        <f>IF('세척 후'!D11="","",'세척 후'!B11)</f>
        <v>계사 벽</v>
      </c>
      <c r="C11" s="124" t="str">
        <f>IF('세척 후'!D11="","",IF('세척 후'!D11="불량","불량","적합"))</f>
        <v>적합</v>
      </c>
      <c r="D11" s="130"/>
      <c r="E11" s="126">
        <f>IF('세척 후'!E11:E13="","",'세척 후'!E11:E13)</f>
        <v>222</v>
      </c>
      <c r="F11" s="49" t="str">
        <f>IF('세척 후'!H11="","",'세척 후'!F11)</f>
        <v>계사 벽</v>
      </c>
      <c r="G11" s="124" t="str">
        <f>IF('세척 후'!H11="","",IF('세척 후'!H11="불량","불량","적합"))</f>
        <v>불량</v>
      </c>
      <c r="H11" s="129"/>
    </row>
    <row r="12" spans="1:8" x14ac:dyDescent="0.3">
      <c r="A12" s="132"/>
      <c r="B12" s="49" t="str">
        <f>IF('세척 후'!D12="","",'세척 후'!B12)</f>
        <v>계사 바닥</v>
      </c>
      <c r="C12" s="124" t="str">
        <f>IF('세척 후'!D12="","",IF('세척 후'!D12="불량","불량","적합"))</f>
        <v>불량</v>
      </c>
      <c r="D12" s="130"/>
      <c r="E12" s="127"/>
      <c r="F12" s="49" t="str">
        <f>IF('세척 후'!H12="","",'세척 후'!F12)</f>
        <v>계사 바닥</v>
      </c>
      <c r="G12" s="124" t="str">
        <f>IF('세척 후'!H12="","",IF('세척 후'!H12="불량","불량","적합"))</f>
        <v>불량</v>
      </c>
      <c r="H12" s="129"/>
    </row>
    <row r="13" spans="1:8" x14ac:dyDescent="0.3">
      <c r="A13" s="133"/>
      <c r="B13" s="49" t="str">
        <f>IF('세척 후'!D13="","",'세척 후'!B13)</f>
        <v>급이기</v>
      </c>
      <c r="C13" s="124" t="str">
        <f>IF('세척 후'!D13="","",IF('세척 후'!D13="불량","불량","적합"))</f>
        <v>불량</v>
      </c>
      <c r="D13" s="130"/>
      <c r="E13" s="128"/>
      <c r="F13" s="49" t="str">
        <f>IF('세척 후'!H13="","",'세척 후'!F13)</f>
        <v>급이기</v>
      </c>
      <c r="G13" s="124" t="str">
        <f>IF('세척 후'!H13="","",IF('세척 후'!H13="불량","불량","적합"))</f>
        <v>적합</v>
      </c>
      <c r="H13" s="129"/>
    </row>
    <row r="14" spans="1:8" x14ac:dyDescent="0.3">
      <c r="A14" s="131">
        <f>IF('세척 후'!A14:A16="","",'세척 후'!A14:A16)</f>
        <v>121</v>
      </c>
      <c r="B14" s="49" t="str">
        <f>IF('세척 후'!D14="","",'세척 후'!B14)</f>
        <v>계사 벽</v>
      </c>
      <c r="C14" s="124" t="str">
        <f>IF('세척 후'!D14="","",IF('세척 후'!D14="불량","불량","적합"))</f>
        <v>적합</v>
      </c>
      <c r="D14" s="130"/>
      <c r="E14" s="126">
        <f>IF('세척 후'!E14:E16="","",'세척 후'!E14:E16)</f>
        <v>311</v>
      </c>
      <c r="F14" s="49" t="str">
        <f>IF('세척 후'!H14="","",'세척 후'!F14)</f>
        <v>계사 벽</v>
      </c>
      <c r="G14" s="124" t="str">
        <f>IF('세척 후'!H14="","",IF('세척 후'!H14="불량","불량","적합"))</f>
        <v>적합</v>
      </c>
      <c r="H14" s="129"/>
    </row>
    <row r="15" spans="1:8" x14ac:dyDescent="0.3">
      <c r="A15" s="132"/>
      <c r="B15" s="49" t="str">
        <f>IF('세척 후'!D15="","",'세척 후'!B15)</f>
        <v>계사 바닥</v>
      </c>
      <c r="C15" s="124" t="str">
        <f>IF('세척 후'!D15="","",IF('세척 후'!D15="불량","불량","적합"))</f>
        <v>불량</v>
      </c>
      <c r="D15" s="130"/>
      <c r="E15" s="127"/>
      <c r="F15" s="49" t="str">
        <f>IF('세척 후'!H15="","",'세척 후'!F15)</f>
        <v>계사 바닥</v>
      </c>
      <c r="G15" s="124" t="str">
        <f>IF('세척 후'!H15="","",IF('세척 후'!H15="불량","불량","적합"))</f>
        <v>불량</v>
      </c>
      <c r="H15" s="129"/>
    </row>
    <row r="16" spans="1:8" x14ac:dyDescent="0.3">
      <c r="A16" s="133"/>
      <c r="B16" s="49" t="str">
        <f>IF('세척 후'!D16="","",'세척 후'!B16)</f>
        <v>급이기</v>
      </c>
      <c r="C16" s="124" t="str">
        <f>IF('세척 후'!D16="","",IF('세척 후'!D16="불량","불량","적합"))</f>
        <v>불량</v>
      </c>
      <c r="D16" s="130"/>
      <c r="E16" s="128"/>
      <c r="F16" s="49" t="str">
        <f>IF('세척 후'!H16="","",'세척 후'!F16)</f>
        <v>급이기</v>
      </c>
      <c r="G16" s="124" t="str">
        <f>IF('세척 후'!H16="","",IF('세척 후'!H16="불량","불량","적합"))</f>
        <v>불량</v>
      </c>
      <c r="H16" s="129"/>
    </row>
    <row r="17" spans="1:8" x14ac:dyDescent="0.3">
      <c r="A17" s="131">
        <f>IF('세척 후'!A17:A19="","",'세척 후'!A17:A19)</f>
        <v>122</v>
      </c>
      <c r="B17" s="49" t="str">
        <f>IF('세척 후'!D17="","",'세척 후'!B17)</f>
        <v>계사 벽</v>
      </c>
      <c r="C17" s="124" t="str">
        <f>IF('세척 후'!D17="","",IF('세척 후'!D17="불량","불량","적합"))</f>
        <v>적합</v>
      </c>
      <c r="D17" s="130"/>
      <c r="E17" s="126">
        <f>IF('세척 후'!E17:E19="","",'세척 후'!E17:E19)</f>
        <v>312</v>
      </c>
      <c r="F17" s="49" t="str">
        <f>IF('세척 후'!H17="","",'세척 후'!F17)</f>
        <v>계사 벽</v>
      </c>
      <c r="G17" s="124" t="str">
        <f>IF('세척 후'!H17="","",IF('세척 후'!H17="불량","불량","적합"))</f>
        <v>불량</v>
      </c>
      <c r="H17" s="129"/>
    </row>
    <row r="18" spans="1:8" x14ac:dyDescent="0.3">
      <c r="A18" s="132"/>
      <c r="B18" s="49" t="str">
        <f>IF('세척 후'!D18="","",'세척 후'!B18)</f>
        <v>계사 바닥</v>
      </c>
      <c r="C18" s="124" t="str">
        <f>IF('세척 후'!D18="","",IF('세척 후'!D18="불량","불량","적합"))</f>
        <v>불량</v>
      </c>
      <c r="D18" s="130"/>
      <c r="E18" s="127"/>
      <c r="F18" s="49" t="str">
        <f>IF('세척 후'!H18="","",'세척 후'!F18)</f>
        <v>계사 바닥</v>
      </c>
      <c r="G18" s="124" t="str">
        <f>IF('세척 후'!H18="","",IF('세척 후'!H18="불량","불량","적합"))</f>
        <v>불량</v>
      </c>
      <c r="H18" s="129"/>
    </row>
    <row r="19" spans="1:8" x14ac:dyDescent="0.3">
      <c r="A19" s="133"/>
      <c r="B19" s="49" t="str">
        <f>IF('세척 후'!D19="","",'세척 후'!B19)</f>
        <v>급이기</v>
      </c>
      <c r="C19" s="124" t="str">
        <f>IF('세척 후'!D19="","",IF('세척 후'!D19="불량","불량","적합"))</f>
        <v>불량</v>
      </c>
      <c r="D19" s="130"/>
      <c r="E19" s="128"/>
      <c r="F19" s="49" t="str">
        <f>IF('세척 후'!H19="","",'세척 후'!F19)</f>
        <v>급이기</v>
      </c>
      <c r="G19" s="124" t="str">
        <f>IF('세척 후'!H19="","",IF('세척 후'!H19="불량","불량","적합"))</f>
        <v>적합</v>
      </c>
      <c r="H19" s="129"/>
    </row>
    <row r="20" spans="1:8" x14ac:dyDescent="0.3">
      <c r="A20" s="131">
        <f>IF('세척 후'!A20:A22="","",'세척 후'!A20:A22)</f>
        <v>211</v>
      </c>
      <c r="B20" s="49" t="str">
        <f>IF('세척 후'!D20="","",'세척 후'!B20)</f>
        <v>계사 벽</v>
      </c>
      <c r="C20" s="124" t="str">
        <f>IF('세척 후'!D20="","",IF('세척 후'!D20="불량","불량","적합"))</f>
        <v>불량</v>
      </c>
      <c r="D20" s="130"/>
      <c r="E20" s="126">
        <f>IF('세척 후'!E20:E22="","",'세척 후'!E20:E22)</f>
        <v>321</v>
      </c>
      <c r="F20" s="49" t="str">
        <f>IF('세척 후'!H20="","",'세척 후'!F20)</f>
        <v>계사 벽</v>
      </c>
      <c r="G20" s="124" t="str">
        <f>IF('세척 후'!H20="","",IF('세척 후'!H20="불량","불량","적합"))</f>
        <v>적합</v>
      </c>
      <c r="H20" s="129"/>
    </row>
    <row r="21" spans="1:8" x14ac:dyDescent="0.3">
      <c r="A21" s="132"/>
      <c r="B21" s="49" t="str">
        <f>IF('세척 후'!D21="","",'세척 후'!B21)</f>
        <v>계사 바닥</v>
      </c>
      <c r="C21" s="124" t="str">
        <f>IF('세척 후'!D21="","",IF('세척 후'!D21="불량","불량","적합"))</f>
        <v>불량</v>
      </c>
      <c r="D21" s="130"/>
      <c r="E21" s="127"/>
      <c r="F21" s="49" t="str">
        <f>IF('세척 후'!H21="","",'세척 후'!F21)</f>
        <v>계사 바닥</v>
      </c>
      <c r="G21" s="124" t="str">
        <f>IF('세척 후'!H21="","",IF('세척 후'!H21="불량","불량","적합"))</f>
        <v>불량</v>
      </c>
      <c r="H21" s="129"/>
    </row>
    <row r="22" spans="1:8" x14ac:dyDescent="0.3">
      <c r="A22" s="133"/>
      <c r="B22" s="49" t="str">
        <f>IF('세척 후'!D22="","",'세척 후'!B22)</f>
        <v>급이기</v>
      </c>
      <c r="C22" s="124" t="str">
        <f>IF('세척 후'!D22="","",IF('세척 후'!D22="불량","불량","적합"))</f>
        <v>적합</v>
      </c>
      <c r="D22" s="130"/>
      <c r="E22" s="128"/>
      <c r="F22" s="49" t="str">
        <f>IF('세척 후'!H22="","",'세척 후'!F22)</f>
        <v>급이기</v>
      </c>
      <c r="G22" s="124" t="str">
        <f>IF('세척 후'!H22="","",IF('세척 후'!H22="불량","불량","적합"))</f>
        <v>적합</v>
      </c>
      <c r="H22" s="129"/>
    </row>
    <row r="23" spans="1:8" x14ac:dyDescent="0.3">
      <c r="A23" s="131">
        <f>IF('세척 후'!A23:A25="","",'세척 후'!A23:A25)</f>
        <v>212</v>
      </c>
      <c r="B23" s="49" t="str">
        <f>IF('세척 후'!D23="","",'세척 후'!B23)</f>
        <v>계사 벽</v>
      </c>
      <c r="C23" s="124" t="str">
        <f>IF('세척 후'!D23="","",IF('세척 후'!D23="불량","불량","적합"))</f>
        <v>적합</v>
      </c>
      <c r="D23" s="130"/>
      <c r="E23" s="126">
        <f>IF('세척 후'!E23:E25="","",'세척 후'!E23:E25)</f>
        <v>322</v>
      </c>
      <c r="F23" s="49" t="str">
        <f>IF('세척 후'!H23="","",'세척 후'!F23)</f>
        <v>계사 벽</v>
      </c>
      <c r="G23" s="124" t="str">
        <f>IF('세척 후'!H23="","",IF('세척 후'!H23="불량","불량","적합"))</f>
        <v>적합</v>
      </c>
      <c r="H23" s="129"/>
    </row>
    <row r="24" spans="1:8" x14ac:dyDescent="0.3">
      <c r="A24" s="132"/>
      <c r="B24" s="49" t="str">
        <f>IF('세척 후'!D24="","",'세척 후'!B24)</f>
        <v>계사 바닥</v>
      </c>
      <c r="C24" s="124" t="str">
        <f>IF('세척 후'!D24="","",IF('세척 후'!D24="불량","불량","적합"))</f>
        <v>불량</v>
      </c>
      <c r="D24" s="130"/>
      <c r="E24" s="127"/>
      <c r="F24" s="49" t="str">
        <f>IF('세척 후'!H24="","",'세척 후'!F24)</f>
        <v>계사 바닥</v>
      </c>
      <c r="G24" s="124" t="str">
        <f>IF('세척 후'!H24="","",IF('세척 후'!H24="불량","불량","적합"))</f>
        <v>불량</v>
      </c>
      <c r="H24" s="129"/>
    </row>
    <row r="25" spans="1:8" x14ac:dyDescent="0.3">
      <c r="A25" s="133"/>
      <c r="B25" s="49" t="str">
        <f>IF('세척 후'!D25="","",'세척 후'!B25)</f>
        <v>급이기</v>
      </c>
      <c r="C25" s="124" t="str">
        <f>IF('세척 후'!D25="","",IF('세척 후'!D25="불량","불량","적합"))</f>
        <v>불량</v>
      </c>
      <c r="D25" s="130"/>
      <c r="E25" s="128"/>
      <c r="F25" s="49" t="str">
        <f>IF('세척 후'!H25="","",'세척 후'!F25)</f>
        <v>급이기</v>
      </c>
      <c r="G25" s="124" t="str">
        <f>IF('세척 후'!H25="","",IF('세척 후'!H25="불량","불량","적합"))</f>
        <v>불량</v>
      </c>
      <c r="H25" s="129"/>
    </row>
    <row r="26" spans="1:8" x14ac:dyDescent="0.3">
      <c r="A26" s="131" t="str">
        <f>IF('세척 후'!A26:A28="","",'세척 후'!A26:A28)</f>
        <v/>
      </c>
      <c r="B26" s="49" t="str">
        <f>IF('세척 후'!D26="","",'세척 후'!B26)</f>
        <v/>
      </c>
      <c r="C26" s="124" t="str">
        <f>IF('세척 후'!D26="","",IF('세척 후'!D26="불량","불량","적합"))</f>
        <v/>
      </c>
      <c r="D26" s="130"/>
      <c r="E26" s="126" t="str">
        <f>IF('세척 후'!E26:E28="","",'세척 후'!E26:E28)</f>
        <v/>
      </c>
      <c r="F26" s="49" t="str">
        <f>IF('세척 후'!H26="","",'세척 후'!F26)</f>
        <v/>
      </c>
      <c r="G26" s="124" t="str">
        <f>IF('세척 후'!H26="","",IF('세척 후'!H26="불량","불량","적합"))</f>
        <v/>
      </c>
      <c r="H26" s="129"/>
    </row>
    <row r="27" spans="1:8" x14ac:dyDescent="0.3">
      <c r="A27" s="132"/>
      <c r="B27" s="49" t="str">
        <f>IF('세척 후'!D27="","",'세척 후'!B27)</f>
        <v/>
      </c>
      <c r="C27" s="124" t="str">
        <f>IF('세척 후'!D27="","",IF('세척 후'!D27="불량","불량","적합"))</f>
        <v/>
      </c>
      <c r="D27" s="130"/>
      <c r="E27" s="127"/>
      <c r="F27" s="49" t="str">
        <f>IF('세척 후'!H27="","",'세척 후'!F27)</f>
        <v/>
      </c>
      <c r="G27" s="124" t="str">
        <f>IF('세척 후'!H27="","",IF('세척 후'!H27="불량","불량","적합"))</f>
        <v/>
      </c>
      <c r="H27" s="129"/>
    </row>
    <row r="28" spans="1:8" x14ac:dyDescent="0.3">
      <c r="A28" s="133"/>
      <c r="B28" s="49" t="str">
        <f>IF('세척 후'!D28="","",'세척 후'!B28)</f>
        <v/>
      </c>
      <c r="C28" s="124" t="str">
        <f>IF('세척 후'!D28="","",IF('세척 후'!D28="불량","불량","적합"))</f>
        <v/>
      </c>
      <c r="D28" s="130"/>
      <c r="E28" s="128"/>
      <c r="F28" s="49" t="str">
        <f>IF('세척 후'!H28="","",'세척 후'!F28)</f>
        <v/>
      </c>
      <c r="G28" s="124" t="str">
        <f>IF('세척 후'!H28="","",IF('세척 후'!H28="불량","불량","적합"))</f>
        <v/>
      </c>
      <c r="H28" s="129"/>
    </row>
    <row r="29" spans="1:8" x14ac:dyDescent="0.3">
      <c r="A29" s="131" t="str">
        <f>IF('세척 후'!A29:A31="","",'세척 후'!A29:A31)</f>
        <v/>
      </c>
      <c r="B29" s="49" t="str">
        <f>IF('세척 후'!D29="","",'세척 후'!B29)</f>
        <v/>
      </c>
      <c r="C29" s="124" t="str">
        <f>IF('세척 후'!D29="","",IF('세척 후'!D29="불량","불량","적합"))</f>
        <v/>
      </c>
      <c r="D29" s="130"/>
      <c r="E29" s="126" t="str">
        <f>IF('세척 후'!E29:E31="","",'세척 후'!E29:E31)</f>
        <v/>
      </c>
      <c r="F29" s="49" t="str">
        <f>IF('세척 후'!H29="","",'세척 후'!F29)</f>
        <v/>
      </c>
      <c r="G29" s="124" t="str">
        <f>IF('세척 후'!H29="","",IF('세척 후'!H29="불량","불량","적합"))</f>
        <v/>
      </c>
      <c r="H29" s="129"/>
    </row>
    <row r="30" spans="1:8" x14ac:dyDescent="0.3">
      <c r="A30" s="132"/>
      <c r="B30" s="49" t="str">
        <f>IF('세척 후'!D30="","",'세척 후'!B30)</f>
        <v/>
      </c>
      <c r="C30" s="124" t="str">
        <f>IF('세척 후'!D30="","",IF('세척 후'!D30="불량","불량","적합"))</f>
        <v/>
      </c>
      <c r="D30" s="130"/>
      <c r="E30" s="127"/>
      <c r="F30" s="49" t="str">
        <f>IF('세척 후'!H30="","",'세척 후'!F30)</f>
        <v/>
      </c>
      <c r="G30" s="124" t="str">
        <f>IF('세척 후'!H30="","",IF('세척 후'!H30="불량","불량","적합"))</f>
        <v/>
      </c>
      <c r="H30" s="129"/>
    </row>
    <row r="31" spans="1:8" x14ac:dyDescent="0.3">
      <c r="A31" s="133"/>
      <c r="B31" s="49" t="str">
        <f>IF('세척 후'!D31="","",'세척 후'!B31)</f>
        <v/>
      </c>
      <c r="C31" s="124" t="str">
        <f>IF('세척 후'!D31="","",IF('세척 후'!D31="불량","불량","적합"))</f>
        <v/>
      </c>
      <c r="D31" s="130"/>
      <c r="E31" s="128"/>
      <c r="F31" s="49" t="str">
        <f>IF('세척 후'!H31="","",'세척 후'!F31)</f>
        <v/>
      </c>
      <c r="G31" s="124" t="str">
        <f>IF('세척 후'!H31="","",IF('세척 후'!H31="불량","불량","적합"))</f>
        <v/>
      </c>
      <c r="H31" s="129"/>
    </row>
    <row r="32" spans="1:8" x14ac:dyDescent="0.3">
      <c r="A32" s="131" t="str">
        <f>IF('세척 후'!A32:A34="","",'세척 후'!A32:A34)</f>
        <v/>
      </c>
      <c r="B32" s="49" t="str">
        <f>IF('세척 후'!D32="","",'세척 후'!B32)</f>
        <v/>
      </c>
      <c r="C32" s="124" t="str">
        <f>IF('세척 후'!D32="","",IF('세척 후'!D32="불량","불량","적합"))</f>
        <v/>
      </c>
      <c r="D32" s="130"/>
      <c r="E32" s="126" t="str">
        <f>IF('세척 후'!E32:E34="","",'세척 후'!E32:E34)</f>
        <v/>
      </c>
      <c r="F32" s="49" t="str">
        <f>IF('세척 후'!H32="","",'세척 후'!F32)</f>
        <v/>
      </c>
      <c r="G32" s="124" t="str">
        <f>IF('세척 후'!H32="","",IF('세척 후'!H32="불량","불량","적합"))</f>
        <v/>
      </c>
      <c r="H32" s="129"/>
    </row>
    <row r="33" spans="1:8" x14ac:dyDescent="0.3">
      <c r="A33" s="132"/>
      <c r="B33" s="49" t="str">
        <f>IF('세척 후'!D33="","",'세척 후'!B33)</f>
        <v/>
      </c>
      <c r="C33" s="124" t="str">
        <f>IF('세척 후'!D33="","",IF('세척 후'!D33="불량","불량","적합"))</f>
        <v/>
      </c>
      <c r="D33" s="130"/>
      <c r="E33" s="127"/>
      <c r="F33" s="49" t="str">
        <f>IF('세척 후'!H33="","",'세척 후'!F33)</f>
        <v/>
      </c>
      <c r="G33" s="124" t="str">
        <f>IF('세척 후'!H33="","",IF('세척 후'!H33="불량","불량","적합"))</f>
        <v/>
      </c>
      <c r="H33" s="129"/>
    </row>
    <row r="34" spans="1:8" x14ac:dyDescent="0.3">
      <c r="A34" s="133"/>
      <c r="B34" s="49" t="str">
        <f>IF('세척 후'!D34="","",'세척 후'!B34)</f>
        <v/>
      </c>
      <c r="C34" s="124" t="str">
        <f>IF('세척 후'!D34="","",IF('세척 후'!D34="불량","불량","적합"))</f>
        <v/>
      </c>
      <c r="D34" s="130"/>
      <c r="E34" s="128"/>
      <c r="F34" s="49" t="str">
        <f>IF('세척 후'!H34="","",'세척 후'!F34)</f>
        <v/>
      </c>
      <c r="G34" s="124" t="str">
        <f>IF('세척 후'!H34="","",IF('세척 후'!H34="불량","불량","적합"))</f>
        <v/>
      </c>
      <c r="H34" s="129"/>
    </row>
    <row r="35" spans="1:8" x14ac:dyDescent="0.3">
      <c r="A35" s="131" t="str">
        <f>IF('세척 후'!A35:A37="","",'세척 후'!A35:A37)</f>
        <v/>
      </c>
      <c r="B35" s="49" t="str">
        <f>IF('세척 후'!D35="","",'세척 후'!B35)</f>
        <v/>
      </c>
      <c r="C35" s="124" t="str">
        <f>IF('세척 후'!D35="","",IF('세척 후'!D35="불량","불량","적합"))</f>
        <v/>
      </c>
      <c r="D35" s="130"/>
      <c r="E35" s="126" t="str">
        <f>IF('세척 후'!E35:E37="","",'세척 후'!E35:E37)</f>
        <v/>
      </c>
      <c r="F35" s="49" t="str">
        <f>IF('세척 후'!H35="","",'세척 후'!F35)</f>
        <v/>
      </c>
      <c r="G35" s="124" t="str">
        <f>IF('세척 후'!H35="","",IF('세척 후'!H35="불량","불량","적합"))</f>
        <v/>
      </c>
      <c r="H35" s="129"/>
    </row>
    <row r="36" spans="1:8" x14ac:dyDescent="0.3">
      <c r="A36" s="132"/>
      <c r="B36" s="49" t="str">
        <f>IF('세척 후'!D36="","",'세척 후'!B36)</f>
        <v/>
      </c>
      <c r="C36" s="124" t="str">
        <f>IF('세척 후'!D36="","",IF('세척 후'!D36="불량","불량","적합"))</f>
        <v/>
      </c>
      <c r="D36" s="130"/>
      <c r="E36" s="127"/>
      <c r="F36" s="49" t="str">
        <f>IF('세척 후'!H36="","",'세척 후'!F36)</f>
        <v/>
      </c>
      <c r="G36" s="124" t="str">
        <f>IF('세척 후'!H36="","",IF('세척 후'!H36="불량","불량","적합"))</f>
        <v/>
      </c>
      <c r="H36" s="129"/>
    </row>
    <row r="37" spans="1:8" ht="17.25" customHeight="1" thickBot="1" x14ac:dyDescent="0.35">
      <c r="A37" s="134"/>
      <c r="B37" s="51" t="str">
        <f>IF('세척 후'!D37="","",'세척 후'!B37)</f>
        <v/>
      </c>
      <c r="C37" s="136" t="str">
        <f>IF('세척 후'!D37="","",IF('세척 후'!D37="불량","불량","적합"))</f>
        <v/>
      </c>
      <c r="D37" s="137"/>
      <c r="E37" s="135"/>
      <c r="F37" s="51" t="str">
        <f>IF('세척 후'!H37="","",'세척 후'!F37)</f>
        <v/>
      </c>
      <c r="G37" s="136" t="str">
        <f>IF('세척 후'!H37="","",IF('세척 후'!H37="불량","불량","적합"))</f>
        <v/>
      </c>
      <c r="H37" s="138"/>
    </row>
    <row r="38" spans="1:8" x14ac:dyDescent="0.3">
      <c r="A38" s="3" t="s">
        <v>57</v>
      </c>
    </row>
    <row r="40" spans="1:8" x14ac:dyDescent="0.3">
      <c r="A40" s="18" t="s">
        <v>71</v>
      </c>
      <c r="B40" s="9"/>
      <c r="C40" s="9"/>
      <c r="D40" s="9"/>
      <c r="E40" s="9"/>
      <c r="F40" s="9"/>
      <c r="G40" s="9"/>
      <c r="H40" s="10"/>
    </row>
    <row r="41" spans="1:8" x14ac:dyDescent="0.3">
      <c r="A41" s="19" t="s">
        <v>80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19" t="s">
        <v>81</v>
      </c>
      <c r="B42" s="11"/>
      <c r="C42" s="11"/>
      <c r="D42" s="11"/>
      <c r="E42" s="11"/>
      <c r="F42" s="11"/>
      <c r="G42" s="11"/>
      <c r="H42" s="12"/>
    </row>
    <row r="43" spans="1:8" x14ac:dyDescent="0.3">
      <c r="A43" s="20"/>
      <c r="B43" s="11"/>
      <c r="C43" s="11"/>
      <c r="D43" s="11"/>
      <c r="E43" s="11"/>
      <c r="F43" s="11"/>
      <c r="G43" s="11"/>
      <c r="H43" s="12"/>
    </row>
    <row r="44" spans="1:8" x14ac:dyDescent="0.3">
      <c r="A44" s="19"/>
      <c r="B44" s="11"/>
      <c r="C44" s="11"/>
      <c r="D44" s="11"/>
      <c r="E44" s="11"/>
      <c r="F44" s="11"/>
      <c r="G44" s="11"/>
      <c r="H44" s="12"/>
    </row>
    <row r="45" spans="1:8" x14ac:dyDescent="0.3">
      <c r="A45" s="21"/>
      <c r="B45" s="13"/>
      <c r="C45" s="13"/>
      <c r="D45" s="13"/>
      <c r="E45" s="13"/>
      <c r="F45" s="13"/>
      <c r="G45" s="13"/>
      <c r="H45" s="14"/>
    </row>
    <row r="48" spans="1:8" x14ac:dyDescent="0.3">
      <c r="A48" s="108" t="s">
        <v>9</v>
      </c>
      <c r="B48" s="108"/>
      <c r="C48" s="108"/>
      <c r="D48" s="108"/>
      <c r="E48" s="108"/>
      <c r="F48" s="108"/>
      <c r="G48" s="108"/>
      <c r="H48" s="108"/>
    </row>
    <row r="49" spans="1:8" ht="17.25" x14ac:dyDescent="0.3">
      <c r="A49" s="109" t="s">
        <v>10</v>
      </c>
      <c r="B49" s="109"/>
      <c r="C49" s="109"/>
      <c r="D49" s="109"/>
      <c r="E49" s="109"/>
      <c r="F49" s="109"/>
      <c r="G49" s="109"/>
      <c r="H49" s="109"/>
    </row>
  </sheetData>
  <mergeCells count="92">
    <mergeCell ref="A48:H48"/>
    <mergeCell ref="A49:H49"/>
    <mergeCell ref="A35:A37"/>
    <mergeCell ref="C35:D35"/>
    <mergeCell ref="E35:E37"/>
    <mergeCell ref="G35:H35"/>
    <mergeCell ref="C36:D36"/>
    <mergeCell ref="G36:H36"/>
    <mergeCell ref="C37:D37"/>
    <mergeCell ref="G37:H37"/>
    <mergeCell ref="A32:A34"/>
    <mergeCell ref="C32:D32"/>
    <mergeCell ref="E32:E34"/>
    <mergeCell ref="G32:H32"/>
    <mergeCell ref="C33:D33"/>
    <mergeCell ref="G33:H33"/>
    <mergeCell ref="C34:D34"/>
    <mergeCell ref="G34:H34"/>
    <mergeCell ref="A29:A31"/>
    <mergeCell ref="C29:D29"/>
    <mergeCell ref="E29:E31"/>
    <mergeCell ref="G29:H29"/>
    <mergeCell ref="C30:D30"/>
    <mergeCell ref="G30:H30"/>
    <mergeCell ref="C31:D31"/>
    <mergeCell ref="G31:H31"/>
    <mergeCell ref="A26:A28"/>
    <mergeCell ref="C26:D26"/>
    <mergeCell ref="E26:E28"/>
    <mergeCell ref="G26:H26"/>
    <mergeCell ref="C27:D27"/>
    <mergeCell ref="G27:H27"/>
    <mergeCell ref="C28:D28"/>
    <mergeCell ref="G28:H28"/>
    <mergeCell ref="A23:A25"/>
    <mergeCell ref="C23:D23"/>
    <mergeCell ref="E23:E25"/>
    <mergeCell ref="G23:H23"/>
    <mergeCell ref="C24:D24"/>
    <mergeCell ref="G24:H24"/>
    <mergeCell ref="C25:D25"/>
    <mergeCell ref="G25:H25"/>
    <mergeCell ref="A20:A22"/>
    <mergeCell ref="C20:D20"/>
    <mergeCell ref="E20:E22"/>
    <mergeCell ref="G20:H20"/>
    <mergeCell ref="C21:D21"/>
    <mergeCell ref="G21:H21"/>
    <mergeCell ref="C22:D22"/>
    <mergeCell ref="G22:H22"/>
    <mergeCell ref="A17:A19"/>
    <mergeCell ref="C17:D17"/>
    <mergeCell ref="E17:E19"/>
    <mergeCell ref="G17:H17"/>
    <mergeCell ref="C18:D18"/>
    <mergeCell ref="G18:H18"/>
    <mergeCell ref="C19:D19"/>
    <mergeCell ref="G19:H19"/>
    <mergeCell ref="A14:A16"/>
    <mergeCell ref="C14:D14"/>
    <mergeCell ref="E14:E16"/>
    <mergeCell ref="G14:H14"/>
    <mergeCell ref="C15:D15"/>
    <mergeCell ref="G15:H15"/>
    <mergeCell ref="C16:D16"/>
    <mergeCell ref="G16:H16"/>
    <mergeCell ref="A11:A13"/>
    <mergeCell ref="C11:D11"/>
    <mergeCell ref="E11:E13"/>
    <mergeCell ref="G11:H11"/>
    <mergeCell ref="C12:D12"/>
    <mergeCell ref="G12:H12"/>
    <mergeCell ref="C13:D13"/>
    <mergeCell ref="G13:H13"/>
    <mergeCell ref="A8:A10"/>
    <mergeCell ref="C8:D8"/>
    <mergeCell ref="E8:E10"/>
    <mergeCell ref="G8:H8"/>
    <mergeCell ref="C9:D9"/>
    <mergeCell ref="G9:H9"/>
    <mergeCell ref="C10:D10"/>
    <mergeCell ref="G10:H10"/>
    <mergeCell ref="A1:H1"/>
    <mergeCell ref="G3:H3"/>
    <mergeCell ref="D4:E4"/>
    <mergeCell ref="G4:H4"/>
    <mergeCell ref="C7:D7"/>
    <mergeCell ref="G7:H7"/>
    <mergeCell ref="A4:A5"/>
    <mergeCell ref="B4:B5"/>
    <mergeCell ref="D5:E5"/>
    <mergeCell ref="G5:H5"/>
  </mergeCells>
  <phoneticPr fontId="3" type="noConversion"/>
  <conditionalFormatting sqref="C8:C37 D8">
    <cfRule type="containsText" dxfId="46" priority="2" operator="containsText" text="불량">
      <formula>NOT(ISERROR(SEARCH("불량",C8)))</formula>
    </cfRule>
  </conditionalFormatting>
  <conditionalFormatting sqref="G8:G37">
    <cfRule type="containsText" dxfId="45" priority="1" operator="containsText" text="불량">
      <formula>NOT(ISERROR(SEARCH("불량",G8)))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K18" sqref="K1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9" t="s">
        <v>82</v>
      </c>
      <c r="B1" s="87"/>
      <c r="C1" s="87"/>
      <c r="D1" s="87"/>
      <c r="E1" s="87"/>
      <c r="F1" s="87"/>
      <c r="G1" s="87"/>
      <c r="H1" s="87"/>
    </row>
    <row r="3" spans="1:8" x14ac:dyDescent="0.3">
      <c r="F3" s="65" t="s">
        <v>83</v>
      </c>
      <c r="G3" s="113" t="s">
        <v>84</v>
      </c>
      <c r="H3" s="114"/>
    </row>
    <row r="4" spans="1:8" x14ac:dyDescent="0.3">
      <c r="A4" s="63" t="s">
        <v>85</v>
      </c>
      <c r="B4" s="64" t="s">
        <v>119</v>
      </c>
      <c r="C4" s="63" t="s">
        <v>86</v>
      </c>
      <c r="D4" s="140">
        <v>43455</v>
      </c>
      <c r="E4" s="140"/>
      <c r="F4" s="63" t="s">
        <v>39</v>
      </c>
      <c r="G4" s="91"/>
      <c r="H4" s="91"/>
    </row>
    <row r="5" spans="1:8" x14ac:dyDescent="0.3">
      <c r="A5" s="63" t="s">
        <v>38</v>
      </c>
      <c r="B5" s="64" t="s">
        <v>88</v>
      </c>
      <c r="C5" s="63" t="s">
        <v>72</v>
      </c>
      <c r="D5" s="141">
        <v>43101</v>
      </c>
      <c r="E5" s="142"/>
      <c r="F5" s="63" t="s">
        <v>14</v>
      </c>
      <c r="G5" s="91" t="s">
        <v>87</v>
      </c>
      <c r="H5" s="91"/>
    </row>
    <row r="6" spans="1:8" ht="15.75" thickBot="1" x14ac:dyDescent="0.35"/>
    <row r="7" spans="1:8" ht="16.5" customHeight="1" x14ac:dyDescent="0.3">
      <c r="A7" s="143" t="s">
        <v>89</v>
      </c>
      <c r="B7" s="144"/>
      <c r="C7" s="66" t="s">
        <v>90</v>
      </c>
      <c r="D7" s="52" t="s">
        <v>3</v>
      </c>
      <c r="E7" s="145" t="s">
        <v>89</v>
      </c>
      <c r="F7" s="144"/>
      <c r="G7" s="66" t="s">
        <v>90</v>
      </c>
      <c r="H7" s="7" t="s">
        <v>3</v>
      </c>
    </row>
    <row r="8" spans="1:8" ht="18.75" customHeight="1" x14ac:dyDescent="0.3">
      <c r="A8" s="148">
        <v>111</v>
      </c>
      <c r="B8" s="149"/>
      <c r="C8" s="152" t="s">
        <v>91</v>
      </c>
      <c r="D8" s="154" t="str">
        <f>IF(C8="","",IF(C8="음성","양호",IF(ISERROR(FIND(".",C8)),"불량","주의")))</f>
        <v>양호</v>
      </c>
      <c r="E8" s="156">
        <v>112</v>
      </c>
      <c r="F8" s="149"/>
      <c r="G8" s="152" t="s">
        <v>91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0"/>
      <c r="B9" s="151"/>
      <c r="C9" s="153"/>
      <c r="D9" s="155"/>
      <c r="E9" s="157"/>
      <c r="F9" s="151"/>
      <c r="G9" s="153"/>
      <c r="H9" s="147"/>
    </row>
    <row r="10" spans="1:8" ht="18.75" customHeight="1" x14ac:dyDescent="0.3">
      <c r="A10" s="148">
        <v>121</v>
      </c>
      <c r="B10" s="149"/>
      <c r="C10" s="152" t="s">
        <v>91</v>
      </c>
      <c r="D10" s="154" t="str">
        <f t="shared" ref="D10" si="0">IF(C10="","",IF(C10="음성","양호",IF(ISERROR(FIND(".",C10)),"불량","주의")))</f>
        <v>양호</v>
      </c>
      <c r="E10" s="156">
        <v>122</v>
      </c>
      <c r="F10" s="149"/>
      <c r="G10" s="152" t="s">
        <v>91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0"/>
      <c r="B11" s="151"/>
      <c r="C11" s="153"/>
      <c r="D11" s="155"/>
      <c r="E11" s="157"/>
      <c r="F11" s="151"/>
      <c r="G11" s="153"/>
      <c r="H11" s="147"/>
    </row>
    <row r="12" spans="1:8" ht="18.75" customHeight="1" x14ac:dyDescent="0.3">
      <c r="A12" s="148">
        <v>211</v>
      </c>
      <c r="B12" s="149"/>
      <c r="C12" s="152" t="s">
        <v>91</v>
      </c>
      <c r="D12" s="154" t="str">
        <f t="shared" ref="D12" si="2">IF(C12="","",IF(C12="음성","양호",IF(ISERROR(FIND(".",C12)),"불량","주의")))</f>
        <v>양호</v>
      </c>
      <c r="E12" s="156">
        <v>212</v>
      </c>
      <c r="F12" s="149"/>
      <c r="G12" s="152" t="s">
        <v>91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0"/>
      <c r="B13" s="151"/>
      <c r="C13" s="153"/>
      <c r="D13" s="155"/>
      <c r="E13" s="157"/>
      <c r="F13" s="151"/>
      <c r="G13" s="153"/>
      <c r="H13" s="147"/>
    </row>
    <row r="14" spans="1:8" ht="18.75" customHeight="1" x14ac:dyDescent="0.3">
      <c r="A14" s="148">
        <v>221</v>
      </c>
      <c r="B14" s="149" t="s">
        <v>92</v>
      </c>
      <c r="C14" s="152" t="s">
        <v>91</v>
      </c>
      <c r="D14" s="154" t="str">
        <f t="shared" ref="D14" si="4">IF(C14="","",IF(C14="음성","양호",IF(ISERROR(FIND(".",C14)),"불량","주의")))</f>
        <v>양호</v>
      </c>
      <c r="E14" s="156">
        <v>222</v>
      </c>
      <c r="F14" s="149" t="s">
        <v>92</v>
      </c>
      <c r="G14" s="152" t="s">
        <v>91</v>
      </c>
      <c r="H14" s="14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0"/>
      <c r="B15" s="151" t="s">
        <v>93</v>
      </c>
      <c r="C15" s="153"/>
      <c r="D15" s="155"/>
      <c r="E15" s="157"/>
      <c r="F15" s="151" t="s">
        <v>93</v>
      </c>
      <c r="G15" s="153"/>
      <c r="H15" s="147"/>
    </row>
    <row r="16" spans="1:8" ht="18.75" customHeight="1" x14ac:dyDescent="0.3">
      <c r="A16" s="148">
        <v>311</v>
      </c>
      <c r="B16" s="149" t="s">
        <v>92</v>
      </c>
      <c r="C16" s="152" t="s">
        <v>91</v>
      </c>
      <c r="D16" s="154" t="str">
        <f t="shared" ref="D16" si="6">IF(C16="","",IF(C16="음성","양호",IF(ISERROR(FIND(".",C16)),"불량","주의")))</f>
        <v>양호</v>
      </c>
      <c r="E16" s="156">
        <v>312</v>
      </c>
      <c r="F16" s="149" t="s">
        <v>92</v>
      </c>
      <c r="G16" s="152" t="s">
        <v>91</v>
      </c>
      <c r="H16" s="14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0"/>
      <c r="B17" s="151" t="s">
        <v>93</v>
      </c>
      <c r="C17" s="153"/>
      <c r="D17" s="155"/>
      <c r="E17" s="157"/>
      <c r="F17" s="151" t="s">
        <v>93</v>
      </c>
      <c r="G17" s="153"/>
      <c r="H17" s="147"/>
    </row>
    <row r="18" spans="1:8" ht="18.75" customHeight="1" x14ac:dyDescent="0.3">
      <c r="A18" s="148">
        <v>321</v>
      </c>
      <c r="B18" s="149" t="s">
        <v>92</v>
      </c>
      <c r="C18" s="152" t="s">
        <v>91</v>
      </c>
      <c r="D18" s="154" t="str">
        <f t="shared" ref="D18" si="8">IF(C18="","",IF(C18="음성","양호",IF(ISERROR(FIND(".",C18)),"불량","주의")))</f>
        <v>양호</v>
      </c>
      <c r="E18" s="156">
        <v>322</v>
      </c>
      <c r="F18" s="149" t="s">
        <v>92</v>
      </c>
      <c r="G18" s="152" t="s">
        <v>91</v>
      </c>
      <c r="H18" s="146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0"/>
      <c r="B19" s="151" t="s">
        <v>93</v>
      </c>
      <c r="C19" s="153"/>
      <c r="D19" s="155"/>
      <c r="E19" s="157"/>
      <c r="F19" s="151" t="s">
        <v>93</v>
      </c>
      <c r="G19" s="153"/>
      <c r="H19" s="147"/>
    </row>
    <row r="20" spans="1:8" ht="18.75" customHeight="1" x14ac:dyDescent="0.3">
      <c r="A20" s="148"/>
      <c r="B20" s="149" t="s">
        <v>92</v>
      </c>
      <c r="C20" s="152"/>
      <c r="D20" s="154" t="str">
        <f t="shared" ref="D20" si="10">IF(C20="","",IF(C20="음성","양호",IF(ISERROR(FIND(".",C20)),"불량","주의")))</f>
        <v/>
      </c>
      <c r="E20" s="156"/>
      <c r="F20" s="149" t="s">
        <v>92</v>
      </c>
      <c r="G20" s="97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0"/>
      <c r="B21" s="151" t="s">
        <v>93</v>
      </c>
      <c r="C21" s="153"/>
      <c r="D21" s="155"/>
      <c r="E21" s="157"/>
      <c r="F21" s="151" t="s">
        <v>93</v>
      </c>
      <c r="G21" s="98"/>
      <c r="H21" s="147"/>
    </row>
    <row r="22" spans="1:8" ht="18.75" customHeight="1" x14ac:dyDescent="0.3">
      <c r="A22" s="148"/>
      <c r="B22" s="149" t="s">
        <v>92</v>
      </c>
      <c r="C22" s="152"/>
      <c r="D22" s="154" t="str">
        <f t="shared" ref="D22" si="12">IF(C22="","",IF(C22="음성","양호",IF(ISERROR(FIND(".",C22)),"불량","주의")))</f>
        <v/>
      </c>
      <c r="E22" s="156"/>
      <c r="F22" s="149" t="s">
        <v>92</v>
      </c>
      <c r="G22" s="97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0"/>
      <c r="B23" s="151" t="s">
        <v>93</v>
      </c>
      <c r="C23" s="153"/>
      <c r="D23" s="155"/>
      <c r="E23" s="157"/>
      <c r="F23" s="151" t="s">
        <v>93</v>
      </c>
      <c r="G23" s="98"/>
      <c r="H23" s="147"/>
    </row>
    <row r="24" spans="1:8" ht="18.75" customHeight="1" x14ac:dyDescent="0.3">
      <c r="A24" s="148"/>
      <c r="B24" s="149" t="s">
        <v>92</v>
      </c>
      <c r="C24" s="152"/>
      <c r="D24" s="154" t="str">
        <f t="shared" ref="D24" si="14">IF(C24="","",IF(C24="음성","양호",IF(ISERROR(FIND(".",C24)),"불량","주의")))</f>
        <v/>
      </c>
      <c r="E24" s="156"/>
      <c r="F24" s="149" t="s">
        <v>92</v>
      </c>
      <c r="G24" s="97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0"/>
      <c r="B25" s="151" t="s">
        <v>93</v>
      </c>
      <c r="C25" s="153"/>
      <c r="D25" s="155"/>
      <c r="E25" s="157"/>
      <c r="F25" s="151" t="s">
        <v>93</v>
      </c>
      <c r="G25" s="98"/>
      <c r="H25" s="147"/>
    </row>
    <row r="26" spans="1:8" ht="18.75" customHeight="1" thickBot="1" x14ac:dyDescent="0.35">
      <c r="A26" s="161"/>
      <c r="B26" s="162" t="s">
        <v>92</v>
      </c>
      <c r="C26" s="165"/>
      <c r="D26" s="154" t="str">
        <f t="shared" ref="D26" si="16">IF(C26="","",IF(C26="음성","양호",IF(ISERROR(FIND(".",C26)),"불량","주의")))</f>
        <v/>
      </c>
      <c r="E26" s="168"/>
      <c r="F26" s="162" t="s">
        <v>92</v>
      </c>
      <c r="G26" s="170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93</v>
      </c>
      <c r="C27" s="166"/>
      <c r="D27" s="167"/>
      <c r="E27" s="169"/>
      <c r="F27" s="164" t="s">
        <v>93</v>
      </c>
      <c r="G27" s="171"/>
      <c r="H27" s="158"/>
    </row>
    <row r="28" spans="1:8" x14ac:dyDescent="0.3">
      <c r="A28" s="3"/>
    </row>
    <row r="30" spans="1:8" x14ac:dyDescent="0.3">
      <c r="A30" s="1" t="s">
        <v>94</v>
      </c>
    </row>
    <row r="31" spans="1:8" x14ac:dyDescent="0.3">
      <c r="A31" s="15"/>
      <c r="B31" s="16" t="s">
        <v>95</v>
      </c>
      <c r="C31" s="159" t="s">
        <v>96</v>
      </c>
      <c r="D31" s="159"/>
      <c r="E31" s="159" t="s">
        <v>97</v>
      </c>
      <c r="F31" s="159"/>
      <c r="G31" s="159" t="s">
        <v>98</v>
      </c>
      <c r="H31" s="159"/>
    </row>
    <row r="32" spans="1:8" x14ac:dyDescent="0.3">
      <c r="A32" s="17" t="s">
        <v>99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90</v>
      </c>
      <c r="B33" s="112"/>
      <c r="C33" s="160" t="s">
        <v>100</v>
      </c>
      <c r="D33" s="160"/>
      <c r="E33" s="116" t="s">
        <v>101</v>
      </c>
      <c r="F33" s="116"/>
      <c r="G33" s="112" t="s">
        <v>102</v>
      </c>
      <c r="H33" s="112"/>
    </row>
    <row r="35" spans="1:8" x14ac:dyDescent="0.3">
      <c r="A35" s="18" t="s">
        <v>103</v>
      </c>
      <c r="B35" s="9"/>
      <c r="C35" s="9"/>
      <c r="D35" s="9"/>
      <c r="E35" s="9"/>
      <c r="F35" s="9"/>
      <c r="G35" s="9"/>
      <c r="H35" s="10"/>
    </row>
    <row r="36" spans="1:8" x14ac:dyDescent="0.3">
      <c r="A36" s="19"/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8" t="s">
        <v>9</v>
      </c>
      <c r="B43" s="108"/>
      <c r="C43" s="108"/>
      <c r="D43" s="108"/>
      <c r="E43" s="108"/>
      <c r="F43" s="108"/>
      <c r="G43" s="108"/>
      <c r="H43" s="108"/>
    </row>
    <row r="44" spans="1:8" ht="17.25" x14ac:dyDescent="0.3">
      <c r="A44" s="109" t="s">
        <v>10</v>
      </c>
      <c r="B44" s="109"/>
      <c r="C44" s="109"/>
      <c r="D44" s="109"/>
      <c r="E44" s="109"/>
      <c r="F44" s="109"/>
      <c r="G44" s="109"/>
      <c r="H44" s="109"/>
    </row>
  </sheetData>
  <mergeCells count="77">
    <mergeCell ref="A43:H43"/>
    <mergeCell ref="A44:H44"/>
    <mergeCell ref="G4:H4"/>
    <mergeCell ref="G5:H5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8:H9"/>
    <mergeCell ref="A10:B11"/>
    <mergeCell ref="C10:C11"/>
    <mergeCell ref="D10:D11"/>
    <mergeCell ref="E10:F11"/>
    <mergeCell ref="G10:G11"/>
    <mergeCell ref="H10:H11"/>
    <mergeCell ref="A8:B9"/>
    <mergeCell ref="C8:C9"/>
    <mergeCell ref="D8:D9"/>
    <mergeCell ref="E8:F9"/>
    <mergeCell ref="G8:G9"/>
    <mergeCell ref="A1:H1"/>
    <mergeCell ref="G3:H3"/>
    <mergeCell ref="D4:E4"/>
    <mergeCell ref="D5:E5"/>
    <mergeCell ref="A7:B7"/>
    <mergeCell ref="E7:F7"/>
  </mergeCells>
  <phoneticPr fontId="3" type="noConversion"/>
  <conditionalFormatting sqref="D8 D22 D10 D14 D18 D12 D16 D20 D24 D26 H8 H10:H27">
    <cfRule type="containsText" dxfId="44" priority="17" operator="containsText" text="불량">
      <formula>NOT(ISERROR(SEARCH("불량",D8)))</formula>
    </cfRule>
  </conditionalFormatting>
  <conditionalFormatting sqref="C8 C10:C27">
    <cfRule type="containsText" dxfId="43" priority="16" operator="containsText" text="양성">
      <formula>NOT(ISERROR(SEARCH("양성",C8)))</formula>
    </cfRule>
  </conditionalFormatting>
  <conditionalFormatting sqref="G8 G10:G27">
    <cfRule type="containsText" dxfId="42" priority="15" operator="containsText" text="양성">
      <formula>NOT(ISERROR(SEARCH("양성",G8)))</formula>
    </cfRule>
  </conditionalFormatting>
  <conditionalFormatting sqref="C11:C25">
    <cfRule type="containsText" dxfId="41" priority="14" operator="containsText" text="양성">
      <formula>NOT(ISERROR(SEARCH("양성",C11)))</formula>
    </cfRule>
  </conditionalFormatting>
  <conditionalFormatting sqref="G10">
    <cfRule type="containsText" dxfId="40" priority="13" operator="containsText" text="양성">
      <formula>NOT(ISERROR(SEARCH("양성",G10)))</formula>
    </cfRule>
  </conditionalFormatting>
  <conditionalFormatting sqref="G11:G25">
    <cfRule type="containsText" dxfId="39" priority="12" operator="containsText" text="양성">
      <formula>NOT(ISERROR(SEARCH("양성",G11)))</formula>
    </cfRule>
  </conditionalFormatting>
  <conditionalFormatting sqref="C11:C25">
    <cfRule type="containsText" dxfId="38" priority="11" operator="containsText" text="양성">
      <formula>NOT(ISERROR(SEARCH("양성",C11)))</formula>
    </cfRule>
  </conditionalFormatting>
  <conditionalFormatting sqref="G10">
    <cfRule type="containsText" dxfId="37" priority="10" operator="containsText" text="양성">
      <formula>NOT(ISERROR(SEARCH("양성",G10)))</formula>
    </cfRule>
  </conditionalFormatting>
  <conditionalFormatting sqref="G11:G25">
    <cfRule type="containsText" dxfId="36" priority="9" operator="containsText" text="양성">
      <formula>NOT(ISERROR(SEARCH("양성",G11)))</formula>
    </cfRule>
  </conditionalFormatting>
  <conditionalFormatting sqref="D8 D22 D10 D14 D18 D12 D16 D20 D24 D26">
    <cfRule type="containsText" dxfId="35" priority="8" operator="containsText" text="주의">
      <formula>NOT(ISERROR(SEARCH("주의",D8)))</formula>
    </cfRule>
  </conditionalFormatting>
  <conditionalFormatting sqref="H8 H10:H27">
    <cfRule type="containsText" dxfId="34" priority="7" operator="containsText" text="주의">
      <formula>NOT(ISERROR(SEARCH("주의",H8)))</formula>
    </cfRule>
  </conditionalFormatting>
  <conditionalFormatting sqref="H8 H22 H10 H14 H18 H12 H16 H20 H24 H26">
    <cfRule type="containsText" dxfId="33" priority="6" operator="containsText" text="주의">
      <formula>NOT(ISERROR(SEARCH("주의",H8)))</formula>
    </cfRule>
  </conditionalFormatting>
  <conditionalFormatting sqref="G10">
    <cfRule type="containsText" dxfId="32" priority="5" operator="containsText" text="양성">
      <formula>NOT(ISERROR(SEARCH("양성",G10)))</formula>
    </cfRule>
  </conditionalFormatting>
  <conditionalFormatting sqref="G12">
    <cfRule type="containsText" dxfId="31" priority="4" operator="containsText" text="양성">
      <formula>NOT(ISERROR(SEARCH("양성",G12)))</formula>
    </cfRule>
  </conditionalFormatting>
  <conditionalFormatting sqref="G8 G10:G19">
    <cfRule type="containsText" dxfId="30" priority="3" operator="containsText" text="양성">
      <formula>NOT(ISERROR(SEARCH("양성",G8)))</formula>
    </cfRule>
  </conditionalFormatting>
  <conditionalFormatting sqref="G11:G19">
    <cfRule type="containsText" dxfId="29" priority="2" operator="containsText" text="양성">
      <formula>NOT(ISERROR(SEARCH("양성",G11)))</formula>
    </cfRule>
  </conditionalFormatting>
  <conditionalFormatting sqref="G11:G19">
    <cfRule type="containsText" dxfId="28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zoomScaleNormal="100" workbookViewId="0">
      <selection activeCell="K18" sqref="K1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9" t="s">
        <v>104</v>
      </c>
      <c r="B1" s="87"/>
      <c r="C1" s="87"/>
      <c r="D1" s="87"/>
      <c r="E1" s="87"/>
      <c r="F1" s="87"/>
      <c r="G1" s="87"/>
      <c r="H1" s="87"/>
    </row>
    <row r="3" spans="1:8" x14ac:dyDescent="0.3">
      <c r="F3" s="65" t="s">
        <v>105</v>
      </c>
      <c r="G3" s="113" t="str">
        <f>'세척 후 살모넬라'!G3:H3</f>
        <v>18-1949</v>
      </c>
      <c r="H3" s="114"/>
    </row>
    <row r="4" spans="1:8" x14ac:dyDescent="0.3">
      <c r="A4" s="63" t="s">
        <v>106</v>
      </c>
      <c r="B4" s="65" t="str">
        <f>'세척 후 살모넬라'!B4</f>
        <v>화천농장</v>
      </c>
      <c r="C4" s="63" t="s">
        <v>12</v>
      </c>
      <c r="D4" s="172">
        <f>'세척 후 살모넬라'!D4:E4</f>
        <v>43455</v>
      </c>
      <c r="E4" s="172"/>
      <c r="F4" s="63" t="s">
        <v>39</v>
      </c>
      <c r="G4" s="116">
        <f>'세척 후 살모넬라'!G4:H4</f>
        <v>0</v>
      </c>
      <c r="H4" s="116"/>
    </row>
    <row r="5" spans="1:8" x14ac:dyDescent="0.3">
      <c r="A5" s="63" t="s">
        <v>38</v>
      </c>
      <c r="B5" s="65" t="str">
        <f>'세척 후 살모넬라'!B5</f>
        <v>세척 후</v>
      </c>
      <c r="C5" s="63" t="s">
        <v>72</v>
      </c>
      <c r="D5" s="172">
        <f>'세척 후 살모넬라'!D5:E5</f>
        <v>43101</v>
      </c>
      <c r="E5" s="172"/>
      <c r="F5" s="63" t="s">
        <v>14</v>
      </c>
      <c r="G5" s="116" t="s">
        <v>87</v>
      </c>
      <c r="H5" s="116"/>
    </row>
    <row r="6" spans="1:8" ht="15.75" thickBot="1" x14ac:dyDescent="0.35"/>
    <row r="7" spans="1:8" ht="16.5" customHeight="1" x14ac:dyDescent="0.3">
      <c r="A7" s="143" t="s">
        <v>107</v>
      </c>
      <c r="B7" s="144"/>
      <c r="C7" s="173" t="s">
        <v>108</v>
      </c>
      <c r="D7" s="118"/>
      <c r="E7" s="145" t="s">
        <v>107</v>
      </c>
      <c r="F7" s="144"/>
      <c r="G7" s="173" t="s">
        <v>108</v>
      </c>
      <c r="H7" s="174"/>
    </row>
    <row r="8" spans="1:8" ht="18.75" customHeight="1" x14ac:dyDescent="0.3">
      <c r="A8" s="175">
        <v>111</v>
      </c>
      <c r="B8" s="176"/>
      <c r="C8" s="179" t="s">
        <v>120</v>
      </c>
      <c r="D8" s="180"/>
      <c r="E8" s="183">
        <v>112</v>
      </c>
      <c r="F8" s="176"/>
      <c r="G8" s="185" t="str">
        <f>IF('세척 후 살모넬라'!H8="","",IF('세척 후 살모넬라'!H8="불량","부적합",IF('세척 후 살모넬라'!H8="주의","주의","적합")))</f>
        <v>적합</v>
      </c>
      <c r="H8" s="186"/>
    </row>
    <row r="9" spans="1:8" ht="18.75" customHeight="1" x14ac:dyDescent="0.3">
      <c r="A9" s="177"/>
      <c r="B9" s="178"/>
      <c r="C9" s="181" t="str">
        <f>IF('세척 후 살모넬라'!D9="불량","부적합",IF('세척 후 살모넬라'!D9="주의","주의","적합"))</f>
        <v>적합</v>
      </c>
      <c r="D9" s="182"/>
      <c r="E9" s="184"/>
      <c r="F9" s="178"/>
      <c r="G9" s="181" t="str">
        <f>IF('세척 후 살모넬라'!H9="불량","부적합",IF('세척 후 살모넬라'!H9="주의","주의","적합"))</f>
        <v>적합</v>
      </c>
      <c r="H9" s="187"/>
    </row>
    <row r="10" spans="1:8" ht="18.75" customHeight="1" x14ac:dyDescent="0.3">
      <c r="A10" s="175">
        <v>121</v>
      </c>
      <c r="B10" s="176"/>
      <c r="C10" s="185" t="str">
        <f>IF('세척 후 살모넬라'!D10="","",IF('세척 후 살모넬라'!D10="불량","부적합",IF('세척 후 살모넬라'!D10="주의","주의","적합")))</f>
        <v>적합</v>
      </c>
      <c r="D10" s="180"/>
      <c r="E10" s="183">
        <v>122</v>
      </c>
      <c r="F10" s="176"/>
      <c r="G10" s="185" t="str">
        <f>IF('세척 후 살모넬라'!H10="","",IF('세척 후 살모넬라'!H10="불량","부적합",IF('세척 후 살모넬라'!H10="주의","주의","적합")))</f>
        <v>적합</v>
      </c>
      <c r="H10" s="186"/>
    </row>
    <row r="11" spans="1:8" ht="18.75" customHeight="1" x14ac:dyDescent="0.3">
      <c r="A11" s="177"/>
      <c r="B11" s="178"/>
      <c r="C11" s="181" t="str">
        <f>IF('세척 후 살모넬라'!D11="불량","부적합",IF('세척 후 살모넬라'!D11="주의","주의","적합"))</f>
        <v>적합</v>
      </c>
      <c r="D11" s="182"/>
      <c r="E11" s="184"/>
      <c r="F11" s="178"/>
      <c r="G11" s="181" t="str">
        <f>IF('세척 후 살모넬라'!H11="불량","부적합",IF('세척 후 살모넬라'!H11="주의","주의","적합"))</f>
        <v>적합</v>
      </c>
      <c r="H11" s="187"/>
    </row>
    <row r="12" spans="1:8" ht="18.75" customHeight="1" x14ac:dyDescent="0.3">
      <c r="A12" s="175">
        <v>211</v>
      </c>
      <c r="B12" s="176"/>
      <c r="C12" s="185" t="str">
        <f>IF('세척 후 살모넬라'!D12="","",IF('세척 후 살모넬라'!D12="불량","부적합",IF('세척 후 살모넬라'!D12="주의","주의","적합")))</f>
        <v>적합</v>
      </c>
      <c r="D12" s="180"/>
      <c r="E12" s="183">
        <v>212</v>
      </c>
      <c r="F12" s="176"/>
      <c r="G12" s="185" t="str">
        <f>IF('세척 후 살모넬라'!H12="","",IF('세척 후 살모넬라'!H12="불량","부적합",IF('세척 후 살모넬라'!H12="주의","주의","적합")))</f>
        <v>적합</v>
      </c>
      <c r="H12" s="186"/>
    </row>
    <row r="13" spans="1:8" ht="18.75" customHeight="1" x14ac:dyDescent="0.3">
      <c r="A13" s="177"/>
      <c r="B13" s="178"/>
      <c r="C13" s="181" t="str">
        <f>IF('세척 후 살모넬라'!D13="불량","부적합",IF('세척 후 살모넬라'!D13="주의","주의","적합"))</f>
        <v>적합</v>
      </c>
      <c r="D13" s="182"/>
      <c r="E13" s="184"/>
      <c r="F13" s="178"/>
      <c r="G13" s="181" t="str">
        <f>IF('세척 후 살모넬라'!H13="불량","부적합",IF('세척 후 살모넬라'!H13="주의","주의","적합"))</f>
        <v>적합</v>
      </c>
      <c r="H13" s="187"/>
    </row>
    <row r="14" spans="1:8" ht="18.75" customHeight="1" x14ac:dyDescent="0.3">
      <c r="A14" s="175">
        <v>221</v>
      </c>
      <c r="B14" s="176"/>
      <c r="C14" s="185" t="str">
        <f>IF('세척 후 살모넬라'!D14="","",IF('세척 후 살모넬라'!D14="불량","부적합",IF('세척 후 살모넬라'!D14="주의","주의","적합")))</f>
        <v>적합</v>
      </c>
      <c r="D14" s="180"/>
      <c r="E14" s="183">
        <v>222</v>
      </c>
      <c r="F14" s="176"/>
      <c r="G14" s="185" t="str">
        <f>IF('세척 후 살모넬라'!H14="","",IF('세척 후 살모넬라'!H14="불량","부적합",IF('세척 후 살모넬라'!H14="주의","주의","적합")))</f>
        <v>적합</v>
      </c>
      <c r="H14" s="186"/>
    </row>
    <row r="15" spans="1:8" ht="18.75" customHeight="1" x14ac:dyDescent="0.3">
      <c r="A15" s="177"/>
      <c r="B15" s="178"/>
      <c r="C15" s="181" t="str">
        <f>IF('세척 후 살모넬라'!D15="불량","부적합",IF('세척 후 살모넬라'!D15="주의","주의","적합"))</f>
        <v>적합</v>
      </c>
      <c r="D15" s="182"/>
      <c r="E15" s="184"/>
      <c r="F15" s="178"/>
      <c r="G15" s="181" t="str">
        <f>IF('세척 후 살모넬라'!H15="불량","부적합",IF('세척 후 살모넬라'!H15="주의","주의","적합"))</f>
        <v>적합</v>
      </c>
      <c r="H15" s="187"/>
    </row>
    <row r="16" spans="1:8" ht="18.75" customHeight="1" x14ac:dyDescent="0.3">
      <c r="A16" s="175">
        <v>311</v>
      </c>
      <c r="B16" s="176"/>
      <c r="C16" s="185" t="str">
        <f>IF('세척 후 살모넬라'!D16="","",IF('세척 후 살모넬라'!D16="불량","부적합",IF('세척 후 살모넬라'!D16="주의","주의","적합")))</f>
        <v>적합</v>
      </c>
      <c r="D16" s="180"/>
      <c r="E16" s="183">
        <v>312</v>
      </c>
      <c r="F16" s="176"/>
      <c r="G16" s="185" t="str">
        <f>IF('세척 후 살모넬라'!H16="","",IF('세척 후 살모넬라'!H16="불량","부적합",IF('세척 후 살모넬라'!H16="주의","주의","적합")))</f>
        <v>적합</v>
      </c>
      <c r="H16" s="186"/>
    </row>
    <row r="17" spans="1:8" ht="18.75" customHeight="1" x14ac:dyDescent="0.3">
      <c r="A17" s="177"/>
      <c r="B17" s="178"/>
      <c r="C17" s="181" t="str">
        <f>IF('세척 후 살모넬라'!D17="불량","부적합",IF('세척 후 살모넬라'!D17="주의","주의","적합"))</f>
        <v>적합</v>
      </c>
      <c r="D17" s="182"/>
      <c r="E17" s="184"/>
      <c r="F17" s="178"/>
      <c r="G17" s="181" t="str">
        <f>IF('세척 후 살모넬라'!H17="불량","부적합",IF('세척 후 살모넬라'!H17="주의","주의","적합"))</f>
        <v>적합</v>
      </c>
      <c r="H17" s="187"/>
    </row>
    <row r="18" spans="1:8" ht="18.75" customHeight="1" x14ac:dyDescent="0.3">
      <c r="A18" s="175">
        <v>321</v>
      </c>
      <c r="B18" s="176"/>
      <c r="C18" s="185" t="str">
        <f>IF('세척 후 살모넬라'!D18="","",IF('세척 후 살모넬라'!D18="불량","부적합",IF('세척 후 살모넬라'!D18="주의","주의","적합")))</f>
        <v>적합</v>
      </c>
      <c r="D18" s="180"/>
      <c r="E18" s="183">
        <v>322</v>
      </c>
      <c r="F18" s="176"/>
      <c r="G18" s="185" t="str">
        <f>IF('세척 후 살모넬라'!H18="","",IF('세척 후 살모넬라'!H18="불량","부적합",IF('세척 후 살모넬라'!H18="주의","주의","적합")))</f>
        <v>적합</v>
      </c>
      <c r="H18" s="186"/>
    </row>
    <row r="19" spans="1:8" ht="18.75" customHeight="1" x14ac:dyDescent="0.3">
      <c r="A19" s="177"/>
      <c r="B19" s="178"/>
      <c r="C19" s="181" t="str">
        <f>IF('세척 후 살모넬라'!D19="불량","부적합",IF('세척 후 살모넬라'!D19="주의","주의","적합"))</f>
        <v>적합</v>
      </c>
      <c r="D19" s="182"/>
      <c r="E19" s="184"/>
      <c r="F19" s="178"/>
      <c r="G19" s="181" t="str">
        <f>IF('세척 후 살모넬라'!H19="불량","부적합",IF('세척 후 살모넬라'!H19="주의","주의","적합"))</f>
        <v>적합</v>
      </c>
      <c r="H19" s="187"/>
    </row>
    <row r="20" spans="1:8" ht="18.75" customHeight="1" x14ac:dyDescent="0.3">
      <c r="A20" s="175"/>
      <c r="B20" s="176"/>
      <c r="C20" s="185" t="str">
        <f>IF('세척 후 살모넬라'!D20="","",IF('세척 후 살모넬라'!D20="불량","부적합",IF('세척 후 살모넬라'!D20="주의","주의","적합")))</f>
        <v/>
      </c>
      <c r="D20" s="180"/>
      <c r="E20" s="183" t="str">
        <f>IF('세척 후 살모넬라'!E20:E21="","",'세척 후 살모넬라'!E20:E21)</f>
        <v/>
      </c>
      <c r="F20" s="176"/>
      <c r="G20" s="185" t="str">
        <f>IF('세척 후 살모넬라'!H20="","",IF('세척 후 살모넬라'!H20="불량","부적합",IF('세척 후 살모넬라'!H20="주의","주의","적합")))</f>
        <v/>
      </c>
      <c r="H20" s="186"/>
    </row>
    <row r="21" spans="1:8" ht="18.75" customHeight="1" x14ac:dyDescent="0.3">
      <c r="A21" s="177"/>
      <c r="B21" s="178"/>
      <c r="C21" s="181" t="str">
        <f>IF('세척 후 살모넬라'!D21="불량","부적합",IF('세척 후 살모넬라'!D21="주의","주의","적합"))</f>
        <v>적합</v>
      </c>
      <c r="D21" s="182"/>
      <c r="E21" s="184"/>
      <c r="F21" s="178"/>
      <c r="G21" s="181" t="str">
        <f>IF('세척 후 살모넬라'!H21="불량","부적합",IF('세척 후 살모넬라'!H21="주의","주의","적합"))</f>
        <v>적합</v>
      </c>
      <c r="H21" s="187"/>
    </row>
    <row r="22" spans="1:8" ht="18.75" customHeight="1" x14ac:dyDescent="0.3">
      <c r="A22" s="175" t="str">
        <f>IF('세척 후 살모넬라'!A22:A23="","",'세척 후 살모넬라'!A22:A23)</f>
        <v/>
      </c>
      <c r="B22" s="176"/>
      <c r="C22" s="185" t="str">
        <f>IF('세척 후 살모넬라'!D22="","",IF('세척 후 살모넬라'!D22="불량","부적합",IF('세척 후 살모넬라'!D22="주의","주의","적합")))</f>
        <v/>
      </c>
      <c r="D22" s="180"/>
      <c r="E22" s="183" t="str">
        <f>IF('세척 후 살모넬라'!E22:E23="","",'세척 후 살모넬라'!E22:E23)</f>
        <v/>
      </c>
      <c r="F22" s="176"/>
      <c r="G22" s="185" t="str">
        <f>IF('세척 후 살모넬라'!H22="","",IF('세척 후 살모넬라'!H22="불량","부적합",IF('세척 후 살모넬라'!H22="주의","주의","적합")))</f>
        <v/>
      </c>
      <c r="H22" s="186"/>
    </row>
    <row r="23" spans="1:8" ht="18.75" customHeight="1" x14ac:dyDescent="0.3">
      <c r="A23" s="177"/>
      <c r="B23" s="178"/>
      <c r="C23" s="181" t="str">
        <f>IF('세척 후 살모넬라'!D23="불량","부적합",IF('세척 후 살모넬라'!D23="주의","주의","적합"))</f>
        <v>적합</v>
      </c>
      <c r="D23" s="182"/>
      <c r="E23" s="184"/>
      <c r="F23" s="178"/>
      <c r="G23" s="181" t="str">
        <f>IF('세척 후 살모넬라'!H23="불량","부적합",IF('세척 후 살모넬라'!H23="주의","주의","적합"))</f>
        <v>적합</v>
      </c>
      <c r="H23" s="187"/>
    </row>
    <row r="24" spans="1:8" ht="18.75" customHeight="1" x14ac:dyDescent="0.3">
      <c r="A24" s="175" t="str">
        <f>IF('세척 후 살모넬라'!A24:A25="","",'세척 후 살모넬라'!A24:A25)</f>
        <v/>
      </c>
      <c r="B24" s="176"/>
      <c r="C24" s="185" t="str">
        <f>IF('세척 후 살모넬라'!D24="","",IF('세척 후 살모넬라'!D24="불량","부적합",IF('세척 후 살모넬라'!D24="주의","주의","적합")))</f>
        <v/>
      </c>
      <c r="D24" s="180"/>
      <c r="E24" s="183" t="str">
        <f>IF('세척 후 살모넬라'!E24:E25="","",'세척 후 살모넬라'!E24:E25)</f>
        <v/>
      </c>
      <c r="F24" s="176"/>
      <c r="G24" s="185" t="str">
        <f>IF('세척 후 살모넬라'!H24="","",IF('세척 후 살모넬라'!H24="불량","부적합",IF('세척 후 살모넬라'!H24="주의","주의","적합")))</f>
        <v/>
      </c>
      <c r="H24" s="186"/>
    </row>
    <row r="25" spans="1:8" ht="18.75" customHeight="1" x14ac:dyDescent="0.3">
      <c r="A25" s="177"/>
      <c r="B25" s="178"/>
      <c r="C25" s="181" t="str">
        <f>IF('세척 후 살모넬라'!D25="불량","부적합",IF('세척 후 살모넬라'!D25="주의","주의","적합"))</f>
        <v>적합</v>
      </c>
      <c r="D25" s="182"/>
      <c r="E25" s="184"/>
      <c r="F25" s="178"/>
      <c r="G25" s="181" t="str">
        <f>IF('세척 후 살모넬라'!H25="불량","부적합",IF('세척 후 살모넬라'!H25="주의","주의","적합"))</f>
        <v>적합</v>
      </c>
      <c r="H25" s="187"/>
    </row>
    <row r="26" spans="1:8" ht="18.75" customHeight="1" x14ac:dyDescent="0.3">
      <c r="A26" s="175" t="str">
        <f>IF('세척 후 살모넬라'!A26:A27="","",'세척 후 살모넬라'!A26:A27)</f>
        <v/>
      </c>
      <c r="B26" s="176"/>
      <c r="C26" s="185" t="str">
        <f>IF('세척 후 살모넬라'!D26="","",IF('세척 후 살모넬라'!D26="불량","부적합",IF('세척 후 살모넬라'!D26="주의","주의","적합")))</f>
        <v/>
      </c>
      <c r="D26" s="180"/>
      <c r="E26" s="183" t="str">
        <f>IF('세척 후 살모넬라'!E26:E27="","",'세척 후 살모넬라'!E26:E27)</f>
        <v/>
      </c>
      <c r="F26" s="176"/>
      <c r="G26" s="185" t="str">
        <f>IF('세척 후 살모넬라'!H26="","",IF('세척 후 살모넬라'!H26="불량","부적합",IF('세척 후 살모넬라'!H26="주의","주의","적합")))</f>
        <v/>
      </c>
      <c r="H26" s="186"/>
    </row>
    <row r="27" spans="1:8" ht="18.75" customHeight="1" thickBot="1" x14ac:dyDescent="0.35">
      <c r="A27" s="188"/>
      <c r="B27" s="189"/>
      <c r="C27" s="190" t="str">
        <f>IF('세척 후 살모넬라'!D27="불량","부적합",IF('세척 후 살모넬라'!D27="주의","주의","적합"))</f>
        <v>적합</v>
      </c>
      <c r="D27" s="191"/>
      <c r="E27" s="192"/>
      <c r="F27" s="189"/>
      <c r="G27" s="190" t="str">
        <f>IF('세척 후 살모넬라'!H27="불량","부적합",IF('세척 후 살모넬라'!H27="주의","주의","적합"))</f>
        <v>적합</v>
      </c>
      <c r="H27" s="19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109</v>
      </c>
    </row>
    <row r="31" spans="1:8" ht="16.5" customHeight="1" x14ac:dyDescent="0.3">
      <c r="A31" s="15"/>
      <c r="B31" s="16" t="s">
        <v>108</v>
      </c>
      <c r="C31" s="159" t="s">
        <v>110</v>
      </c>
      <c r="D31" s="159"/>
      <c r="E31" s="159" t="s">
        <v>111</v>
      </c>
      <c r="F31" s="159"/>
      <c r="G31" s="159" t="s">
        <v>112</v>
      </c>
      <c r="H31" s="159"/>
    </row>
    <row r="32" spans="1:8" x14ac:dyDescent="0.3">
      <c r="A32" s="17" t="s">
        <v>113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114</v>
      </c>
      <c r="B33" s="112"/>
      <c r="C33" s="160" t="s">
        <v>115</v>
      </c>
      <c r="D33" s="160"/>
      <c r="E33" s="116" t="s">
        <v>116</v>
      </c>
      <c r="F33" s="116"/>
      <c r="G33" s="112" t="s">
        <v>117</v>
      </c>
      <c r="H33" s="112"/>
    </row>
    <row r="35" spans="1:8" x14ac:dyDescent="0.3">
      <c r="A35" s="18" t="s">
        <v>118</v>
      </c>
      <c r="B35" s="9"/>
      <c r="C35" s="9"/>
      <c r="D35" s="9"/>
      <c r="E35" s="9"/>
      <c r="F35" s="9"/>
      <c r="G35" s="9"/>
      <c r="H35" s="10"/>
    </row>
    <row r="36" spans="1:8" x14ac:dyDescent="0.3">
      <c r="A36" s="19">
        <f>'세척 후 살모넬라'!A36</f>
        <v>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8" t="s">
        <v>9</v>
      </c>
      <c r="B42" s="108"/>
      <c r="C42" s="108"/>
      <c r="D42" s="108"/>
      <c r="E42" s="108"/>
      <c r="F42" s="108"/>
      <c r="G42" s="108"/>
      <c r="H42" s="108"/>
    </row>
    <row r="43" spans="1:8" ht="17.25" x14ac:dyDescent="0.3">
      <c r="A43" s="109" t="s">
        <v>10</v>
      </c>
      <c r="B43" s="109"/>
      <c r="C43" s="109"/>
      <c r="D43" s="109"/>
      <c r="E43" s="109"/>
      <c r="F43" s="109"/>
      <c r="G43" s="109"/>
      <c r="H43" s="10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27" priority="2" operator="containsText" text="부적합">
      <formula>NOT(ISERROR(SEARCH("부적합",C8)))</formula>
    </cfRule>
  </conditionalFormatting>
  <conditionalFormatting sqref="C8 E8 C10:E27 G8 G10:H27">
    <cfRule type="containsText" dxfId="2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K18" sqref="K18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9" t="s">
        <v>28</v>
      </c>
      <c r="B1" s="87"/>
      <c r="C1" s="87"/>
      <c r="D1" s="87"/>
      <c r="E1" s="87"/>
      <c r="F1" s="87"/>
      <c r="G1" s="87"/>
      <c r="H1" s="87"/>
    </row>
    <row r="3" spans="1:8" ht="16.5" customHeight="1" x14ac:dyDescent="0.3">
      <c r="A3" s="194" t="s">
        <v>4</v>
      </c>
      <c r="B3" s="91" t="s">
        <v>124</v>
      </c>
      <c r="C3" s="72" t="s">
        <v>13</v>
      </c>
      <c r="D3" s="140">
        <v>43475</v>
      </c>
      <c r="E3" s="140"/>
      <c r="F3" s="23" t="s">
        <v>11</v>
      </c>
      <c r="G3" s="88" t="s">
        <v>125</v>
      </c>
      <c r="H3" s="89"/>
    </row>
    <row r="4" spans="1:8" x14ac:dyDescent="0.3">
      <c r="A4" s="194"/>
      <c r="B4" s="92"/>
      <c r="C4" s="72" t="s">
        <v>121</v>
      </c>
      <c r="D4" s="140">
        <v>43480</v>
      </c>
      <c r="E4" s="140"/>
      <c r="F4" s="4" t="s">
        <v>15</v>
      </c>
      <c r="G4" s="91" t="s">
        <v>126</v>
      </c>
      <c r="H4" s="92"/>
    </row>
    <row r="5" spans="1:8" ht="15.75" thickBot="1" x14ac:dyDescent="0.35"/>
    <row r="6" spans="1:8" x14ac:dyDescent="0.3">
      <c r="A6" s="26" t="s">
        <v>29</v>
      </c>
      <c r="B6" s="27" t="s">
        <v>30</v>
      </c>
      <c r="C6" s="27" t="s">
        <v>17</v>
      </c>
      <c r="D6" s="33" t="s">
        <v>3</v>
      </c>
      <c r="E6" s="36" t="s">
        <v>29</v>
      </c>
      <c r="F6" s="27" t="s">
        <v>30</v>
      </c>
      <c r="G6" s="27" t="s">
        <v>17</v>
      </c>
      <c r="H6" s="7" t="s">
        <v>3</v>
      </c>
    </row>
    <row r="7" spans="1:8" ht="27" customHeight="1" x14ac:dyDescent="0.3">
      <c r="A7" s="42">
        <v>111</v>
      </c>
      <c r="B7" s="28" t="s">
        <v>31</v>
      </c>
      <c r="C7" s="45" t="s">
        <v>128</v>
      </c>
      <c r="D7" s="35" t="str">
        <f>IF(C7="","",IF(C7="음성","양호",IF(ISERROR(FIND(".",C7)),"불량","주의")))</f>
        <v>양호</v>
      </c>
      <c r="E7" s="47">
        <v>112</v>
      </c>
      <c r="F7" s="28" t="s">
        <v>31</v>
      </c>
      <c r="G7" s="45" t="s">
        <v>128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3">
        <v>122</v>
      </c>
      <c r="B8" s="28" t="s">
        <v>31</v>
      </c>
      <c r="C8" s="45" t="s">
        <v>128</v>
      </c>
      <c r="D8" s="35" t="str">
        <f t="shared" ref="D8:D16" si="0">IF(C8="","",IF(C8="음성","양호",IF(ISERROR(FIND(".",C8)),"불량","주의")))</f>
        <v>양호</v>
      </c>
      <c r="E8" s="47">
        <v>211</v>
      </c>
      <c r="F8" s="28" t="s">
        <v>31</v>
      </c>
      <c r="G8" s="45" t="s">
        <v>128</v>
      </c>
      <c r="H8" s="29" t="str">
        <f t="shared" ref="H8:H16" si="1">IF(G8="","",IF(G8="음성","양호",IF(ISERROR(FIND(".",G8)),"불량","주의")))</f>
        <v>양호</v>
      </c>
    </row>
    <row r="9" spans="1:8" ht="27" customHeight="1" x14ac:dyDescent="0.3">
      <c r="A9" s="43">
        <v>212</v>
      </c>
      <c r="B9" s="28" t="s">
        <v>127</v>
      </c>
      <c r="C9" s="45" t="s">
        <v>128</v>
      </c>
      <c r="D9" s="35" t="str">
        <f t="shared" si="0"/>
        <v>양호</v>
      </c>
      <c r="E9" s="47">
        <v>221</v>
      </c>
      <c r="F9" s="28" t="s">
        <v>127</v>
      </c>
      <c r="G9" s="45" t="s">
        <v>128</v>
      </c>
      <c r="H9" s="29" t="str">
        <f t="shared" si="1"/>
        <v>양호</v>
      </c>
    </row>
    <row r="10" spans="1:8" ht="27" customHeight="1" x14ac:dyDescent="0.3">
      <c r="A10" s="43">
        <v>222</v>
      </c>
      <c r="B10" s="28" t="s">
        <v>127</v>
      </c>
      <c r="C10" s="45" t="s">
        <v>128</v>
      </c>
      <c r="D10" s="35" t="str">
        <f t="shared" si="0"/>
        <v>양호</v>
      </c>
      <c r="E10" s="47">
        <v>311</v>
      </c>
      <c r="F10" s="28" t="s">
        <v>127</v>
      </c>
      <c r="G10" s="45" t="s">
        <v>128</v>
      </c>
      <c r="H10" s="29" t="str">
        <f t="shared" si="1"/>
        <v>양호</v>
      </c>
    </row>
    <row r="11" spans="1:8" ht="27" customHeight="1" x14ac:dyDescent="0.3">
      <c r="A11" s="43">
        <v>321</v>
      </c>
      <c r="B11" s="28" t="s">
        <v>127</v>
      </c>
      <c r="C11" s="45" t="s">
        <v>128</v>
      </c>
      <c r="D11" s="35" t="str">
        <f t="shared" si="0"/>
        <v>양호</v>
      </c>
      <c r="E11" s="47">
        <v>322</v>
      </c>
      <c r="F11" s="28" t="s">
        <v>127</v>
      </c>
      <c r="G11" s="45" t="s">
        <v>128</v>
      </c>
      <c r="H11" s="29" t="str">
        <f t="shared" si="1"/>
        <v>양호</v>
      </c>
    </row>
    <row r="12" spans="1:8" ht="27" customHeight="1" x14ac:dyDescent="0.3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 x14ac:dyDescent="0.3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 x14ac:dyDescent="0.3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 x14ac:dyDescent="0.3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 x14ac:dyDescent="0.35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19</v>
      </c>
    </row>
    <row r="20" spans="1:8" x14ac:dyDescent="0.3">
      <c r="A20" s="15"/>
      <c r="B20" s="16" t="s">
        <v>20</v>
      </c>
      <c r="C20" s="159" t="s">
        <v>7</v>
      </c>
      <c r="D20" s="159"/>
      <c r="E20" s="159" t="s">
        <v>41</v>
      </c>
      <c r="F20" s="159"/>
      <c r="G20" s="159" t="s">
        <v>8</v>
      </c>
      <c r="H20" s="159"/>
    </row>
    <row r="21" spans="1:8" x14ac:dyDescent="0.3">
      <c r="A21" s="17" t="s">
        <v>23</v>
      </c>
      <c r="B21" s="8"/>
      <c r="C21" s="159"/>
      <c r="D21" s="159"/>
      <c r="E21" s="159"/>
      <c r="F21" s="159"/>
      <c r="G21" s="159"/>
      <c r="H21" s="159"/>
    </row>
    <row r="22" spans="1:8" ht="17.25" customHeight="1" x14ac:dyDescent="0.3">
      <c r="A22" s="160" t="s">
        <v>17</v>
      </c>
      <c r="B22" s="112"/>
      <c r="C22" s="160" t="s">
        <v>24</v>
      </c>
      <c r="D22" s="160"/>
      <c r="E22" s="160" t="s">
        <v>43</v>
      </c>
      <c r="F22" s="160"/>
      <c r="G22" s="112" t="s">
        <v>45</v>
      </c>
      <c r="H22" s="112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26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108" t="s">
        <v>9</v>
      </c>
      <c r="B39" s="108"/>
      <c r="C39" s="108"/>
      <c r="D39" s="108"/>
      <c r="E39" s="108"/>
      <c r="F39" s="108"/>
      <c r="G39" s="108"/>
      <c r="H39" s="108"/>
    </row>
    <row r="40" spans="1:8" ht="17.25" x14ac:dyDescent="0.3">
      <c r="A40" s="109" t="s">
        <v>10</v>
      </c>
      <c r="B40" s="109"/>
      <c r="C40" s="109"/>
      <c r="D40" s="109"/>
      <c r="E40" s="109"/>
      <c r="F40" s="109"/>
      <c r="G40" s="109"/>
      <c r="H40" s="109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25" priority="11" operator="containsText" text="불량">
      <formula>NOT(ISERROR(SEARCH("불량",D7)))</formula>
    </cfRule>
  </conditionalFormatting>
  <conditionalFormatting sqref="C7:C16 G7:G16">
    <cfRule type="containsText" dxfId="24" priority="10" operator="containsText" text="양성">
      <formula>NOT(ISERROR(SEARCH("양성",C7)))</formula>
    </cfRule>
  </conditionalFormatting>
  <conditionalFormatting sqref="D7:D16 H7:H16">
    <cfRule type="containsText" dxfId="23" priority="2" operator="containsText" text="주의">
      <formula>NOT(ISERROR(SEARCH("주의",D7)))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K18" sqref="K1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9" t="s">
        <v>28</v>
      </c>
      <c r="B1" s="87"/>
      <c r="C1" s="87"/>
      <c r="D1" s="87"/>
      <c r="E1" s="87"/>
      <c r="F1" s="87"/>
      <c r="G1" s="87"/>
      <c r="H1" s="87"/>
    </row>
    <row r="3" spans="1:8" ht="16.5" customHeight="1" x14ac:dyDescent="0.3">
      <c r="A3" s="194" t="s">
        <v>4</v>
      </c>
      <c r="B3" s="116" t="str">
        <f>'반입 초생추'!B3:B4</f>
        <v>화천농장</v>
      </c>
      <c r="C3" s="72" t="s">
        <v>12</v>
      </c>
      <c r="D3" s="172">
        <f>'반입 초생추'!D3:E3</f>
        <v>43475</v>
      </c>
      <c r="E3" s="172"/>
      <c r="F3" s="23" t="s">
        <v>27</v>
      </c>
      <c r="G3" s="113" t="str">
        <f>'반입 초생추'!G3:H3</f>
        <v>19-0060</v>
      </c>
      <c r="H3" s="114"/>
    </row>
    <row r="4" spans="1:8" x14ac:dyDescent="0.3">
      <c r="A4" s="194"/>
      <c r="B4" s="116"/>
      <c r="C4" s="72" t="s">
        <v>129</v>
      </c>
      <c r="D4" s="172">
        <f>'반입 초생추'!D4:E4</f>
        <v>43480</v>
      </c>
      <c r="E4" s="172"/>
      <c r="F4" s="4" t="s">
        <v>14</v>
      </c>
      <c r="G4" s="116" t="str">
        <f>'반입 초생추'!G4:H4</f>
        <v>김우용</v>
      </c>
      <c r="H4" s="117"/>
    </row>
    <row r="5" spans="1:8" ht="15.75" thickBot="1" x14ac:dyDescent="0.35"/>
    <row r="6" spans="1:8" ht="16.5" customHeight="1" x14ac:dyDescent="0.3">
      <c r="A6" s="26" t="s">
        <v>29</v>
      </c>
      <c r="B6" s="27" t="s">
        <v>30</v>
      </c>
      <c r="C6" s="118" t="s">
        <v>20</v>
      </c>
      <c r="D6" s="119"/>
      <c r="E6" s="36" t="s">
        <v>29</v>
      </c>
      <c r="F6" s="27" t="s">
        <v>30</v>
      </c>
      <c r="G6" s="118" t="s">
        <v>20</v>
      </c>
      <c r="H6" s="120"/>
    </row>
    <row r="7" spans="1:8" ht="27" customHeight="1" x14ac:dyDescent="0.3">
      <c r="A7" s="22">
        <f>IF('반입 초생추'!A7:A7="","",'반입 초생추'!A7:A7)</f>
        <v>111</v>
      </c>
      <c r="B7" s="37" t="str">
        <f>IF('반입 초생추'!B7:B7="","",'반입 초생추'!B7:B7)</f>
        <v>초생추 분변
(5점)</v>
      </c>
      <c r="C7" s="124" t="str">
        <f>IF('반입 초생추'!D7="","",IF('반입 초생추'!D7="불량","부적합",IF('반입 초생추'!D7="주의","주의","적합")))</f>
        <v>적합</v>
      </c>
      <c r="D7" s="125"/>
      <c r="E7" s="38">
        <f>IF('반입 초생추'!E7:E7="","",'반입 초생추'!E7:E7)</f>
        <v>112</v>
      </c>
      <c r="F7" s="50" t="str">
        <f>IF('반입 초생추'!F7:F7="","",'반입 초생추'!F7:F7)</f>
        <v>초생추 분변
(5점)</v>
      </c>
      <c r="G7" s="124" t="str">
        <f>IF('반입 초생추'!H7="","",IF('반입 초생추'!H7="불량","부적합",IF('반입 초생추'!H7="주의","주의","적합")))</f>
        <v>적합</v>
      </c>
      <c r="H7" s="129"/>
    </row>
    <row r="8" spans="1:8" ht="27" customHeight="1" x14ac:dyDescent="0.3">
      <c r="A8" s="22">
        <f>IF('반입 초생추'!A8:A8="","",'반입 초생추'!A8:A8)</f>
        <v>122</v>
      </c>
      <c r="B8" s="37" t="str">
        <f>IF('반입 초생추'!B8:B8="","",'반입 초생추'!B8:B8)</f>
        <v>초생추 분변
(5점)</v>
      </c>
      <c r="C8" s="124" t="str">
        <f>IF('반입 초생추'!D8="","",IF('반입 초생추'!D8="불량","부적합",IF('반입 초생추'!D8="주의","주의","적합")))</f>
        <v>적합</v>
      </c>
      <c r="D8" s="130"/>
      <c r="E8" s="38">
        <f>IF('반입 초생추'!E8:E8="","",'반입 초생추'!E8:E8)</f>
        <v>211</v>
      </c>
      <c r="F8" s="50" t="str">
        <f>IF('반입 초생추'!F8:F8="","",'반입 초생추'!F8:F8)</f>
        <v>초생추 분변
(5점)</v>
      </c>
      <c r="G8" s="124" t="str">
        <f>IF('반입 초생추'!H8="","",IF('반입 초생추'!H8="불량","부적합",IF('반입 초생추'!H8="주의","주의","적합")))</f>
        <v>적합</v>
      </c>
      <c r="H8" s="129"/>
    </row>
    <row r="9" spans="1:8" ht="27" customHeight="1" x14ac:dyDescent="0.3">
      <c r="A9" s="22">
        <f>IF('반입 초생추'!A9:A9="","",'반입 초생추'!A9:A9)</f>
        <v>212</v>
      </c>
      <c r="B9" s="50" t="str">
        <f>IF('반입 초생추'!B9:B9="","",'반입 초생추'!B9:B9)</f>
        <v>초생추 분변
(5점)</v>
      </c>
      <c r="C9" s="124" t="str">
        <f>IF('반입 초생추'!D9="","",IF('반입 초생추'!D9="불량","부적합",IF('반입 초생추'!D9="주의","주의","적합")))</f>
        <v>적합</v>
      </c>
      <c r="D9" s="130"/>
      <c r="E9" s="38">
        <f>IF('반입 초생추'!E9:E9="","",'반입 초생추'!E9:E9)</f>
        <v>221</v>
      </c>
      <c r="F9" s="50" t="str">
        <f>IF('반입 초생추'!F9:F9="","",'반입 초생추'!F9:F9)</f>
        <v>초생추 분변
(5점)</v>
      </c>
      <c r="G9" s="124" t="str">
        <f>IF('반입 초생추'!H9="","",IF('반입 초생추'!H9="불량","부적합",IF('반입 초생추'!H9="주의","주의","적합")))</f>
        <v>적합</v>
      </c>
      <c r="H9" s="129"/>
    </row>
    <row r="10" spans="1:8" ht="27" customHeight="1" x14ac:dyDescent="0.3">
      <c r="A10" s="22">
        <f>IF('반입 초생추'!A10:A10="","",'반입 초생추'!A10:A10)</f>
        <v>222</v>
      </c>
      <c r="B10" s="50" t="str">
        <f>IF('반입 초생추'!B10:B10="","",'반입 초생추'!B10:B10)</f>
        <v>초생추 분변
(5점)</v>
      </c>
      <c r="C10" s="124" t="str">
        <f>IF('반입 초생추'!D10="","",IF('반입 초생추'!D10="불량","부적합",IF('반입 초생추'!D10="주의","주의","적합")))</f>
        <v>적합</v>
      </c>
      <c r="D10" s="130"/>
      <c r="E10" s="38">
        <f>IF('반입 초생추'!E10:E10="","",'반입 초생추'!E10:E10)</f>
        <v>311</v>
      </c>
      <c r="F10" s="50" t="str">
        <f>IF('반입 초생추'!F10:F10="","",'반입 초생추'!F10:F10)</f>
        <v>초생추 분변
(5점)</v>
      </c>
      <c r="G10" s="124" t="str">
        <f>IF('반입 초생추'!H10="","",IF('반입 초생추'!H10="불량","부적합",IF('반입 초생추'!H10="주의","주의","적합")))</f>
        <v>적합</v>
      </c>
      <c r="H10" s="129"/>
    </row>
    <row r="11" spans="1:8" ht="27" customHeight="1" x14ac:dyDescent="0.3">
      <c r="A11" s="22">
        <f>IF('반입 초생추'!A11:A11="","",'반입 초생추'!A11:A11)</f>
        <v>321</v>
      </c>
      <c r="B11" s="50" t="str">
        <f>IF('반입 초생추'!B11:B11="","",'반입 초생추'!B11:B11)</f>
        <v>초생추 분변
(5점)</v>
      </c>
      <c r="C11" s="124" t="str">
        <f>IF('반입 초생추'!D11="","",IF('반입 초생추'!D11="불량","부적합",IF('반입 초생추'!D11="주의","주의","적합")))</f>
        <v>적합</v>
      </c>
      <c r="D11" s="130"/>
      <c r="E11" s="38">
        <f>IF('반입 초생추'!E11:E11="","",'반입 초생추'!E11:E11)</f>
        <v>322</v>
      </c>
      <c r="F11" s="50" t="str">
        <f>IF('반입 초생추'!F11:F11="","",'반입 초생추'!F11:F11)</f>
        <v>초생추 분변
(5점)</v>
      </c>
      <c r="G11" s="124" t="str">
        <f>IF('반입 초생추'!H11="","",IF('반입 초생추'!H11="불량","부적합",IF('반입 초생추'!H11="주의","주의","적합")))</f>
        <v>적합</v>
      </c>
      <c r="H11" s="129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24" t="str">
        <f>IF('반입 초생추'!D12="","",IF('반입 초생추'!D12="불량","부적합",IF('반입 초생추'!D12="주의","주의","적합")))</f>
        <v/>
      </c>
      <c r="D12" s="130"/>
      <c r="E12" s="38" t="str">
        <f>IF('반입 초생추'!E12:E12="","",'반입 초생추'!E12:E12)</f>
        <v/>
      </c>
      <c r="F12" s="53" t="str">
        <f>IF('반입 초생추'!F12:F12="","",'반입 초생추'!F12:F12)</f>
        <v/>
      </c>
      <c r="G12" s="124" t="str">
        <f>IF('반입 초생추'!H12="","",IF('반입 초생추'!H12="불량","부적합",IF('반입 초생추'!H12="주의","주의","적합")))</f>
        <v/>
      </c>
      <c r="H12" s="129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24" t="str">
        <f>IF('반입 초생추'!D13="","",IF('반입 초생추'!D13="불량","부적합",IF('반입 초생추'!D13="주의","주의","적합")))</f>
        <v/>
      </c>
      <c r="D13" s="130"/>
      <c r="E13" s="38" t="str">
        <f>IF('반입 초생추'!E13:E13="","",'반입 초생추'!E13:E13)</f>
        <v/>
      </c>
      <c r="F13" s="53" t="str">
        <f>IF('반입 초생추'!F13:F13="","",'반입 초생추'!F13:F13)</f>
        <v/>
      </c>
      <c r="G13" s="124" t="str">
        <f>IF('반입 초생추'!H13="","",IF('반입 초생추'!H13="불량","부적합",IF('반입 초생추'!H13="주의","주의","적합")))</f>
        <v/>
      </c>
      <c r="H13" s="129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24" t="str">
        <f>IF('반입 초생추'!D14="","",IF('반입 초생추'!D14="불량","부적합",IF('반입 초생추'!D14="주의","주의","적합")))</f>
        <v/>
      </c>
      <c r="D14" s="130"/>
      <c r="E14" s="38" t="str">
        <f>IF('반입 초생추'!E14:E14="","",'반입 초생추'!E14:E14)</f>
        <v/>
      </c>
      <c r="F14" s="53" t="str">
        <f>IF('반입 초생추'!F14:F14="","",'반입 초생추'!F14:F14)</f>
        <v/>
      </c>
      <c r="G14" s="124" t="str">
        <f>IF('반입 초생추'!H14="","",IF('반입 초생추'!H14="불량","부적합",IF('반입 초생추'!H14="주의","주의","적합")))</f>
        <v/>
      </c>
      <c r="H14" s="129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24" t="str">
        <f>IF('반입 초생추'!D15="","",IF('반입 초생추'!D15="불량","부적합",IF('반입 초생추'!D15="주의","주의","적합")))</f>
        <v/>
      </c>
      <c r="D15" s="130"/>
      <c r="E15" s="38" t="str">
        <f>IF('반입 초생추'!E15:E15="","",'반입 초생추'!E15:E15)</f>
        <v/>
      </c>
      <c r="F15" s="53" t="str">
        <f>IF('반입 초생추'!F15:F15="","",'반입 초생추'!F15:F15)</f>
        <v/>
      </c>
      <c r="G15" s="124" t="str">
        <f>IF('반입 초생추'!H15="","",IF('반입 초생추'!H15="불량","부적합",IF('반입 초생추'!H15="주의","주의","적합")))</f>
        <v/>
      </c>
      <c r="H15" s="129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36" t="str">
        <f>IF('반입 초생추'!D16="","",IF('반입 초생추'!D16="불량","부적합",IF('반입 초생추'!D16="주의","주의","적합")))</f>
        <v/>
      </c>
      <c r="D16" s="137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36" t="str">
        <f>IF('반입 초생추'!H16="","",IF('반입 초생추'!H16="불량","부적합",IF('반입 초생추'!H16="주의","주의","적합")))</f>
        <v/>
      </c>
      <c r="H16" s="138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18</v>
      </c>
    </row>
    <row r="20" spans="1:8" ht="16.5" customHeight="1" x14ac:dyDescent="0.3">
      <c r="A20" s="15"/>
      <c r="B20" s="16" t="s">
        <v>6</v>
      </c>
      <c r="C20" s="159" t="s">
        <v>21</v>
      </c>
      <c r="D20" s="159"/>
      <c r="E20" s="159" t="s">
        <v>41</v>
      </c>
      <c r="F20" s="159"/>
      <c r="G20" s="159" t="s">
        <v>22</v>
      </c>
      <c r="H20" s="159"/>
    </row>
    <row r="21" spans="1:8" x14ac:dyDescent="0.3">
      <c r="A21" s="17" t="s">
        <v>5</v>
      </c>
      <c r="B21" s="8"/>
      <c r="C21" s="159"/>
      <c r="D21" s="159"/>
      <c r="E21" s="159"/>
      <c r="F21" s="159"/>
      <c r="G21" s="159"/>
      <c r="H21" s="159"/>
    </row>
    <row r="22" spans="1:8" ht="17.25" customHeight="1" x14ac:dyDescent="0.3">
      <c r="A22" s="160" t="s">
        <v>16</v>
      </c>
      <c r="B22" s="112"/>
      <c r="C22" s="160" t="s">
        <v>24</v>
      </c>
      <c r="D22" s="160"/>
      <c r="E22" s="160" t="s">
        <v>43</v>
      </c>
      <c r="F22" s="160"/>
      <c r="G22" s="112" t="s">
        <v>45</v>
      </c>
      <c r="H22" s="112"/>
    </row>
    <row r="24" spans="1:8" x14ac:dyDescent="0.3">
      <c r="A24" s="18" t="s">
        <v>25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108" t="s">
        <v>9</v>
      </c>
      <c r="B37" s="108"/>
      <c r="C37" s="108"/>
      <c r="D37" s="108"/>
      <c r="E37" s="108"/>
      <c r="F37" s="108"/>
      <c r="G37" s="108"/>
      <c r="H37" s="108"/>
    </row>
    <row r="38" spans="1:8" ht="17.25" x14ac:dyDescent="0.3">
      <c r="A38" s="109" t="s">
        <v>10</v>
      </c>
      <c r="B38" s="109"/>
      <c r="C38" s="109"/>
      <c r="D38" s="109"/>
      <c r="E38" s="109"/>
      <c r="F38" s="109"/>
      <c r="G38" s="109"/>
      <c r="H38" s="109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22" priority="3" operator="containsText" text="부적합">
      <formula>NOT(ISERROR(SEARCH("부적합",C7)))</formula>
    </cfRule>
  </conditionalFormatting>
  <conditionalFormatting sqref="G7:G16">
    <cfRule type="containsText" dxfId="21" priority="2" operator="containsText" text="주의">
      <formula>NOT(ISERROR(SEARCH("주의",G7)))</formula>
    </cfRule>
  </conditionalFormatting>
  <conditionalFormatting sqref="C7:C16 D7">
    <cfRule type="containsText" dxfId="2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I31" sqref="G31:I32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23" t="s">
        <v>27</v>
      </c>
      <c r="G3" s="113" t="s">
        <v>131</v>
      </c>
      <c r="H3" s="114"/>
    </row>
    <row r="4" spans="1:8" x14ac:dyDescent="0.3">
      <c r="A4" s="4" t="s">
        <v>34</v>
      </c>
      <c r="B4" s="73" t="s">
        <v>130</v>
      </c>
      <c r="C4" s="63" t="s">
        <v>12</v>
      </c>
      <c r="D4" s="141">
        <v>43508</v>
      </c>
      <c r="E4" s="142"/>
      <c r="F4" s="78" t="s">
        <v>138</v>
      </c>
      <c r="G4" s="141">
        <v>43511</v>
      </c>
      <c r="H4" s="142"/>
    </row>
    <row r="5" spans="1:8" x14ac:dyDescent="0.3">
      <c r="A5" s="4" t="s">
        <v>38</v>
      </c>
      <c r="B5" s="71">
        <v>9016</v>
      </c>
      <c r="C5" s="78" t="s">
        <v>139</v>
      </c>
      <c r="D5" s="101" t="s">
        <v>132</v>
      </c>
      <c r="E5" s="102"/>
      <c r="F5" s="63" t="s">
        <v>122</v>
      </c>
      <c r="G5" s="101" t="s">
        <v>133</v>
      </c>
      <c r="H5" s="102"/>
    </row>
    <row r="6" spans="1:8" ht="15.75" thickBot="1" x14ac:dyDescent="0.35"/>
    <row r="7" spans="1:8" ht="16.5" customHeight="1" x14ac:dyDescent="0.3">
      <c r="A7" s="143" t="s">
        <v>35</v>
      </c>
      <c r="B7" s="144"/>
      <c r="C7" s="56" t="s">
        <v>16</v>
      </c>
      <c r="D7" s="52" t="s">
        <v>3</v>
      </c>
      <c r="E7" s="145" t="s">
        <v>29</v>
      </c>
      <c r="F7" s="144"/>
      <c r="G7" s="56" t="s">
        <v>16</v>
      </c>
      <c r="H7" s="7" t="s">
        <v>3</v>
      </c>
    </row>
    <row r="8" spans="1:8" ht="18.75" customHeight="1" x14ac:dyDescent="0.3">
      <c r="A8" s="148">
        <v>111</v>
      </c>
      <c r="B8" s="149"/>
      <c r="C8" s="152" t="s">
        <v>134</v>
      </c>
      <c r="D8" s="154" t="str">
        <f>IF(C8="","",IF(C8="음성","양호",IF(ISERROR(FIND(".",C8)),"불량","주의")))</f>
        <v>양호</v>
      </c>
      <c r="E8" s="156">
        <v>112</v>
      </c>
      <c r="F8" s="149"/>
      <c r="G8" s="152" t="s">
        <v>134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0"/>
      <c r="B9" s="151"/>
      <c r="C9" s="153"/>
      <c r="D9" s="155"/>
      <c r="E9" s="157"/>
      <c r="F9" s="151"/>
      <c r="G9" s="153"/>
      <c r="H9" s="147"/>
    </row>
    <row r="10" spans="1:8" ht="18.75" customHeight="1" x14ac:dyDescent="0.3">
      <c r="A10" s="148">
        <v>121</v>
      </c>
      <c r="B10" s="149"/>
      <c r="C10" s="152" t="s">
        <v>134</v>
      </c>
      <c r="D10" s="154" t="str">
        <f t="shared" ref="D10" si="0">IF(C10="","",IF(C10="음성","양호",IF(ISERROR(FIND(".",C10)),"불량","주의")))</f>
        <v>양호</v>
      </c>
      <c r="E10" s="156">
        <v>122</v>
      </c>
      <c r="F10" s="149"/>
      <c r="G10" s="152" t="s">
        <v>134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0"/>
      <c r="B11" s="151"/>
      <c r="C11" s="153"/>
      <c r="D11" s="155"/>
      <c r="E11" s="157"/>
      <c r="F11" s="151"/>
      <c r="G11" s="153"/>
      <c r="H11" s="147"/>
    </row>
    <row r="12" spans="1:8" ht="18.75" customHeight="1" x14ac:dyDescent="0.3">
      <c r="A12" s="148">
        <v>211</v>
      </c>
      <c r="B12" s="149" t="s">
        <v>36</v>
      </c>
      <c r="C12" s="152" t="s">
        <v>134</v>
      </c>
      <c r="D12" s="154" t="str">
        <f t="shared" ref="D12" si="2">IF(C12="","",IF(C12="음성","양호",IF(ISERROR(FIND(".",C12)),"불량","주의")))</f>
        <v>양호</v>
      </c>
      <c r="E12" s="156">
        <v>212</v>
      </c>
      <c r="F12" s="149" t="s">
        <v>36</v>
      </c>
      <c r="G12" s="152" t="s">
        <v>134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0"/>
      <c r="B13" s="151" t="s">
        <v>37</v>
      </c>
      <c r="C13" s="153"/>
      <c r="D13" s="155"/>
      <c r="E13" s="157"/>
      <c r="F13" s="151" t="s">
        <v>37</v>
      </c>
      <c r="G13" s="153"/>
      <c r="H13" s="147"/>
    </row>
    <row r="14" spans="1:8" ht="18.75" customHeight="1" x14ac:dyDescent="0.3">
      <c r="A14" s="148">
        <v>221</v>
      </c>
      <c r="B14" s="149" t="s">
        <v>36</v>
      </c>
      <c r="C14" s="152" t="s">
        <v>134</v>
      </c>
      <c r="D14" s="154" t="str">
        <f t="shared" ref="D14" si="4">IF(C14="","",IF(C14="음성","양호",IF(ISERROR(FIND(".",C14)),"불량","주의")))</f>
        <v>양호</v>
      </c>
      <c r="E14" s="156">
        <v>222</v>
      </c>
      <c r="F14" s="149" t="s">
        <v>36</v>
      </c>
      <c r="G14" s="152" t="s">
        <v>134</v>
      </c>
      <c r="H14" s="14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0"/>
      <c r="B15" s="151" t="s">
        <v>37</v>
      </c>
      <c r="C15" s="153"/>
      <c r="D15" s="155"/>
      <c r="E15" s="157"/>
      <c r="F15" s="151" t="s">
        <v>37</v>
      </c>
      <c r="G15" s="153"/>
      <c r="H15" s="147"/>
    </row>
    <row r="16" spans="1:8" ht="18.75" customHeight="1" x14ac:dyDescent="0.3">
      <c r="A16" s="148">
        <v>311</v>
      </c>
      <c r="B16" s="149" t="s">
        <v>36</v>
      </c>
      <c r="C16" s="152" t="s">
        <v>134</v>
      </c>
      <c r="D16" s="154" t="str">
        <f t="shared" ref="D16" si="6">IF(C16="","",IF(C16="음성","양호",IF(ISERROR(FIND(".",C16)),"불량","주의")))</f>
        <v>양호</v>
      </c>
      <c r="E16" s="156">
        <v>312</v>
      </c>
      <c r="F16" s="149" t="s">
        <v>36</v>
      </c>
      <c r="G16" s="152" t="s">
        <v>134</v>
      </c>
      <c r="H16" s="14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0"/>
      <c r="B17" s="151" t="s">
        <v>37</v>
      </c>
      <c r="C17" s="153"/>
      <c r="D17" s="155"/>
      <c r="E17" s="157"/>
      <c r="F17" s="151" t="s">
        <v>37</v>
      </c>
      <c r="G17" s="153"/>
      <c r="H17" s="147"/>
    </row>
    <row r="18" spans="1:8" ht="18.75" customHeight="1" x14ac:dyDescent="0.3">
      <c r="A18" s="148">
        <v>321</v>
      </c>
      <c r="B18" s="149" t="s">
        <v>36</v>
      </c>
      <c r="C18" s="152" t="s">
        <v>134</v>
      </c>
      <c r="D18" s="154" t="str">
        <f t="shared" ref="D18" si="8">IF(C18="","",IF(C18="음성","양호",IF(ISERROR(FIND(".",C18)),"불량","주의")))</f>
        <v>양호</v>
      </c>
      <c r="E18" s="156">
        <v>322</v>
      </c>
      <c r="F18" s="149" t="s">
        <v>36</v>
      </c>
      <c r="G18" s="152" t="s">
        <v>134</v>
      </c>
      <c r="H18" s="146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0"/>
      <c r="B19" s="151" t="s">
        <v>37</v>
      </c>
      <c r="C19" s="153"/>
      <c r="D19" s="155"/>
      <c r="E19" s="157"/>
      <c r="F19" s="151" t="s">
        <v>37</v>
      </c>
      <c r="G19" s="153"/>
      <c r="H19" s="147"/>
    </row>
    <row r="20" spans="1:8" ht="18.75" customHeight="1" x14ac:dyDescent="0.3">
      <c r="A20" s="148"/>
      <c r="B20" s="149" t="s">
        <v>36</v>
      </c>
      <c r="C20" s="152"/>
      <c r="D20" s="154" t="str">
        <f t="shared" ref="D20" si="10">IF(C20="","",IF(C20="음성","양호",IF(ISERROR(FIND(".",C20)),"불량","주의")))</f>
        <v/>
      </c>
      <c r="E20" s="156"/>
      <c r="F20" s="149" t="s">
        <v>36</v>
      </c>
      <c r="G20" s="97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0"/>
      <c r="B21" s="151" t="s">
        <v>37</v>
      </c>
      <c r="C21" s="153"/>
      <c r="D21" s="155"/>
      <c r="E21" s="157"/>
      <c r="F21" s="151" t="s">
        <v>37</v>
      </c>
      <c r="G21" s="98"/>
      <c r="H21" s="147"/>
    </row>
    <row r="22" spans="1:8" ht="18.75" customHeight="1" x14ac:dyDescent="0.3">
      <c r="A22" s="148"/>
      <c r="B22" s="149" t="s">
        <v>36</v>
      </c>
      <c r="C22" s="152"/>
      <c r="D22" s="154" t="str">
        <f t="shared" ref="D22" si="12">IF(C22="","",IF(C22="음성","양호",IF(ISERROR(FIND(".",C22)),"불량","주의")))</f>
        <v/>
      </c>
      <c r="E22" s="156"/>
      <c r="F22" s="149" t="s">
        <v>36</v>
      </c>
      <c r="G22" s="97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0"/>
      <c r="B23" s="151" t="s">
        <v>37</v>
      </c>
      <c r="C23" s="153"/>
      <c r="D23" s="155"/>
      <c r="E23" s="157"/>
      <c r="F23" s="151" t="s">
        <v>37</v>
      </c>
      <c r="G23" s="98"/>
      <c r="H23" s="147"/>
    </row>
    <row r="24" spans="1:8" ht="18.75" customHeight="1" x14ac:dyDescent="0.3">
      <c r="A24" s="148"/>
      <c r="B24" s="149" t="s">
        <v>36</v>
      </c>
      <c r="C24" s="152"/>
      <c r="D24" s="154" t="str">
        <f t="shared" ref="D24" si="14">IF(C24="","",IF(C24="음성","양호",IF(ISERROR(FIND(".",C24)),"불량","주의")))</f>
        <v/>
      </c>
      <c r="E24" s="156"/>
      <c r="F24" s="149" t="s">
        <v>36</v>
      </c>
      <c r="G24" s="97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0"/>
      <c r="B25" s="151" t="s">
        <v>37</v>
      </c>
      <c r="C25" s="153"/>
      <c r="D25" s="155"/>
      <c r="E25" s="157"/>
      <c r="F25" s="151" t="s">
        <v>37</v>
      </c>
      <c r="G25" s="98"/>
      <c r="H25" s="147"/>
    </row>
    <row r="26" spans="1:8" ht="18.75" customHeight="1" thickBot="1" x14ac:dyDescent="0.35">
      <c r="A26" s="161"/>
      <c r="B26" s="162" t="s">
        <v>36</v>
      </c>
      <c r="C26" s="165"/>
      <c r="D26" s="154" t="str">
        <f t="shared" ref="D26" si="16">IF(C26="","",IF(C26="음성","양호",IF(ISERROR(FIND(".",C26)),"불량","주의")))</f>
        <v/>
      </c>
      <c r="E26" s="168"/>
      <c r="F26" s="162" t="s">
        <v>36</v>
      </c>
      <c r="G26" s="170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6"/>
      <c r="D27" s="167"/>
      <c r="E27" s="169"/>
      <c r="F27" s="164" t="s">
        <v>37</v>
      </c>
      <c r="G27" s="171"/>
      <c r="H27" s="15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59" t="s">
        <v>7</v>
      </c>
      <c r="D31" s="159"/>
      <c r="E31" s="159" t="s">
        <v>41</v>
      </c>
      <c r="F31" s="159"/>
      <c r="G31" s="159" t="s">
        <v>42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135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8" t="s">
        <v>9</v>
      </c>
      <c r="B43" s="108"/>
      <c r="C43" s="108"/>
      <c r="D43" s="108"/>
      <c r="E43" s="108"/>
      <c r="F43" s="108"/>
      <c r="G43" s="108"/>
      <c r="H43" s="108"/>
    </row>
    <row r="44" spans="1:8" ht="17.25" x14ac:dyDescent="0.3">
      <c r="A44" s="109" t="s">
        <v>10</v>
      </c>
      <c r="B44" s="109"/>
      <c r="C44" s="109"/>
      <c r="D44" s="109"/>
      <c r="E44" s="109"/>
      <c r="F44" s="109"/>
      <c r="G44" s="109"/>
      <c r="H44" s="109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19" priority="15" operator="containsText" text="불량">
      <formula>NOT(ISERROR(SEARCH("불량",D8)))</formula>
    </cfRule>
  </conditionalFormatting>
  <conditionalFormatting sqref="C8 C10:C27 G8 G10:G27">
    <cfRule type="containsText" dxfId="18" priority="14" operator="containsText" text="양성">
      <formula>NOT(ISERROR(SEARCH("양성",C8)))</formula>
    </cfRule>
  </conditionalFormatting>
  <conditionalFormatting sqref="D8 D22 D10 D14 D18 D12 D16 D20 D24 D26 H8 H10:H27">
    <cfRule type="containsText" dxfId="17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K18" sqref="K1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23" t="s">
        <v>11</v>
      </c>
      <c r="G3" s="113" t="str">
        <f>'환경 5주'!G3:H3</f>
        <v>19-0373</v>
      </c>
      <c r="H3" s="114"/>
    </row>
    <row r="4" spans="1:8" x14ac:dyDescent="0.3">
      <c r="A4" s="4" t="s">
        <v>4</v>
      </c>
      <c r="B4" s="23" t="str">
        <f>'환경 5주'!B4</f>
        <v>화천농장</v>
      </c>
      <c r="C4" s="63" t="s">
        <v>32</v>
      </c>
      <c r="D4" s="172">
        <f>'환경 5주'!D4:E4</f>
        <v>43508</v>
      </c>
      <c r="E4" s="172"/>
      <c r="F4" s="78" t="s">
        <v>72</v>
      </c>
      <c r="G4" s="172">
        <f>'환경 5주'!G4:H4</f>
        <v>43511</v>
      </c>
      <c r="H4" s="172"/>
    </row>
    <row r="5" spans="1:8" x14ac:dyDescent="0.3">
      <c r="A5" s="4" t="s">
        <v>40</v>
      </c>
      <c r="B5" s="23">
        <f>'환경 5주'!B5</f>
        <v>9016</v>
      </c>
      <c r="C5" s="78" t="s">
        <v>140</v>
      </c>
      <c r="D5" s="116" t="str">
        <f>'환경 5주'!D5:E5</f>
        <v>5주령</v>
      </c>
      <c r="E5" s="116"/>
      <c r="F5" s="63" t="s">
        <v>123</v>
      </c>
      <c r="G5" s="116" t="str">
        <f>'환경 5주'!G5:H5</f>
        <v>김우용</v>
      </c>
      <c r="H5" s="116"/>
    </row>
    <row r="6" spans="1:8" ht="15.75" thickBot="1" x14ac:dyDescent="0.35"/>
    <row r="7" spans="1:8" ht="16.5" customHeight="1" x14ac:dyDescent="0.3">
      <c r="A7" s="143" t="s">
        <v>29</v>
      </c>
      <c r="B7" s="144"/>
      <c r="C7" s="173" t="s">
        <v>20</v>
      </c>
      <c r="D7" s="118"/>
      <c r="E7" s="145" t="s">
        <v>29</v>
      </c>
      <c r="F7" s="144"/>
      <c r="G7" s="173" t="s">
        <v>20</v>
      </c>
      <c r="H7" s="174"/>
    </row>
    <row r="8" spans="1:8" ht="18.75" customHeight="1" x14ac:dyDescent="0.3">
      <c r="A8" s="175">
        <f>IF('환경 5주'!A8:A9="","",'환경 5주'!A8:A9)</f>
        <v>111</v>
      </c>
      <c r="B8" s="176"/>
      <c r="C8" s="185" t="str">
        <f>IF('환경 5주'!D8="","",IF('환경 5주'!D8="불량","부적합",IF('환경 5주'!D8="주의","주의","적합")))</f>
        <v>적합</v>
      </c>
      <c r="D8" s="180"/>
      <c r="E8" s="183">
        <f>IF('환경 5주'!E8:E9="","",'환경 5주'!E8:E9)</f>
        <v>112</v>
      </c>
      <c r="F8" s="176"/>
      <c r="G8" s="185" t="str">
        <f>IF('환경 5주'!H8="","",IF('환경 5주'!H8="불량","부적합",IF('환경 5주'!H8="주의","주의","적합")))</f>
        <v>적합</v>
      </c>
      <c r="H8" s="186"/>
    </row>
    <row r="9" spans="1:8" ht="18.75" customHeight="1" x14ac:dyDescent="0.3">
      <c r="A9" s="177"/>
      <c r="B9" s="178"/>
      <c r="C9" s="181" t="str">
        <f>IF('환경 5주'!D9="불량","부적합",IF('환경 5주'!D9="주의","주의","적합"))</f>
        <v>적합</v>
      </c>
      <c r="D9" s="182"/>
      <c r="E9" s="184"/>
      <c r="F9" s="178"/>
      <c r="G9" s="181" t="str">
        <f>IF('환경 5주'!H9="불량","부적합",IF('환경 5주'!H9="주의","주의","적합"))</f>
        <v>적합</v>
      </c>
      <c r="H9" s="187"/>
    </row>
    <row r="10" spans="1:8" ht="18.75" customHeight="1" x14ac:dyDescent="0.3">
      <c r="A10" s="175">
        <f>IF('환경 5주'!A10:A11="","",'환경 5주'!A10:A11)</f>
        <v>121</v>
      </c>
      <c r="B10" s="176"/>
      <c r="C10" s="185" t="str">
        <f>IF('환경 5주'!D10="","",IF('환경 5주'!D10="불량","부적합",IF('환경 5주'!D10="주의","주의","적합")))</f>
        <v>적합</v>
      </c>
      <c r="D10" s="180"/>
      <c r="E10" s="183">
        <f>IF('환경 5주'!E10:E11="","",'환경 5주'!E10:E11)</f>
        <v>122</v>
      </c>
      <c r="F10" s="176"/>
      <c r="G10" s="185" t="str">
        <f>IF('환경 5주'!H10="","",IF('환경 5주'!H10="불량","부적합",IF('환경 5주'!H10="주의","주의","적합")))</f>
        <v>적합</v>
      </c>
      <c r="H10" s="186"/>
    </row>
    <row r="11" spans="1:8" ht="18.75" customHeight="1" x14ac:dyDescent="0.3">
      <c r="A11" s="177"/>
      <c r="B11" s="178"/>
      <c r="C11" s="181" t="str">
        <f>IF('환경 5주'!D11="불량","부적합",IF('환경 5주'!D11="주의","주의","적합"))</f>
        <v>적합</v>
      </c>
      <c r="D11" s="182"/>
      <c r="E11" s="184"/>
      <c r="F11" s="178"/>
      <c r="G11" s="181" t="str">
        <f>IF('환경 5주'!H11="불량","부적합",IF('환경 5주'!H11="주의","주의","적합"))</f>
        <v>적합</v>
      </c>
      <c r="H11" s="187"/>
    </row>
    <row r="12" spans="1:8" ht="18.75" customHeight="1" x14ac:dyDescent="0.3">
      <c r="A12" s="175">
        <f>IF('환경 5주'!A12:A13="","",'환경 5주'!A12:A13)</f>
        <v>211</v>
      </c>
      <c r="B12" s="176"/>
      <c r="C12" s="185" t="str">
        <f>IF('환경 5주'!D12="","",IF('환경 5주'!D12="불량","부적합",IF('환경 5주'!D12="주의","주의","적합")))</f>
        <v>적합</v>
      </c>
      <c r="D12" s="180"/>
      <c r="E12" s="183">
        <f>IF('환경 5주'!E12:E13="","",'환경 5주'!E12:E13)</f>
        <v>212</v>
      </c>
      <c r="F12" s="176"/>
      <c r="G12" s="185" t="str">
        <f>IF('환경 5주'!H12="","",IF('환경 5주'!H12="불량","부적합",IF('환경 5주'!H12="주의","주의","적합")))</f>
        <v>적합</v>
      </c>
      <c r="H12" s="186"/>
    </row>
    <row r="13" spans="1:8" ht="18.75" customHeight="1" x14ac:dyDescent="0.3">
      <c r="A13" s="177"/>
      <c r="B13" s="178"/>
      <c r="C13" s="181" t="str">
        <f>IF('환경 5주'!D13="불량","부적합",IF('환경 5주'!D13="주의","주의","적합"))</f>
        <v>적합</v>
      </c>
      <c r="D13" s="182"/>
      <c r="E13" s="184"/>
      <c r="F13" s="178"/>
      <c r="G13" s="181" t="str">
        <f>IF('환경 5주'!H13="불량","부적합",IF('환경 5주'!H13="주의","주의","적합"))</f>
        <v>적합</v>
      </c>
      <c r="H13" s="187"/>
    </row>
    <row r="14" spans="1:8" ht="18.75" customHeight="1" x14ac:dyDescent="0.3">
      <c r="A14" s="175">
        <f>IF('환경 5주'!A14:A15="","",'환경 5주'!A14:A15)</f>
        <v>221</v>
      </c>
      <c r="B14" s="176"/>
      <c r="C14" s="185" t="str">
        <f>IF('환경 5주'!D14="","",IF('환경 5주'!D14="불량","부적합",IF('환경 5주'!D14="주의","주의","적합")))</f>
        <v>적합</v>
      </c>
      <c r="D14" s="180"/>
      <c r="E14" s="183">
        <f>IF('환경 5주'!E14:E15="","",'환경 5주'!E14:E15)</f>
        <v>222</v>
      </c>
      <c r="F14" s="176"/>
      <c r="G14" s="185" t="str">
        <f>IF('환경 5주'!H14="","",IF('환경 5주'!H14="불량","부적합",IF('환경 5주'!H14="주의","주의","적합")))</f>
        <v>적합</v>
      </c>
      <c r="H14" s="186"/>
    </row>
    <row r="15" spans="1:8" ht="18.75" customHeight="1" x14ac:dyDescent="0.3">
      <c r="A15" s="177"/>
      <c r="B15" s="178"/>
      <c r="C15" s="181" t="str">
        <f>IF('환경 5주'!D15="불량","부적합",IF('환경 5주'!D15="주의","주의","적합"))</f>
        <v>적합</v>
      </c>
      <c r="D15" s="182"/>
      <c r="E15" s="184"/>
      <c r="F15" s="178"/>
      <c r="G15" s="181" t="str">
        <f>IF('환경 5주'!H15="불량","부적합",IF('환경 5주'!H15="주의","주의","적합"))</f>
        <v>적합</v>
      </c>
      <c r="H15" s="187"/>
    </row>
    <row r="16" spans="1:8" ht="18.75" customHeight="1" x14ac:dyDescent="0.3">
      <c r="A16" s="175">
        <f>IF('환경 5주'!A16:A17="","",'환경 5주'!A16:A17)</f>
        <v>311</v>
      </c>
      <c r="B16" s="176"/>
      <c r="C16" s="185" t="str">
        <f>IF('환경 5주'!D16="","",IF('환경 5주'!D16="불량","부적합",IF('환경 5주'!D16="주의","주의","적합")))</f>
        <v>적합</v>
      </c>
      <c r="D16" s="180"/>
      <c r="E16" s="183">
        <f>IF('환경 5주'!E16:E17="","",'환경 5주'!E16:E17)</f>
        <v>312</v>
      </c>
      <c r="F16" s="176"/>
      <c r="G16" s="185" t="str">
        <f>IF('환경 5주'!H16="","",IF('환경 5주'!H16="불량","부적합",IF('환경 5주'!H16="주의","주의","적합")))</f>
        <v>적합</v>
      </c>
      <c r="H16" s="186"/>
    </row>
    <row r="17" spans="1:8" ht="18.75" customHeight="1" x14ac:dyDescent="0.3">
      <c r="A17" s="177"/>
      <c r="B17" s="178"/>
      <c r="C17" s="181" t="str">
        <f>IF('환경 5주'!D17="불량","부적합",IF('환경 5주'!D17="주의","주의","적합"))</f>
        <v>적합</v>
      </c>
      <c r="D17" s="182"/>
      <c r="E17" s="184"/>
      <c r="F17" s="178"/>
      <c r="G17" s="181" t="str">
        <f>IF('환경 5주'!H17="불량","부적합",IF('환경 5주'!H17="주의","주의","적합"))</f>
        <v>적합</v>
      </c>
      <c r="H17" s="187"/>
    </row>
    <row r="18" spans="1:8" ht="18.75" customHeight="1" x14ac:dyDescent="0.3">
      <c r="A18" s="175">
        <f>IF('환경 5주'!A18:A19="","",'환경 5주'!A18:A19)</f>
        <v>321</v>
      </c>
      <c r="B18" s="176"/>
      <c r="C18" s="185" t="str">
        <f>IF('환경 5주'!D18="","",IF('환경 5주'!D18="불량","부적합",IF('환경 5주'!D18="주의","주의","적합")))</f>
        <v>적합</v>
      </c>
      <c r="D18" s="180"/>
      <c r="E18" s="183">
        <f>IF('환경 5주'!E18:E19="","",'환경 5주'!E18:E19)</f>
        <v>322</v>
      </c>
      <c r="F18" s="176"/>
      <c r="G18" s="185" t="str">
        <f>IF('환경 5주'!H18="","",IF('환경 5주'!H18="불량","부적합",IF('환경 5주'!H18="주의","주의","적합")))</f>
        <v>적합</v>
      </c>
      <c r="H18" s="186"/>
    </row>
    <row r="19" spans="1:8" ht="18.75" customHeight="1" x14ac:dyDescent="0.3">
      <c r="A19" s="177"/>
      <c r="B19" s="178"/>
      <c r="C19" s="181" t="str">
        <f>IF('환경 5주'!D19="불량","부적합",IF('환경 5주'!D19="주의","주의","적합"))</f>
        <v>적합</v>
      </c>
      <c r="D19" s="182"/>
      <c r="E19" s="184"/>
      <c r="F19" s="178"/>
      <c r="G19" s="181" t="str">
        <f>IF('환경 5주'!H19="불량","부적합",IF('환경 5주'!H19="주의","주의","적합"))</f>
        <v>적합</v>
      </c>
      <c r="H19" s="187"/>
    </row>
    <row r="20" spans="1:8" ht="18.75" customHeight="1" x14ac:dyDescent="0.3">
      <c r="A20" s="175" t="str">
        <f>IF('환경 5주'!A20:A21="","",'환경 5주'!A20:A21)</f>
        <v/>
      </c>
      <c r="B20" s="176"/>
      <c r="C20" s="185" t="str">
        <f>IF('환경 5주'!D20="","",IF('환경 5주'!D20="불량","부적합",IF('환경 5주'!D20="주의","주의","적합")))</f>
        <v/>
      </c>
      <c r="D20" s="180"/>
      <c r="E20" s="183" t="str">
        <f>IF('환경 5주'!E20:E21="","",'환경 5주'!E20:E21)</f>
        <v/>
      </c>
      <c r="F20" s="176"/>
      <c r="G20" s="185" t="str">
        <f>IF('환경 5주'!H20="","",IF('환경 5주'!H20="불량","부적합",IF('환경 5주'!H20="주의","주의","적합")))</f>
        <v/>
      </c>
      <c r="H20" s="186"/>
    </row>
    <row r="21" spans="1:8" ht="18.75" customHeight="1" x14ac:dyDescent="0.3">
      <c r="A21" s="177"/>
      <c r="B21" s="178"/>
      <c r="C21" s="181" t="str">
        <f>IF('환경 5주'!D21="불량","부적합",IF('환경 5주'!D21="주의","주의","적합"))</f>
        <v>적합</v>
      </c>
      <c r="D21" s="182"/>
      <c r="E21" s="184"/>
      <c r="F21" s="178"/>
      <c r="G21" s="181" t="str">
        <f>IF('환경 5주'!H21="불량","부적합",IF('환경 5주'!H21="주의","주의","적합"))</f>
        <v>적합</v>
      </c>
      <c r="H21" s="187"/>
    </row>
    <row r="22" spans="1:8" ht="18.75" customHeight="1" x14ac:dyDescent="0.3">
      <c r="A22" s="175" t="str">
        <f>IF('환경 5주'!A22:A23="","",'환경 5주'!A22:A23)</f>
        <v/>
      </c>
      <c r="B22" s="176"/>
      <c r="C22" s="185" t="str">
        <f>IF('환경 5주'!D22="","",IF('환경 5주'!D22="불량","부적합",IF('환경 5주'!D22="주의","주의","적합")))</f>
        <v/>
      </c>
      <c r="D22" s="180"/>
      <c r="E22" s="183" t="str">
        <f>IF('환경 5주'!E22:E23="","",'환경 5주'!E22:E23)</f>
        <v/>
      </c>
      <c r="F22" s="176"/>
      <c r="G22" s="185" t="str">
        <f>IF('환경 5주'!H22="","",IF('환경 5주'!H22="불량","부적합",IF('환경 5주'!H22="주의","주의","적합")))</f>
        <v/>
      </c>
      <c r="H22" s="186"/>
    </row>
    <row r="23" spans="1:8" ht="18.75" customHeight="1" x14ac:dyDescent="0.3">
      <c r="A23" s="177"/>
      <c r="B23" s="178"/>
      <c r="C23" s="181" t="str">
        <f>IF('환경 5주'!D23="불량","부적합",IF('환경 5주'!D23="주의","주의","적합"))</f>
        <v>적합</v>
      </c>
      <c r="D23" s="182"/>
      <c r="E23" s="184"/>
      <c r="F23" s="178"/>
      <c r="G23" s="181" t="str">
        <f>IF('환경 5주'!H23="불량","부적합",IF('환경 5주'!H23="주의","주의","적합"))</f>
        <v>적합</v>
      </c>
      <c r="H23" s="187"/>
    </row>
    <row r="24" spans="1:8" ht="18.75" customHeight="1" x14ac:dyDescent="0.3">
      <c r="A24" s="175" t="str">
        <f>IF('환경 5주'!A24:A25="","",'환경 5주'!A24:A25)</f>
        <v/>
      </c>
      <c r="B24" s="176"/>
      <c r="C24" s="185" t="str">
        <f>IF('환경 5주'!D24="","",IF('환경 5주'!D24="불량","부적합",IF('환경 5주'!D24="주의","주의","적합")))</f>
        <v/>
      </c>
      <c r="D24" s="180"/>
      <c r="E24" s="183" t="str">
        <f>IF('환경 5주'!E24:E25="","",'환경 5주'!E24:E25)</f>
        <v/>
      </c>
      <c r="F24" s="176"/>
      <c r="G24" s="185" t="str">
        <f>IF('환경 5주'!H24="","",IF('환경 5주'!H24="불량","부적합",IF('환경 5주'!H24="주의","주의","적합")))</f>
        <v/>
      </c>
      <c r="H24" s="186"/>
    </row>
    <row r="25" spans="1:8" ht="18.75" customHeight="1" x14ac:dyDescent="0.3">
      <c r="A25" s="177"/>
      <c r="B25" s="178"/>
      <c r="C25" s="181" t="str">
        <f>IF('환경 5주'!D25="불량","부적합",IF('환경 5주'!D25="주의","주의","적합"))</f>
        <v>적합</v>
      </c>
      <c r="D25" s="182"/>
      <c r="E25" s="184"/>
      <c r="F25" s="178"/>
      <c r="G25" s="181" t="str">
        <f>IF('환경 5주'!H25="불량","부적합",IF('환경 5주'!H25="주의","주의","적합"))</f>
        <v>적합</v>
      </c>
      <c r="H25" s="187"/>
    </row>
    <row r="26" spans="1:8" ht="18.75" customHeight="1" x14ac:dyDescent="0.3">
      <c r="A26" s="175" t="str">
        <f>IF('환경 5주'!A26:A27="","",'환경 5주'!A26:A27)</f>
        <v/>
      </c>
      <c r="B26" s="176"/>
      <c r="C26" s="185" t="str">
        <f>IF('환경 5주'!D26="","",IF('환경 5주'!D26="불량","부적합",IF('환경 5주'!D26="주의","주의","적합")))</f>
        <v/>
      </c>
      <c r="D26" s="180"/>
      <c r="E26" s="183" t="str">
        <f>IF('환경 5주'!E26:E27="","",'환경 5주'!E26:E27)</f>
        <v/>
      </c>
      <c r="F26" s="176"/>
      <c r="G26" s="185" t="str">
        <f>IF('환경 5주'!H26="","",IF('환경 5주'!H26="불량","부적합",IF('환경 5주'!H26="주의","주의","적합")))</f>
        <v/>
      </c>
      <c r="H26" s="186"/>
    </row>
    <row r="27" spans="1:8" ht="18.75" customHeight="1" thickBot="1" x14ac:dyDescent="0.35">
      <c r="A27" s="188"/>
      <c r="B27" s="189"/>
      <c r="C27" s="190" t="str">
        <f>IF('환경 5주'!D27="불량","부적합",IF('환경 5주'!D27="주의","주의","적합"))</f>
        <v>적합</v>
      </c>
      <c r="D27" s="191"/>
      <c r="E27" s="192"/>
      <c r="F27" s="189"/>
      <c r="G27" s="190" t="str">
        <f>IF('환경 5주'!H27="불량","부적합",IF('환경 5주'!H27="주의","주의","적합"))</f>
        <v>적합</v>
      </c>
      <c r="H27" s="19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18</v>
      </c>
    </row>
    <row r="31" spans="1:8" ht="16.5" customHeight="1" x14ac:dyDescent="0.3">
      <c r="A31" s="15"/>
      <c r="B31" s="16" t="s">
        <v>6</v>
      </c>
      <c r="C31" s="159" t="s">
        <v>21</v>
      </c>
      <c r="D31" s="159"/>
      <c r="E31" s="159" t="s">
        <v>41</v>
      </c>
      <c r="F31" s="159"/>
      <c r="G31" s="159" t="s">
        <v>44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8" t="s">
        <v>9</v>
      </c>
      <c r="B42" s="108"/>
      <c r="C42" s="108"/>
      <c r="D42" s="108"/>
      <c r="E42" s="108"/>
      <c r="F42" s="108"/>
      <c r="G42" s="108"/>
      <c r="H42" s="108"/>
    </row>
    <row r="43" spans="1:8" ht="17.25" x14ac:dyDescent="0.3">
      <c r="A43" s="109" t="s">
        <v>10</v>
      </c>
      <c r="B43" s="109"/>
      <c r="C43" s="109"/>
      <c r="D43" s="109"/>
      <c r="E43" s="109"/>
      <c r="F43" s="109"/>
      <c r="G43" s="109"/>
      <c r="H43" s="109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I31" sqref="G31:I32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9" t="s">
        <v>33</v>
      </c>
      <c r="B1" s="87"/>
      <c r="C1" s="87"/>
      <c r="D1" s="87"/>
      <c r="E1" s="87"/>
      <c r="F1" s="87"/>
      <c r="G1" s="87"/>
      <c r="H1" s="87"/>
    </row>
    <row r="3" spans="1:8" x14ac:dyDescent="0.3">
      <c r="F3" s="75" t="s">
        <v>11</v>
      </c>
      <c r="G3" s="113" t="s">
        <v>136</v>
      </c>
      <c r="H3" s="114"/>
    </row>
    <row r="4" spans="1:8" x14ac:dyDescent="0.3">
      <c r="A4" s="77" t="s">
        <v>4</v>
      </c>
      <c r="B4" s="74" t="s">
        <v>73</v>
      </c>
      <c r="C4" s="77" t="s">
        <v>12</v>
      </c>
      <c r="D4" s="141">
        <v>43529</v>
      </c>
      <c r="E4" s="142"/>
      <c r="F4" s="78" t="s">
        <v>72</v>
      </c>
      <c r="G4" s="141">
        <v>43532</v>
      </c>
      <c r="H4" s="142"/>
    </row>
    <row r="5" spans="1:8" x14ac:dyDescent="0.3">
      <c r="A5" s="77" t="s">
        <v>38</v>
      </c>
      <c r="B5" s="74">
        <v>9016</v>
      </c>
      <c r="C5" s="78" t="s">
        <v>140</v>
      </c>
      <c r="D5" s="101" t="s">
        <v>137</v>
      </c>
      <c r="E5" s="102"/>
      <c r="F5" s="77" t="s">
        <v>122</v>
      </c>
      <c r="G5" s="101" t="s">
        <v>133</v>
      </c>
      <c r="H5" s="102"/>
    </row>
    <row r="6" spans="1:8" ht="15.75" thickBot="1" x14ac:dyDescent="0.35"/>
    <row r="7" spans="1:8" ht="16.5" customHeight="1" x14ac:dyDescent="0.3">
      <c r="A7" s="143" t="s">
        <v>29</v>
      </c>
      <c r="B7" s="144"/>
      <c r="C7" s="76" t="s">
        <v>16</v>
      </c>
      <c r="D7" s="52" t="s">
        <v>3</v>
      </c>
      <c r="E7" s="145" t="s">
        <v>29</v>
      </c>
      <c r="F7" s="144"/>
      <c r="G7" s="76" t="s">
        <v>16</v>
      </c>
      <c r="H7" s="7" t="s">
        <v>3</v>
      </c>
    </row>
    <row r="8" spans="1:8" ht="18.75" customHeight="1" x14ac:dyDescent="0.3">
      <c r="A8" s="148">
        <v>111</v>
      </c>
      <c r="B8" s="149"/>
      <c r="C8" s="152" t="s">
        <v>91</v>
      </c>
      <c r="D8" s="154" t="str">
        <f>IF(C8="","",IF(C8="음성","양호",IF(ISERROR(FIND(".",C8)),"불량","주의")))</f>
        <v>양호</v>
      </c>
      <c r="E8" s="156">
        <v>112</v>
      </c>
      <c r="F8" s="149"/>
      <c r="G8" s="152" t="s">
        <v>91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0"/>
      <c r="B9" s="151"/>
      <c r="C9" s="153"/>
      <c r="D9" s="155"/>
      <c r="E9" s="157"/>
      <c r="F9" s="151"/>
      <c r="G9" s="153"/>
      <c r="H9" s="147"/>
    </row>
    <row r="10" spans="1:8" ht="18.75" customHeight="1" x14ac:dyDescent="0.3">
      <c r="A10" s="148">
        <v>121</v>
      </c>
      <c r="B10" s="149"/>
      <c r="C10" s="152" t="s">
        <v>91</v>
      </c>
      <c r="D10" s="154" t="str">
        <f t="shared" ref="D10" si="0">IF(C10="","",IF(C10="음성","양호",IF(ISERROR(FIND(".",C10)),"불량","주의")))</f>
        <v>양호</v>
      </c>
      <c r="E10" s="156">
        <v>122</v>
      </c>
      <c r="F10" s="149"/>
      <c r="G10" s="152" t="s">
        <v>91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0"/>
      <c r="B11" s="151"/>
      <c r="C11" s="153"/>
      <c r="D11" s="155"/>
      <c r="E11" s="157"/>
      <c r="F11" s="151"/>
      <c r="G11" s="153"/>
      <c r="H11" s="147"/>
    </row>
    <row r="12" spans="1:8" ht="18.75" customHeight="1" x14ac:dyDescent="0.3">
      <c r="A12" s="148">
        <v>211</v>
      </c>
      <c r="B12" s="149" t="s">
        <v>36</v>
      </c>
      <c r="C12" s="152" t="s">
        <v>91</v>
      </c>
      <c r="D12" s="154" t="str">
        <f t="shared" ref="D12" si="2">IF(C12="","",IF(C12="음성","양호",IF(ISERROR(FIND(".",C12)),"불량","주의")))</f>
        <v>양호</v>
      </c>
      <c r="E12" s="156">
        <v>212</v>
      </c>
      <c r="F12" s="149" t="s">
        <v>36</v>
      </c>
      <c r="G12" s="152" t="s">
        <v>91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0"/>
      <c r="B13" s="151" t="s">
        <v>37</v>
      </c>
      <c r="C13" s="153"/>
      <c r="D13" s="155"/>
      <c r="E13" s="157"/>
      <c r="F13" s="151" t="s">
        <v>37</v>
      </c>
      <c r="G13" s="153"/>
      <c r="H13" s="147"/>
    </row>
    <row r="14" spans="1:8" ht="18.75" customHeight="1" x14ac:dyDescent="0.3">
      <c r="A14" s="148">
        <v>221</v>
      </c>
      <c r="B14" s="149" t="s">
        <v>36</v>
      </c>
      <c r="C14" s="152" t="s">
        <v>91</v>
      </c>
      <c r="D14" s="154" t="str">
        <f t="shared" ref="D14" si="4">IF(C14="","",IF(C14="음성","양호",IF(ISERROR(FIND(".",C14)),"불량","주의")))</f>
        <v>양호</v>
      </c>
      <c r="E14" s="156">
        <v>222</v>
      </c>
      <c r="F14" s="149" t="s">
        <v>36</v>
      </c>
      <c r="G14" s="152" t="s">
        <v>91</v>
      </c>
      <c r="H14" s="146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50"/>
      <c r="B15" s="151" t="s">
        <v>37</v>
      </c>
      <c r="C15" s="153"/>
      <c r="D15" s="155"/>
      <c r="E15" s="157"/>
      <c r="F15" s="151" t="s">
        <v>37</v>
      </c>
      <c r="G15" s="153"/>
      <c r="H15" s="147"/>
    </row>
    <row r="16" spans="1:8" ht="18.75" customHeight="1" x14ac:dyDescent="0.3">
      <c r="A16" s="148">
        <v>311</v>
      </c>
      <c r="B16" s="149" t="s">
        <v>36</v>
      </c>
      <c r="C16" s="152" t="s">
        <v>91</v>
      </c>
      <c r="D16" s="154" t="str">
        <f t="shared" ref="D16" si="6">IF(C16="","",IF(C16="음성","양호",IF(ISERROR(FIND(".",C16)),"불량","주의")))</f>
        <v>양호</v>
      </c>
      <c r="E16" s="156">
        <v>312</v>
      </c>
      <c r="F16" s="149" t="s">
        <v>36</v>
      </c>
      <c r="G16" s="152" t="s">
        <v>91</v>
      </c>
      <c r="H16" s="146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50"/>
      <c r="B17" s="151" t="s">
        <v>37</v>
      </c>
      <c r="C17" s="153"/>
      <c r="D17" s="155"/>
      <c r="E17" s="157"/>
      <c r="F17" s="151" t="s">
        <v>37</v>
      </c>
      <c r="G17" s="153"/>
      <c r="H17" s="147"/>
    </row>
    <row r="18" spans="1:8" ht="18.75" customHeight="1" x14ac:dyDescent="0.3">
      <c r="A18" s="148">
        <v>321</v>
      </c>
      <c r="B18" s="149" t="s">
        <v>36</v>
      </c>
      <c r="C18" s="152" t="s">
        <v>91</v>
      </c>
      <c r="D18" s="154" t="str">
        <f t="shared" ref="D18" si="8">IF(C18="","",IF(C18="음성","양호",IF(ISERROR(FIND(".",C18)),"불량","주의")))</f>
        <v>양호</v>
      </c>
      <c r="E18" s="156">
        <v>322</v>
      </c>
      <c r="F18" s="149" t="s">
        <v>36</v>
      </c>
      <c r="G18" s="152" t="s">
        <v>91</v>
      </c>
      <c r="H18" s="146" t="str">
        <f t="shared" ref="H18" si="9">IF(G18="","",IF(G18="음성","양호",IF(ISERROR(FIND(".",G18)),"불량","주의")))</f>
        <v>양호</v>
      </c>
    </row>
    <row r="19" spans="1:8" ht="18.75" customHeight="1" x14ac:dyDescent="0.3">
      <c r="A19" s="150"/>
      <c r="B19" s="151" t="s">
        <v>37</v>
      </c>
      <c r="C19" s="153"/>
      <c r="D19" s="155"/>
      <c r="E19" s="157"/>
      <c r="F19" s="151" t="s">
        <v>37</v>
      </c>
      <c r="G19" s="153"/>
      <c r="H19" s="147"/>
    </row>
    <row r="20" spans="1:8" ht="18.75" customHeight="1" x14ac:dyDescent="0.3">
      <c r="A20" s="148"/>
      <c r="B20" s="149" t="s">
        <v>36</v>
      </c>
      <c r="C20" s="152"/>
      <c r="D20" s="154" t="str">
        <f t="shared" ref="D20" si="10">IF(C20="","",IF(C20="음성","양호",IF(ISERROR(FIND(".",C20)),"불량","주의")))</f>
        <v/>
      </c>
      <c r="E20" s="156"/>
      <c r="F20" s="149" t="s">
        <v>36</v>
      </c>
      <c r="G20" s="97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0"/>
      <c r="B21" s="151" t="s">
        <v>37</v>
      </c>
      <c r="C21" s="153"/>
      <c r="D21" s="155"/>
      <c r="E21" s="157"/>
      <c r="F21" s="151" t="s">
        <v>37</v>
      </c>
      <c r="G21" s="98"/>
      <c r="H21" s="147"/>
    </row>
    <row r="22" spans="1:8" ht="18.75" customHeight="1" x14ac:dyDescent="0.3">
      <c r="A22" s="148"/>
      <c r="B22" s="149" t="s">
        <v>36</v>
      </c>
      <c r="C22" s="152"/>
      <c r="D22" s="154" t="str">
        <f t="shared" ref="D22" si="12">IF(C22="","",IF(C22="음성","양호",IF(ISERROR(FIND(".",C22)),"불량","주의")))</f>
        <v/>
      </c>
      <c r="E22" s="156"/>
      <c r="F22" s="149" t="s">
        <v>36</v>
      </c>
      <c r="G22" s="97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0"/>
      <c r="B23" s="151" t="s">
        <v>37</v>
      </c>
      <c r="C23" s="153"/>
      <c r="D23" s="155"/>
      <c r="E23" s="157"/>
      <c r="F23" s="151" t="s">
        <v>37</v>
      </c>
      <c r="G23" s="98"/>
      <c r="H23" s="147"/>
    </row>
    <row r="24" spans="1:8" ht="18.75" customHeight="1" x14ac:dyDescent="0.3">
      <c r="A24" s="148"/>
      <c r="B24" s="149" t="s">
        <v>36</v>
      </c>
      <c r="C24" s="152"/>
      <c r="D24" s="154" t="str">
        <f t="shared" ref="D24" si="14">IF(C24="","",IF(C24="음성","양호",IF(ISERROR(FIND(".",C24)),"불량","주의")))</f>
        <v/>
      </c>
      <c r="E24" s="156"/>
      <c r="F24" s="149" t="s">
        <v>36</v>
      </c>
      <c r="G24" s="97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0"/>
      <c r="B25" s="151" t="s">
        <v>37</v>
      </c>
      <c r="C25" s="153"/>
      <c r="D25" s="155"/>
      <c r="E25" s="157"/>
      <c r="F25" s="151" t="s">
        <v>37</v>
      </c>
      <c r="G25" s="98"/>
      <c r="H25" s="147"/>
    </row>
    <row r="26" spans="1:8" ht="18.75" customHeight="1" thickBot="1" x14ac:dyDescent="0.35">
      <c r="A26" s="161"/>
      <c r="B26" s="162" t="s">
        <v>36</v>
      </c>
      <c r="C26" s="165"/>
      <c r="D26" s="154" t="str">
        <f t="shared" ref="D26" si="16">IF(C26="","",IF(C26="음성","양호",IF(ISERROR(FIND(".",C26)),"불량","주의")))</f>
        <v/>
      </c>
      <c r="E26" s="168"/>
      <c r="F26" s="162" t="s">
        <v>36</v>
      </c>
      <c r="G26" s="170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37</v>
      </c>
      <c r="C27" s="166"/>
      <c r="D27" s="167"/>
      <c r="E27" s="169"/>
      <c r="F27" s="164" t="s">
        <v>37</v>
      </c>
      <c r="G27" s="171"/>
      <c r="H27" s="158"/>
    </row>
    <row r="28" spans="1:8" x14ac:dyDescent="0.3">
      <c r="A28" s="3"/>
    </row>
    <row r="30" spans="1:8" x14ac:dyDescent="0.3">
      <c r="A30" s="1" t="s">
        <v>18</v>
      </c>
    </row>
    <row r="31" spans="1:8" x14ac:dyDescent="0.3">
      <c r="A31" s="15"/>
      <c r="B31" s="16" t="s">
        <v>6</v>
      </c>
      <c r="C31" s="159" t="s">
        <v>7</v>
      </c>
      <c r="D31" s="159"/>
      <c r="E31" s="159" t="s">
        <v>41</v>
      </c>
      <c r="F31" s="159"/>
      <c r="G31" s="159" t="s">
        <v>8</v>
      </c>
      <c r="H31" s="159"/>
    </row>
    <row r="32" spans="1:8" x14ac:dyDescent="0.3">
      <c r="A32" s="17" t="s">
        <v>5</v>
      </c>
      <c r="B32" s="8"/>
      <c r="C32" s="159"/>
      <c r="D32" s="159"/>
      <c r="E32" s="159"/>
      <c r="F32" s="159"/>
      <c r="G32" s="159"/>
      <c r="H32" s="159"/>
    </row>
    <row r="33" spans="1:8" ht="17.25" customHeight="1" x14ac:dyDescent="0.3">
      <c r="A33" s="160" t="s">
        <v>16</v>
      </c>
      <c r="B33" s="112"/>
      <c r="C33" s="160" t="s">
        <v>24</v>
      </c>
      <c r="D33" s="160"/>
      <c r="E33" s="116" t="s">
        <v>43</v>
      </c>
      <c r="F33" s="116"/>
      <c r="G33" s="112" t="s">
        <v>45</v>
      </c>
      <c r="H33" s="112"/>
    </row>
    <row r="35" spans="1:8" x14ac:dyDescent="0.3">
      <c r="A35" s="18" t="s">
        <v>25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135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8" t="s">
        <v>9</v>
      </c>
      <c r="B43" s="108"/>
      <c r="C43" s="108"/>
      <c r="D43" s="108"/>
      <c r="E43" s="108"/>
      <c r="F43" s="108"/>
      <c r="G43" s="108"/>
      <c r="H43" s="108"/>
    </row>
    <row r="44" spans="1:8" ht="17.25" x14ac:dyDescent="0.3">
      <c r="A44" s="109" t="s">
        <v>10</v>
      </c>
      <c r="B44" s="109"/>
      <c r="C44" s="109"/>
      <c r="D44" s="109"/>
      <c r="E44" s="109"/>
      <c r="F44" s="109"/>
      <c r="G44" s="109"/>
      <c r="H44" s="10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4" priority="15" operator="containsText" text="불량">
      <formula>NOT(ISERROR(SEARCH("불량",D8)))</formula>
    </cfRule>
  </conditionalFormatting>
  <conditionalFormatting sqref="C8 C10:C27 G8 G10:G27">
    <cfRule type="containsText" dxfId="13" priority="14" operator="containsText" text="양성">
      <formula>NOT(ISERROR(SEARCH("양성",C8)))</formula>
    </cfRule>
  </conditionalFormatting>
  <conditionalFormatting sqref="D8 D22 D10 D14 D18 D12 D16 D20 D24 D26 H8 H10:H27">
    <cfRule type="containsText" dxfId="12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세척 후</vt:lpstr>
      <vt:lpstr>세척후_농장</vt:lpstr>
      <vt:lpstr>세척 후 살모넬라</vt:lpstr>
      <vt:lpstr>세척 후 살모넬라_농장</vt:lpstr>
      <vt:lpstr>반입 초생추</vt:lpstr>
      <vt:lpstr>반입초생추_농장</vt:lpstr>
      <vt:lpstr>환경 5주</vt:lpstr>
      <vt:lpstr>환경 5주_농장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2019-05-21T00:41:53Z</cp:lastPrinted>
  <dcterms:created xsi:type="dcterms:W3CDTF">2017-08-30T04:14:19Z</dcterms:created>
  <dcterms:modified xsi:type="dcterms:W3CDTF">2019-05-21T00:41:56Z</dcterms:modified>
</cp:coreProperties>
</file>