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\\192.168.2.49\중앙연구소자료$\중앙연구소공유자료\1. 세균검사 결과서\1. 한국원종 검사결과서\1. 정기 모니터링\2. 계약농장\1. 살모넬라\2020\"/>
    </mc:Choice>
  </mc:AlternateContent>
  <bookViews>
    <workbookView xWindow="0" yWindow="0" windowWidth="28800" windowHeight="12285" activeTab="1"/>
  </bookViews>
  <sheets>
    <sheet name="환경 44주" sheetId="14" r:id="rId1"/>
    <sheet name="환경 44주_농장" sheetId="15" r:id="rId2"/>
    <sheet name="사료" sheetId="12" state="hidden" r:id="rId3"/>
    <sheet name="사료_농장" sheetId="13" state="hidden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" i="15" l="1"/>
  <c r="B5" i="15"/>
  <c r="A36" i="15" l="1"/>
  <c r="D4" i="15" l="1"/>
  <c r="G27" i="15" l="1"/>
  <c r="C27" i="15"/>
  <c r="E26" i="15"/>
  <c r="A26" i="15"/>
  <c r="G25" i="15"/>
  <c r="C25" i="15"/>
  <c r="E24" i="15"/>
  <c r="A24" i="15"/>
  <c r="G23" i="15"/>
  <c r="C23" i="15"/>
  <c r="E22" i="15"/>
  <c r="A22" i="15"/>
  <c r="G21" i="15"/>
  <c r="C21" i="15"/>
  <c r="E20" i="15"/>
  <c r="A20" i="15"/>
  <c r="G19" i="15"/>
  <c r="C19" i="15"/>
  <c r="E18" i="15"/>
  <c r="A18" i="15"/>
  <c r="G17" i="15"/>
  <c r="C17" i="15"/>
  <c r="E16" i="15"/>
  <c r="A16" i="15"/>
  <c r="G15" i="15"/>
  <c r="C15" i="15"/>
  <c r="E14" i="15"/>
  <c r="A14" i="15"/>
  <c r="G13" i="15"/>
  <c r="C13" i="15"/>
  <c r="E12" i="15"/>
  <c r="A12" i="15"/>
  <c r="G11" i="15"/>
  <c r="C11" i="15"/>
  <c r="E10" i="15"/>
  <c r="A10" i="15"/>
  <c r="G9" i="15"/>
  <c r="C9" i="15"/>
  <c r="E8" i="15"/>
  <c r="A8" i="15"/>
  <c r="G5" i="15"/>
  <c r="G4" i="15"/>
  <c r="B4" i="15"/>
  <c r="G3" i="15"/>
  <c r="H26" i="14"/>
  <c r="G26" i="15" s="1"/>
  <c r="D26" i="14"/>
  <c r="C26" i="15" s="1"/>
  <c r="H24" i="14"/>
  <c r="G24" i="15" s="1"/>
  <c r="D24" i="14"/>
  <c r="C24" i="15" s="1"/>
  <c r="H22" i="14"/>
  <c r="G22" i="15" s="1"/>
  <c r="D22" i="14"/>
  <c r="C22" i="15" s="1"/>
  <c r="H20" i="14"/>
  <c r="G20" i="15" s="1"/>
  <c r="D20" i="14"/>
  <c r="C20" i="15" s="1"/>
  <c r="H18" i="14"/>
  <c r="G18" i="15" s="1"/>
  <c r="D18" i="14"/>
  <c r="C18" i="15" s="1"/>
  <c r="H16" i="14"/>
  <c r="G16" i="15" s="1"/>
  <c r="D16" i="14"/>
  <c r="C16" i="15" s="1"/>
  <c r="H14" i="14"/>
  <c r="G14" i="15" s="1"/>
  <c r="D14" i="14"/>
  <c r="C14" i="15" s="1"/>
  <c r="H12" i="14"/>
  <c r="G12" i="15" s="1"/>
  <c r="D12" i="14"/>
  <c r="C12" i="15" s="1"/>
  <c r="H10" i="14"/>
  <c r="G10" i="15" s="1"/>
  <c r="D10" i="14"/>
  <c r="C10" i="15" s="1"/>
  <c r="H8" i="14"/>
  <c r="G8" i="15" s="1"/>
  <c r="D8" i="14"/>
  <c r="C8" i="15" s="1"/>
  <c r="A36" i="13" l="1"/>
  <c r="E26" i="13"/>
  <c r="A26" i="13"/>
  <c r="E24" i="13"/>
  <c r="A24" i="13"/>
  <c r="E22" i="13"/>
  <c r="A22" i="13"/>
  <c r="E20" i="13"/>
  <c r="A20" i="13"/>
  <c r="E18" i="13"/>
  <c r="A18" i="13"/>
  <c r="E16" i="13"/>
  <c r="A16" i="13"/>
  <c r="E14" i="13"/>
  <c r="A14" i="13"/>
  <c r="E12" i="13"/>
  <c r="A12" i="13"/>
  <c r="E10" i="13"/>
  <c r="A10" i="13"/>
  <c r="E8" i="13"/>
  <c r="A8" i="13"/>
  <c r="D5" i="13"/>
  <c r="B5" i="13"/>
  <c r="G4" i="13"/>
  <c r="D4" i="13"/>
  <c r="B4" i="13"/>
  <c r="G3" i="13"/>
  <c r="H26" i="12"/>
  <c r="G26" i="13" s="1"/>
  <c r="D26" i="12"/>
  <c r="C26" i="13" s="1"/>
  <c r="H24" i="12"/>
  <c r="G24" i="13" s="1"/>
  <c r="D24" i="12"/>
  <c r="C24" i="13" s="1"/>
  <c r="H22" i="12"/>
  <c r="G22" i="13" s="1"/>
  <c r="D22" i="12"/>
  <c r="C22" i="13" s="1"/>
  <c r="H20" i="12"/>
  <c r="G20" i="13" s="1"/>
  <c r="D20" i="12"/>
  <c r="C20" i="13" s="1"/>
  <c r="H18" i="12"/>
  <c r="G18" i="13" s="1"/>
  <c r="D18" i="12"/>
  <c r="C18" i="13" s="1"/>
  <c r="H16" i="12"/>
  <c r="G16" i="13" s="1"/>
  <c r="D16" i="12"/>
  <c r="C16" i="13" s="1"/>
  <c r="H14" i="12"/>
  <c r="G14" i="13" s="1"/>
  <c r="D14" i="12"/>
  <c r="C14" i="13" s="1"/>
  <c r="H12" i="12"/>
  <c r="G12" i="13" s="1"/>
  <c r="D12" i="12"/>
  <c r="C12" i="13" s="1"/>
  <c r="H10" i="12"/>
  <c r="G10" i="13" s="1"/>
  <c r="D10" i="12"/>
  <c r="C10" i="13" s="1"/>
  <c r="H8" i="12"/>
  <c r="G8" i="13" s="1"/>
  <c r="D8" i="12"/>
  <c r="C8" i="13" s="1"/>
  <c r="B10" i="13" l="1"/>
  <c r="F16" i="13"/>
  <c r="B26" i="13"/>
  <c r="F24" i="13"/>
  <c r="B18" i="13"/>
  <c r="B24" i="13"/>
  <c r="B16" i="13"/>
  <c r="B22" i="13"/>
  <c r="B14" i="13"/>
  <c r="F18" i="13"/>
  <c r="F26" i="13"/>
  <c r="B20" i="13"/>
  <c r="B12" i="13"/>
  <c r="F20" i="13"/>
  <c r="F22" i="13"/>
  <c r="F8" i="13"/>
  <c r="B8" i="13"/>
  <c r="F14" i="13"/>
  <c r="F12" i="13"/>
  <c r="F10" i="13"/>
</calcChain>
</file>

<file path=xl/sharedStrings.xml><?xml version="1.0" encoding="utf-8"?>
<sst xmlns="http://schemas.openxmlformats.org/spreadsheetml/2006/main" count="141" uniqueCount="88">
  <si>
    <r>
      <rPr>
        <sz val="10"/>
        <color theme="1"/>
        <rFont val="바탕"/>
        <family val="1"/>
        <charset val="129"/>
      </rPr>
      <t>결과</t>
    </r>
  </si>
  <si>
    <t>항목</t>
    <phoneticPr fontId="3" type="noConversion"/>
  </si>
  <si>
    <t>결과</t>
    <phoneticPr fontId="3" type="noConversion"/>
  </si>
  <si>
    <r>
      <t>본 결과서는 의뢰된 시료에 한하며, 검사 결과는 소송 및 법적인 용도로 사용 할 수 없습니다</t>
    </r>
    <r>
      <rPr>
        <b/>
        <sz val="9"/>
        <color theme="1"/>
        <rFont val="맑은 고딕"/>
        <family val="3"/>
        <charset val="129"/>
        <scheme val="minor"/>
      </rPr>
      <t>.</t>
    </r>
  </si>
  <si>
    <r>
      <t xml:space="preserve">제2017-1호 가축병성감정실시기관 </t>
    </r>
    <r>
      <rPr>
        <b/>
        <sz val="12"/>
        <color theme="1"/>
        <rFont val="맑은 고딕"/>
        <family val="3"/>
        <charset val="129"/>
        <scheme val="minor"/>
      </rPr>
      <t>(주)체리부로 중앙연구소</t>
    </r>
  </si>
  <si>
    <t>접수번호</t>
    <phoneticPr fontId="3" type="noConversion"/>
  </si>
  <si>
    <t>샘플채취일</t>
    <phoneticPr fontId="3" type="noConversion"/>
  </si>
  <si>
    <t>샘플채취자</t>
    <phoneticPr fontId="3" type="noConversion"/>
  </si>
  <si>
    <t>살모넬라</t>
    <phoneticPr fontId="3" type="noConversion"/>
  </si>
  <si>
    <r>
      <t>*</t>
    </r>
    <r>
      <rPr>
        <sz val="10"/>
        <color theme="1"/>
        <rFont val="바탕"/>
        <family val="1"/>
        <charset val="129"/>
      </rPr>
      <t>살모넬라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검사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결과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판단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기준</t>
    </r>
    <phoneticPr fontId="3" type="noConversion"/>
  </si>
  <si>
    <t>적합</t>
    <phoneticPr fontId="3" type="noConversion"/>
  </si>
  <si>
    <t>부적합</t>
    <phoneticPr fontId="3" type="noConversion"/>
  </si>
  <si>
    <t>살모넬라 음성</t>
    <phoneticPr fontId="3" type="noConversion"/>
  </si>
  <si>
    <t>Comments</t>
    <phoneticPr fontId="3" type="noConversion"/>
  </si>
  <si>
    <t>계사</t>
    <phoneticPr fontId="3" type="noConversion"/>
  </si>
  <si>
    <t>계군명</t>
    <phoneticPr fontId="3" type="noConversion"/>
  </si>
  <si>
    <t>주령</t>
    <phoneticPr fontId="3" type="noConversion"/>
  </si>
  <si>
    <t>주의</t>
    <phoneticPr fontId="3" type="noConversion"/>
  </si>
  <si>
    <t>살모넬라 분리(SE 이외)</t>
    <phoneticPr fontId="3" type="noConversion"/>
  </si>
  <si>
    <r>
      <t xml:space="preserve">SE </t>
    </r>
    <r>
      <rPr>
        <sz val="11"/>
        <color theme="1"/>
        <rFont val="바탕"/>
        <family val="1"/>
        <charset val="129"/>
      </rPr>
      <t>검출</t>
    </r>
    <phoneticPr fontId="3" type="noConversion"/>
  </si>
  <si>
    <t>농장명</t>
    <phoneticPr fontId="3" type="noConversion"/>
  </si>
  <si>
    <t>양호</t>
    <phoneticPr fontId="3" type="noConversion"/>
  </si>
  <si>
    <t>불량</t>
    <phoneticPr fontId="3" type="noConversion"/>
  </si>
  <si>
    <t>농장 계사 환경 살모넬라 검사</t>
    <phoneticPr fontId="3" type="noConversion"/>
  </si>
  <si>
    <t>농장명</t>
    <phoneticPr fontId="3" type="noConversion"/>
  </si>
  <si>
    <t>샘플채취일</t>
    <phoneticPr fontId="3" type="noConversion"/>
  </si>
  <si>
    <t>샘플채취자</t>
    <phoneticPr fontId="3" type="noConversion"/>
  </si>
  <si>
    <t>계군명</t>
    <phoneticPr fontId="3" type="noConversion"/>
  </si>
  <si>
    <t>주령</t>
    <phoneticPr fontId="3" type="noConversion"/>
  </si>
  <si>
    <t>계사</t>
    <phoneticPr fontId="3" type="noConversion"/>
  </si>
  <si>
    <t>검사 위치</t>
    <phoneticPr fontId="3" type="noConversion"/>
  </si>
  <si>
    <t>살모넬라</t>
    <phoneticPr fontId="3" type="noConversion"/>
  </si>
  <si>
    <t>검사위치</t>
    <phoneticPr fontId="3" type="noConversion"/>
  </si>
  <si>
    <t>사료</t>
    <phoneticPr fontId="3" type="noConversion"/>
  </si>
  <si>
    <r>
      <t>*</t>
    </r>
    <r>
      <rPr>
        <sz val="10"/>
        <color theme="1"/>
        <rFont val="바탕"/>
        <family val="1"/>
        <charset val="129"/>
      </rPr>
      <t>살모넬라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검사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결과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판단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기준</t>
    </r>
    <phoneticPr fontId="3" type="noConversion"/>
  </si>
  <si>
    <t>결과</t>
    <phoneticPr fontId="3" type="noConversion"/>
  </si>
  <si>
    <t>양호</t>
    <phoneticPr fontId="3" type="noConversion"/>
  </si>
  <si>
    <t>주의</t>
    <phoneticPr fontId="3" type="noConversion"/>
  </si>
  <si>
    <t>불량</t>
    <phoneticPr fontId="3" type="noConversion"/>
  </si>
  <si>
    <t>항목</t>
    <phoneticPr fontId="3" type="noConversion"/>
  </si>
  <si>
    <t>살모넬라</t>
    <phoneticPr fontId="3" type="noConversion"/>
  </si>
  <si>
    <t>살모넬라 음성</t>
    <phoneticPr fontId="3" type="noConversion"/>
  </si>
  <si>
    <t>살모넬라 분리(SE 이외)</t>
    <phoneticPr fontId="3" type="noConversion"/>
  </si>
  <si>
    <r>
      <t xml:space="preserve">SE </t>
    </r>
    <r>
      <rPr>
        <sz val="11"/>
        <color theme="1"/>
        <rFont val="바탕"/>
        <family val="1"/>
        <charset val="129"/>
      </rPr>
      <t>검출</t>
    </r>
    <phoneticPr fontId="3" type="noConversion"/>
  </si>
  <si>
    <t>Comments</t>
    <phoneticPr fontId="3" type="noConversion"/>
  </si>
  <si>
    <r>
      <t xml:space="preserve">- </t>
    </r>
    <r>
      <rPr>
        <sz val="10"/>
        <color theme="1"/>
        <rFont val="바탕"/>
        <family val="1"/>
        <charset val="129"/>
      </rPr>
      <t>전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구역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음성으로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양호</t>
    </r>
    <phoneticPr fontId="3" type="noConversion"/>
  </si>
  <si>
    <t>농장 사료 살모넬라 검사</t>
    <phoneticPr fontId="3" type="noConversion"/>
  </si>
  <si>
    <t>접수번호</t>
    <phoneticPr fontId="3" type="noConversion"/>
  </si>
  <si>
    <t>검사 위치</t>
    <phoneticPr fontId="3" type="noConversion"/>
  </si>
  <si>
    <r>
      <rPr>
        <sz val="10"/>
        <color theme="1"/>
        <rFont val="바탕"/>
        <family val="1"/>
        <charset val="129"/>
      </rPr>
      <t>검사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위치</t>
    </r>
    <phoneticPr fontId="3" type="noConversion"/>
  </si>
  <si>
    <t>검사완료일</t>
    <phoneticPr fontId="3" type="noConversion"/>
  </si>
  <si>
    <t>살모넬라</t>
    <phoneticPr fontId="3" type="noConversion"/>
  </si>
  <si>
    <t>벽 (시설)</t>
    <phoneticPr fontId="3" type="noConversion"/>
  </si>
  <si>
    <t>바닥 (깔짚)</t>
    <phoneticPr fontId="3" type="noConversion"/>
  </si>
  <si>
    <t>벽 (시설)</t>
    <phoneticPr fontId="3" type="noConversion"/>
  </si>
  <si>
    <r>
      <t xml:space="preserve">SE </t>
    </r>
    <r>
      <rPr>
        <sz val="11"/>
        <color theme="1"/>
        <rFont val="바탕"/>
        <family val="1"/>
        <charset val="129"/>
      </rPr>
      <t>검출</t>
    </r>
    <phoneticPr fontId="3" type="noConversion"/>
  </si>
  <si>
    <t>농장 계사 환경 살모넬라 검사</t>
    <phoneticPr fontId="3" type="noConversion"/>
  </si>
  <si>
    <t>접수번호</t>
    <phoneticPr fontId="3" type="noConversion"/>
  </si>
  <si>
    <t>농장명</t>
    <phoneticPr fontId="3" type="noConversion"/>
  </si>
  <si>
    <t>샘플채취일</t>
    <phoneticPr fontId="3" type="noConversion"/>
  </si>
  <si>
    <t>검사완료일</t>
    <phoneticPr fontId="3" type="noConversion"/>
  </si>
  <si>
    <t>계군명</t>
    <phoneticPr fontId="3" type="noConversion"/>
  </si>
  <si>
    <t>주령</t>
    <phoneticPr fontId="3" type="noConversion"/>
  </si>
  <si>
    <t>샘플채취자</t>
    <phoneticPr fontId="3" type="noConversion"/>
  </si>
  <si>
    <t>계사</t>
    <phoneticPr fontId="3" type="noConversion"/>
  </si>
  <si>
    <t>결과</t>
    <phoneticPr fontId="3" type="noConversion"/>
  </si>
  <si>
    <r>
      <t>*</t>
    </r>
    <r>
      <rPr>
        <sz val="10"/>
        <color theme="1"/>
        <rFont val="바탕"/>
        <family val="1"/>
        <charset val="129"/>
      </rPr>
      <t>살모넬라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검사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결과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판단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기준</t>
    </r>
    <phoneticPr fontId="3" type="noConversion"/>
  </si>
  <si>
    <t>적합</t>
    <phoneticPr fontId="3" type="noConversion"/>
  </si>
  <si>
    <t>주의</t>
    <phoneticPr fontId="3" type="noConversion"/>
  </si>
  <si>
    <t>부적합</t>
    <phoneticPr fontId="3" type="noConversion"/>
  </si>
  <si>
    <t>항목</t>
    <phoneticPr fontId="3" type="noConversion"/>
  </si>
  <si>
    <t>살모넬라</t>
    <phoneticPr fontId="3" type="noConversion"/>
  </si>
  <si>
    <t>살모넬라 음성</t>
    <phoneticPr fontId="3" type="noConversion"/>
  </si>
  <si>
    <t>살모넬라 분리(SE 이외)</t>
    <phoneticPr fontId="3" type="noConversion"/>
  </si>
  <si>
    <r>
      <t xml:space="preserve">SE </t>
    </r>
    <r>
      <rPr>
        <sz val="11"/>
        <color theme="1"/>
        <rFont val="바탕"/>
        <family val="1"/>
        <charset val="129"/>
      </rPr>
      <t>검출</t>
    </r>
    <phoneticPr fontId="3" type="noConversion"/>
  </si>
  <si>
    <t>Comments</t>
    <phoneticPr fontId="3" type="noConversion"/>
  </si>
  <si>
    <t>심예선</t>
    <phoneticPr fontId="3" type="noConversion"/>
  </si>
  <si>
    <t>1동</t>
    <phoneticPr fontId="3" type="noConversion"/>
  </si>
  <si>
    <t>2동</t>
    <phoneticPr fontId="3" type="noConversion"/>
  </si>
  <si>
    <t>3동</t>
    <phoneticPr fontId="3" type="noConversion"/>
  </si>
  <si>
    <t>음성</t>
    <phoneticPr fontId="3" type="noConversion"/>
  </si>
  <si>
    <r>
      <t xml:space="preserve">- </t>
    </r>
    <r>
      <rPr>
        <sz val="10"/>
        <color theme="1"/>
        <rFont val="바탕"/>
        <family val="1"/>
        <charset val="129"/>
      </rPr>
      <t>검사결과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살모넬라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음성으로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양호함</t>
    </r>
    <phoneticPr fontId="3" type="noConversion"/>
  </si>
  <si>
    <t>부곡농장</t>
    <phoneticPr fontId="3" type="noConversion"/>
  </si>
  <si>
    <t>2020.03.30</t>
    <phoneticPr fontId="3" type="noConversion"/>
  </si>
  <si>
    <t>2020.04.02</t>
    <phoneticPr fontId="3" type="noConversion"/>
  </si>
  <si>
    <t>20-0869</t>
    <phoneticPr fontId="3" type="noConversion"/>
  </si>
  <si>
    <t>4동</t>
    <phoneticPr fontId="3" type="noConversion"/>
  </si>
  <si>
    <t>5동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</si>
</sst>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yyyy\.mm\.dd"/>
    <numFmt numFmtId="177" formatCode="##&quot;주령&quot;"/>
  </numFmts>
  <fonts count="14" x14ac:knownFonts="1">
    <font>
      <sz val="11"/>
      <color theme="1"/>
      <name val="맑은 고딕"/>
      <family val="2"/>
      <charset val="129"/>
      <scheme val="minor"/>
    </font>
    <font>
      <sz val="10"/>
      <color theme="1"/>
      <name val="바탕"/>
      <family val="1"/>
      <charset val="129"/>
    </font>
    <font>
      <sz val="10"/>
      <color theme="1"/>
      <name val="Times New Roman"/>
      <family val="1"/>
    </font>
    <font>
      <sz val="8"/>
      <name val="맑은 고딕"/>
      <family val="2"/>
      <charset val="129"/>
      <scheme val="minor"/>
    </font>
    <font>
      <sz val="11"/>
      <color theme="1"/>
      <name val="바탕"/>
      <family val="1"/>
      <charset val="129"/>
    </font>
    <font>
      <sz val="11"/>
      <color theme="1"/>
      <name val="Times New Roman"/>
      <family val="1"/>
    </font>
    <font>
      <sz val="8"/>
      <color theme="1"/>
      <name val="Times New Roman"/>
      <family val="1"/>
    </font>
    <font>
      <b/>
      <sz val="20"/>
      <color theme="1"/>
      <name val="Times New Roman"/>
      <family val="1"/>
    </font>
    <font>
      <b/>
      <sz val="20"/>
      <color theme="1"/>
      <name val="바탕"/>
      <family val="1"/>
      <charset val="129"/>
    </font>
    <font>
      <b/>
      <sz val="9"/>
      <color rgb="FF00B050"/>
      <name val="맑은 고딕"/>
      <family val="3"/>
      <charset val="129"/>
      <scheme val="minor"/>
    </font>
    <font>
      <b/>
      <sz val="9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1"/>
      <color theme="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D9E2F3"/>
        <bgColor indexed="64"/>
      </patternFill>
    </fill>
    <fill>
      <patternFill patternType="solid">
        <fgColor rgb="FFFFFF00"/>
        <bgColor indexed="64"/>
      </patternFill>
    </fill>
  </fills>
  <borders count="5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Down="1">
      <left/>
      <right/>
      <top/>
      <bottom/>
      <diagonal style="thin">
        <color auto="1"/>
      </diagonal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 diagonalDown="1">
      <left style="thin">
        <color auto="1"/>
      </left>
      <right/>
      <top style="thin">
        <color auto="1"/>
      </top>
      <bottom/>
      <diagonal style="thin">
        <color auto="1"/>
      </diagonal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/>
      <diagonal/>
    </border>
    <border>
      <left style="thin">
        <color auto="1"/>
      </left>
      <right style="double">
        <color indexed="64"/>
      </right>
      <top/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double">
        <color indexed="64"/>
      </left>
      <right/>
      <top/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35">
    <xf numFmtId="0" fontId="0" fillId="0" borderId="0" xfId="0">
      <alignment vertical="center"/>
    </xf>
    <xf numFmtId="0" fontId="2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5" fillId="2" borderId="10" xfId="0" applyFont="1" applyFill="1" applyBorder="1">
      <alignment vertical="center"/>
    </xf>
    <xf numFmtId="0" fontId="5" fillId="0" borderId="13" xfId="0" applyFont="1" applyBorder="1">
      <alignment vertical="center"/>
    </xf>
    <xf numFmtId="0" fontId="5" fillId="0" borderId="14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16" xfId="0" applyFont="1" applyBorder="1">
      <alignment vertical="center"/>
    </xf>
    <xf numFmtId="0" fontId="5" fillId="0" borderId="18" xfId="0" applyFont="1" applyBorder="1">
      <alignment vertical="center"/>
    </xf>
    <xf numFmtId="0" fontId="5" fillId="0" borderId="19" xfId="0" applyFont="1" applyBorder="1">
      <alignment vertical="center"/>
    </xf>
    <xf numFmtId="0" fontId="5" fillId="2" borderId="20" xfId="0" applyFont="1" applyFill="1" applyBorder="1">
      <alignment vertical="center"/>
    </xf>
    <xf numFmtId="0" fontId="4" fillId="2" borderId="13" xfId="0" applyFont="1" applyFill="1" applyBorder="1" applyAlignment="1">
      <alignment horizontal="right" vertical="center"/>
    </xf>
    <xf numFmtId="0" fontId="4" fillId="2" borderId="15" xfId="0" applyFont="1" applyFill="1" applyBorder="1">
      <alignment vertical="center"/>
    </xf>
    <xf numFmtId="0" fontId="2" fillId="0" borderId="12" xfId="0" applyFont="1" applyBorder="1">
      <alignment vertical="center"/>
    </xf>
    <xf numFmtId="0" fontId="2" fillId="0" borderId="15" xfId="0" quotePrefix="1" applyFont="1" applyBorder="1">
      <alignment vertical="center"/>
    </xf>
    <xf numFmtId="0" fontId="2" fillId="0" borderId="17" xfId="0" quotePrefix="1" applyFont="1" applyBorder="1">
      <alignment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21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3" fillId="0" borderId="0" xfId="0" applyFont="1">
      <alignment vertical="center"/>
    </xf>
    <xf numFmtId="0" fontId="1" fillId="3" borderId="1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37" xfId="0" applyFont="1" applyFill="1" applyBorder="1" applyAlignment="1">
      <alignment horizontal="center" vertical="center" wrapText="1"/>
    </xf>
    <xf numFmtId="0" fontId="2" fillId="0" borderId="41" xfId="0" applyFont="1" applyFill="1" applyBorder="1" applyAlignment="1">
      <alignment horizontal="center" vertical="center" wrapText="1"/>
    </xf>
    <xf numFmtId="0" fontId="1" fillId="3" borderId="47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1" fillId="3" borderId="49" xfId="0" applyFont="1" applyFill="1" applyBorder="1" applyAlignment="1">
      <alignment horizontal="center" vertical="center"/>
    </xf>
    <xf numFmtId="0" fontId="1" fillId="3" borderId="19" xfId="0" applyFont="1" applyFill="1" applyBorder="1" applyAlignment="1">
      <alignment horizontal="center" vertical="center"/>
    </xf>
    <xf numFmtId="0" fontId="1" fillId="3" borderId="21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2" fillId="0" borderId="33" xfId="0" applyFont="1" applyFill="1" applyBorder="1" applyAlignment="1">
      <alignment horizontal="center" vertical="center" wrapText="1"/>
    </xf>
    <xf numFmtId="0" fontId="2" fillId="0" borderId="34" xfId="0" applyFont="1" applyFill="1" applyBorder="1" applyAlignment="1">
      <alignment horizontal="center" vertical="center" wrapText="1"/>
    </xf>
    <xf numFmtId="0" fontId="1" fillId="3" borderId="48" xfId="0" applyFont="1" applyFill="1" applyBorder="1" applyAlignment="1">
      <alignment horizontal="center" vertical="center"/>
    </xf>
    <xf numFmtId="0" fontId="1" fillId="3" borderId="50" xfId="0" applyFont="1" applyFill="1" applyBorder="1" applyAlignment="1">
      <alignment horizontal="center" vertical="center"/>
    </xf>
    <xf numFmtId="0" fontId="1" fillId="3" borderId="21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2" fillId="0" borderId="38" xfId="0" applyFont="1" applyFill="1" applyBorder="1" applyAlignment="1">
      <alignment horizontal="center" vertical="center" wrapText="1"/>
    </xf>
    <xf numFmtId="0" fontId="1" fillId="3" borderId="51" xfId="0" applyFont="1" applyFill="1" applyBorder="1" applyAlignment="1">
      <alignment horizontal="center" vertical="center"/>
    </xf>
    <xf numFmtId="0" fontId="1" fillId="3" borderId="52" xfId="0" applyFont="1" applyFill="1" applyBorder="1" applyAlignment="1">
      <alignment horizontal="center" vertical="center"/>
    </xf>
    <xf numFmtId="0" fontId="1" fillId="3" borderId="54" xfId="0" applyFont="1" applyFill="1" applyBorder="1" applyAlignment="1">
      <alignment horizontal="center" vertical="center"/>
    </xf>
    <xf numFmtId="0" fontId="1" fillId="3" borderId="55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 wrapText="1"/>
    </xf>
    <xf numFmtId="0" fontId="1" fillId="3" borderId="39" xfId="0" applyFont="1" applyFill="1" applyBorder="1" applyAlignment="1">
      <alignment horizontal="center" vertical="center" wrapText="1"/>
    </xf>
    <xf numFmtId="0" fontId="2" fillId="0" borderId="40" xfId="0" applyFont="1" applyFill="1" applyBorder="1" applyAlignment="1">
      <alignment horizontal="center" vertical="center" wrapText="1"/>
    </xf>
    <xf numFmtId="0" fontId="1" fillId="3" borderId="53" xfId="0" applyFont="1" applyFill="1" applyBorder="1" applyAlignment="1">
      <alignment horizontal="center" vertical="center"/>
    </xf>
    <xf numFmtId="0" fontId="1" fillId="3" borderId="56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3" borderId="39" xfId="0" applyFont="1" applyFill="1" applyBorder="1" applyAlignment="1">
      <alignment horizontal="center" vertical="center"/>
    </xf>
    <xf numFmtId="0" fontId="1" fillId="2" borderId="45" xfId="0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vertical="center" wrapText="1"/>
    </xf>
    <xf numFmtId="0" fontId="1" fillId="2" borderId="46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76" fontId="1" fillId="3" borderId="1" xfId="0" applyNumberFormat="1" applyFont="1" applyFill="1" applyBorder="1" applyAlignment="1">
      <alignment horizontal="center" vertical="center"/>
    </xf>
    <xf numFmtId="176" fontId="1" fillId="3" borderId="2" xfId="0" applyNumberFormat="1" applyFont="1" applyFill="1" applyBorder="1" applyAlignment="1">
      <alignment horizontal="center" vertical="center"/>
    </xf>
    <xf numFmtId="176" fontId="1" fillId="3" borderId="3" xfId="0" applyNumberFormat="1" applyFont="1" applyFill="1" applyBorder="1" applyAlignment="1">
      <alignment horizontal="center" vertical="center"/>
    </xf>
    <xf numFmtId="177" fontId="1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2" fillId="0" borderId="47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54" xfId="0" applyFont="1" applyBorder="1" applyAlignment="1">
      <alignment horizontal="center" vertical="center" wrapText="1"/>
    </xf>
    <xf numFmtId="0" fontId="2" fillId="0" borderId="55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0" fontId="2" fillId="0" borderId="48" xfId="0" applyFont="1" applyBorder="1" applyAlignment="1">
      <alignment horizontal="center" vertical="center" wrapText="1"/>
    </xf>
    <xf numFmtId="0" fontId="2" fillId="0" borderId="56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0" fontId="2" fillId="0" borderId="49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50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/>
    </xf>
    <xf numFmtId="176" fontId="1" fillId="0" borderId="3" xfId="0" applyNumberFormat="1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3" borderId="25" xfId="0" applyFont="1" applyFill="1" applyBorder="1" applyAlignment="1">
      <alignment horizontal="center" vertical="center"/>
    </xf>
    <xf numFmtId="0" fontId="2" fillId="3" borderId="2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3" borderId="25" xfId="0" applyFont="1" applyFill="1" applyBorder="1" applyAlignment="1">
      <alignment horizontal="center" vertical="center"/>
    </xf>
    <xf numFmtId="0" fontId="1" fillId="3" borderId="27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14" fontId="1" fillId="3" borderId="1" xfId="0" applyNumberFormat="1" applyFont="1" applyFill="1" applyBorder="1" applyAlignment="1">
      <alignment horizontal="center" vertical="center"/>
    </xf>
    <xf numFmtId="0" fontId="1" fillId="2" borderId="21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1" fillId="3" borderId="17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2" fillId="0" borderId="29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</cellXfs>
  <cellStyles count="1">
    <cellStyle name="표준" xfId="0" builtinId="0"/>
  </cellStyles>
  <dxfs count="22">
    <dxf>
      <font>
        <b val="0"/>
        <i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 val="0"/>
        <i/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 val="0"/>
        <i/>
        <color rgb="FFFF0000"/>
      </font>
    </dxf>
    <dxf>
      <font>
        <color rgb="FFFF0000"/>
      </font>
    </dxf>
    <dxf>
      <font>
        <b val="0"/>
        <i/>
        <color rgb="FF0070C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D9E2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N44"/>
  <sheetViews>
    <sheetView zoomScaleNormal="100" workbookViewId="0">
      <selection activeCell="B6" sqref="B6"/>
    </sheetView>
  </sheetViews>
  <sheetFormatPr defaultColWidth="9" defaultRowHeight="15" x14ac:dyDescent="0.3"/>
  <cols>
    <col min="1" max="1" width="8.75" style="2" customWidth="1"/>
    <col min="2" max="2" width="11.25" style="2" customWidth="1"/>
    <col min="3" max="3" width="11.75" style="2" customWidth="1"/>
    <col min="4" max="4" width="9.25" style="2" customWidth="1"/>
    <col min="5" max="5" width="8.75" style="2" customWidth="1"/>
    <col min="6" max="6" width="11.25" style="2" customWidth="1"/>
    <col min="7" max="7" width="12.125" style="2" customWidth="1"/>
    <col min="8" max="8" width="9.25" style="2" customWidth="1"/>
    <col min="9" max="16384" width="9" style="2"/>
  </cols>
  <sheetData>
    <row r="1" spans="1:14" ht="25.5" x14ac:dyDescent="0.3">
      <c r="A1" s="69" t="s">
        <v>23</v>
      </c>
      <c r="B1" s="70"/>
      <c r="C1" s="70"/>
      <c r="D1" s="70"/>
      <c r="E1" s="70"/>
      <c r="F1" s="70"/>
      <c r="G1" s="70"/>
      <c r="H1" s="70"/>
    </row>
    <row r="3" spans="1:14" x14ac:dyDescent="0.3">
      <c r="F3" s="29" t="s">
        <v>5</v>
      </c>
      <c r="G3" s="71" t="s">
        <v>85</v>
      </c>
      <c r="H3" s="72"/>
      <c r="N3" s="32"/>
    </row>
    <row r="4" spans="1:14" x14ac:dyDescent="0.3">
      <c r="A4" s="28" t="s">
        <v>20</v>
      </c>
      <c r="B4" s="33" t="s">
        <v>82</v>
      </c>
      <c r="C4" s="28" t="s">
        <v>6</v>
      </c>
      <c r="D4" s="73" t="s">
        <v>83</v>
      </c>
      <c r="E4" s="73"/>
      <c r="F4" s="30" t="s">
        <v>50</v>
      </c>
      <c r="G4" s="74" t="s">
        <v>84</v>
      </c>
      <c r="H4" s="75"/>
      <c r="N4" s="32"/>
    </row>
    <row r="5" spans="1:14" x14ac:dyDescent="0.3">
      <c r="A5" s="28" t="s">
        <v>15</v>
      </c>
      <c r="B5" s="27">
        <v>9233</v>
      </c>
      <c r="C5" s="28" t="s">
        <v>16</v>
      </c>
      <c r="D5" s="76">
        <v>42</v>
      </c>
      <c r="E5" s="76"/>
      <c r="F5" s="28" t="s">
        <v>7</v>
      </c>
      <c r="G5" s="77" t="s">
        <v>76</v>
      </c>
      <c r="H5" s="77"/>
      <c r="N5" s="32">
        <v>4</v>
      </c>
    </row>
    <row r="6" spans="1:14" ht="15.75" thickBot="1" x14ac:dyDescent="0.35">
      <c r="N6" s="32">
        <v>8</v>
      </c>
    </row>
    <row r="7" spans="1:14" ht="16.5" customHeight="1" x14ac:dyDescent="0.3">
      <c r="A7" s="66" t="s">
        <v>14</v>
      </c>
      <c r="B7" s="67"/>
      <c r="C7" s="31" t="s">
        <v>51</v>
      </c>
      <c r="D7" s="22" t="s">
        <v>0</v>
      </c>
      <c r="E7" s="68" t="s">
        <v>14</v>
      </c>
      <c r="F7" s="67"/>
      <c r="G7" s="31" t="s">
        <v>8</v>
      </c>
      <c r="H7" s="6" t="s">
        <v>0</v>
      </c>
      <c r="N7" s="32">
        <v>12</v>
      </c>
    </row>
    <row r="8" spans="1:14" ht="18.75" customHeight="1" x14ac:dyDescent="0.3">
      <c r="A8" s="42" t="s">
        <v>77</v>
      </c>
      <c r="B8" s="43"/>
      <c r="C8" s="46" t="s">
        <v>80</v>
      </c>
      <c r="D8" s="48" t="str">
        <f>IF(C8="","",IF(C8="음성","양호",IF(ISERROR(FIND(".",C8)),"불량","주의")))</f>
        <v>양호</v>
      </c>
      <c r="E8" s="50" t="s">
        <v>78</v>
      </c>
      <c r="F8" s="43"/>
      <c r="G8" s="46" t="s">
        <v>80</v>
      </c>
      <c r="H8" s="40" t="str">
        <f>IF(G8="","",IF(G8="음성","양호",IF(ISERROR(FIND(".",G8)),"불량","주의")))</f>
        <v>양호</v>
      </c>
      <c r="N8" s="32">
        <v>16</v>
      </c>
    </row>
    <row r="9" spans="1:14" ht="18.75" customHeight="1" x14ac:dyDescent="0.3">
      <c r="A9" s="44"/>
      <c r="B9" s="45"/>
      <c r="C9" s="47"/>
      <c r="D9" s="49"/>
      <c r="E9" s="51"/>
      <c r="F9" s="45"/>
      <c r="G9" s="47"/>
      <c r="H9" s="54"/>
      <c r="N9" s="32">
        <v>20</v>
      </c>
    </row>
    <row r="10" spans="1:14" ht="18.75" customHeight="1" x14ac:dyDescent="0.3">
      <c r="A10" s="42" t="s">
        <v>79</v>
      </c>
      <c r="B10" s="43"/>
      <c r="C10" s="46" t="s">
        <v>80</v>
      </c>
      <c r="D10" s="48" t="str">
        <f t="shared" ref="D10" si="0">IF(C10="","",IF(C10="음성","양호",IF(ISERROR(FIND(".",C10)),"불량","주의")))</f>
        <v>양호</v>
      </c>
      <c r="E10" s="50" t="s">
        <v>86</v>
      </c>
      <c r="F10" s="43"/>
      <c r="G10" s="46" t="s">
        <v>80</v>
      </c>
      <c r="H10" s="40" t="str">
        <f t="shared" ref="H10" si="1">IF(G10="","",IF(G10="음성","양호",IF(ISERROR(FIND(".",G10)),"불량","주의")))</f>
        <v>양호</v>
      </c>
      <c r="N10" s="32">
        <v>24</v>
      </c>
    </row>
    <row r="11" spans="1:14" ht="18.75" customHeight="1" x14ac:dyDescent="0.3">
      <c r="A11" s="44"/>
      <c r="B11" s="45"/>
      <c r="C11" s="47"/>
      <c r="D11" s="49"/>
      <c r="E11" s="51"/>
      <c r="F11" s="45"/>
      <c r="G11" s="47"/>
      <c r="H11" s="54"/>
      <c r="N11" s="32">
        <v>28</v>
      </c>
    </row>
    <row r="12" spans="1:14" ht="18.75" customHeight="1" x14ac:dyDescent="0.3">
      <c r="A12" s="42" t="s">
        <v>87</v>
      </c>
      <c r="B12" s="43"/>
      <c r="C12" s="46" t="s">
        <v>80</v>
      </c>
      <c r="D12" s="48" t="str">
        <f t="shared" ref="D12" si="2">IF(C12="","",IF(C12="음성","양호",IF(ISERROR(FIND(".",C12)),"불량","주의")))</f>
        <v>양호</v>
      </c>
      <c r="E12" s="50"/>
      <c r="F12" s="43"/>
      <c r="G12" s="46"/>
      <c r="H12" s="40" t="str">
        <f t="shared" ref="H12" si="3">IF(G12="","",IF(G12="음성","양호",IF(ISERROR(FIND(".",G12)),"불량","주의")))</f>
        <v/>
      </c>
      <c r="N12" s="32">
        <v>34</v>
      </c>
    </row>
    <row r="13" spans="1:14" ht="18.75" customHeight="1" x14ac:dyDescent="0.3">
      <c r="A13" s="44"/>
      <c r="B13" s="45"/>
      <c r="C13" s="47"/>
      <c r="D13" s="49"/>
      <c r="E13" s="51"/>
      <c r="F13" s="45"/>
      <c r="G13" s="47"/>
      <c r="H13" s="54"/>
      <c r="N13" s="32">
        <v>42</v>
      </c>
    </row>
    <row r="14" spans="1:14" ht="18.75" customHeight="1" x14ac:dyDescent="0.3">
      <c r="A14" s="42"/>
      <c r="B14" s="43"/>
      <c r="C14" s="46"/>
      <c r="D14" s="48" t="str">
        <f t="shared" ref="D14" si="4">IF(C14="","",IF(C14="음성","양호",IF(ISERROR(FIND(".",C14)),"불량","주의")))</f>
        <v/>
      </c>
      <c r="E14" s="50"/>
      <c r="F14" s="43"/>
      <c r="G14" s="46"/>
      <c r="H14" s="40" t="str">
        <f t="shared" ref="H14" si="5">IF(G14="","",IF(G14="음성","양호",IF(ISERROR(FIND(".",G14)),"불량","주의")))</f>
        <v/>
      </c>
      <c r="N14" s="32">
        <v>48</v>
      </c>
    </row>
    <row r="15" spans="1:14" ht="18.75" customHeight="1" x14ac:dyDescent="0.3">
      <c r="A15" s="44"/>
      <c r="B15" s="45"/>
      <c r="C15" s="47"/>
      <c r="D15" s="49"/>
      <c r="E15" s="51"/>
      <c r="F15" s="45"/>
      <c r="G15" s="47"/>
      <c r="H15" s="54"/>
      <c r="N15" s="32">
        <v>54</v>
      </c>
    </row>
    <row r="16" spans="1:14" ht="18.75" customHeight="1" x14ac:dyDescent="0.3">
      <c r="A16" s="42"/>
      <c r="B16" s="43"/>
      <c r="C16" s="46"/>
      <c r="D16" s="48" t="str">
        <f t="shared" ref="D16" si="6">IF(C16="","",IF(C16="음성","양호",IF(ISERROR(FIND(".",C16)),"불량","주의")))</f>
        <v/>
      </c>
      <c r="E16" s="50"/>
      <c r="F16" s="43"/>
      <c r="G16" s="46"/>
      <c r="H16" s="40" t="str">
        <f t="shared" ref="H16" si="7">IF(G16="","",IF(G16="음성","양호",IF(ISERROR(FIND(".",G16)),"불량","주의")))</f>
        <v/>
      </c>
      <c r="N16" s="32">
        <v>64</v>
      </c>
    </row>
    <row r="17" spans="1:14" ht="18.75" customHeight="1" x14ac:dyDescent="0.3">
      <c r="A17" s="44"/>
      <c r="B17" s="45"/>
      <c r="C17" s="47"/>
      <c r="D17" s="49"/>
      <c r="E17" s="51"/>
      <c r="F17" s="45"/>
      <c r="G17" s="47"/>
      <c r="H17" s="54"/>
      <c r="N17" s="32"/>
    </row>
    <row r="18" spans="1:14" ht="18.75" customHeight="1" x14ac:dyDescent="0.3">
      <c r="A18" s="42"/>
      <c r="B18" s="43"/>
      <c r="C18" s="46"/>
      <c r="D18" s="48" t="str">
        <f t="shared" ref="D18" si="8">IF(C18="","",IF(C18="음성","양호",IF(ISERROR(FIND(".",C18)),"불량","주의")))</f>
        <v/>
      </c>
      <c r="E18" s="50"/>
      <c r="F18" s="43"/>
      <c r="G18" s="46"/>
      <c r="H18" s="40" t="str">
        <f t="shared" ref="H18" si="9">IF(G18="","",IF(G18="음성","양호",IF(ISERROR(FIND(".",G18)),"불량","주의")))</f>
        <v/>
      </c>
      <c r="N18" s="32"/>
    </row>
    <row r="19" spans="1:14" ht="18.75" customHeight="1" x14ac:dyDescent="0.3">
      <c r="A19" s="44"/>
      <c r="B19" s="45"/>
      <c r="C19" s="47"/>
      <c r="D19" s="49"/>
      <c r="E19" s="51"/>
      <c r="F19" s="45"/>
      <c r="G19" s="47"/>
      <c r="H19" s="54"/>
      <c r="N19" s="32"/>
    </row>
    <row r="20" spans="1:14" ht="18.75" customHeight="1" x14ac:dyDescent="0.3">
      <c r="A20" s="42"/>
      <c r="B20" s="43" t="s">
        <v>52</v>
      </c>
      <c r="C20" s="46"/>
      <c r="D20" s="48" t="str">
        <f t="shared" ref="D20" si="10">IF(C20="","",IF(C20="음성","양호",IF(ISERROR(FIND(".",C20)),"불량","주의")))</f>
        <v/>
      </c>
      <c r="E20" s="50"/>
      <c r="F20" s="43" t="s">
        <v>52</v>
      </c>
      <c r="G20" s="52"/>
      <c r="H20" s="40" t="str">
        <f t="shared" ref="H20" si="11">IF(G20="","",IF(G20="음성","양호",IF(ISERROR(FIND(".",G20)),"불량","주의")))</f>
        <v/>
      </c>
    </row>
    <row r="21" spans="1:14" ht="18.75" customHeight="1" x14ac:dyDescent="0.3">
      <c r="A21" s="44"/>
      <c r="B21" s="45" t="s">
        <v>53</v>
      </c>
      <c r="C21" s="47"/>
      <c r="D21" s="49"/>
      <c r="E21" s="51"/>
      <c r="F21" s="45" t="s">
        <v>53</v>
      </c>
      <c r="G21" s="53"/>
      <c r="H21" s="54"/>
    </row>
    <row r="22" spans="1:14" ht="18.75" customHeight="1" x14ac:dyDescent="0.3">
      <c r="A22" s="42"/>
      <c r="B22" s="43" t="s">
        <v>54</v>
      </c>
      <c r="C22" s="46"/>
      <c r="D22" s="48" t="str">
        <f t="shared" ref="D22" si="12">IF(C22="","",IF(C22="음성","양호",IF(ISERROR(FIND(".",C22)),"불량","주의")))</f>
        <v/>
      </c>
      <c r="E22" s="50"/>
      <c r="F22" s="43" t="s">
        <v>52</v>
      </c>
      <c r="G22" s="52"/>
      <c r="H22" s="40" t="str">
        <f t="shared" ref="H22" si="13">IF(G22="","",IF(G22="음성","양호",IF(ISERROR(FIND(".",G22)),"불량","주의")))</f>
        <v/>
      </c>
    </row>
    <row r="23" spans="1:14" ht="18.75" customHeight="1" x14ac:dyDescent="0.3">
      <c r="A23" s="44"/>
      <c r="B23" s="45" t="s">
        <v>53</v>
      </c>
      <c r="C23" s="47"/>
      <c r="D23" s="49"/>
      <c r="E23" s="51"/>
      <c r="F23" s="45" t="s">
        <v>53</v>
      </c>
      <c r="G23" s="53"/>
      <c r="H23" s="54"/>
    </row>
    <row r="24" spans="1:14" ht="18.75" customHeight="1" x14ac:dyDescent="0.3">
      <c r="A24" s="42"/>
      <c r="B24" s="43" t="s">
        <v>52</v>
      </c>
      <c r="C24" s="46"/>
      <c r="D24" s="48" t="str">
        <f t="shared" ref="D24" si="14">IF(C24="","",IF(C24="음성","양호",IF(ISERROR(FIND(".",C24)),"불량","주의")))</f>
        <v/>
      </c>
      <c r="E24" s="50"/>
      <c r="F24" s="43" t="s">
        <v>52</v>
      </c>
      <c r="G24" s="52"/>
      <c r="H24" s="40" t="str">
        <f t="shared" ref="H24" si="15">IF(G24="","",IF(G24="음성","양호",IF(ISERROR(FIND(".",G24)),"불량","주의")))</f>
        <v/>
      </c>
    </row>
    <row r="25" spans="1:14" ht="18.75" customHeight="1" x14ac:dyDescent="0.3">
      <c r="A25" s="44"/>
      <c r="B25" s="45" t="s">
        <v>53</v>
      </c>
      <c r="C25" s="47"/>
      <c r="D25" s="49"/>
      <c r="E25" s="51"/>
      <c r="F25" s="45" t="s">
        <v>53</v>
      </c>
      <c r="G25" s="53"/>
      <c r="H25" s="54"/>
    </row>
    <row r="26" spans="1:14" ht="18.75" customHeight="1" thickBot="1" x14ac:dyDescent="0.35">
      <c r="A26" s="55"/>
      <c r="B26" s="56" t="s">
        <v>52</v>
      </c>
      <c r="C26" s="59"/>
      <c r="D26" s="48" t="str">
        <f t="shared" ref="D26" si="16">IF(C26="","",IF(C26="음성","양호",IF(ISERROR(FIND(".",C26)),"불량","주의")))</f>
        <v/>
      </c>
      <c r="E26" s="62"/>
      <c r="F26" s="56" t="s">
        <v>52</v>
      </c>
      <c r="G26" s="64"/>
      <c r="H26" s="40" t="str">
        <f t="shared" ref="H26" si="17">IF(G26="","",IF(G26="음성","양호",IF(ISERROR(FIND(".",G26)),"불량","주의")))</f>
        <v/>
      </c>
    </row>
    <row r="27" spans="1:14" ht="18.75" customHeight="1" thickBot="1" x14ac:dyDescent="0.35">
      <c r="A27" s="57"/>
      <c r="B27" s="58" t="s">
        <v>53</v>
      </c>
      <c r="C27" s="60"/>
      <c r="D27" s="61"/>
      <c r="E27" s="63"/>
      <c r="F27" s="58" t="s">
        <v>53</v>
      </c>
      <c r="G27" s="65"/>
      <c r="H27" s="41"/>
    </row>
    <row r="28" spans="1:14" x14ac:dyDescent="0.3">
      <c r="A28" s="3"/>
    </row>
    <row r="30" spans="1:14" x14ac:dyDescent="0.3">
      <c r="A30" s="1" t="s">
        <v>9</v>
      </c>
    </row>
    <row r="31" spans="1:14" x14ac:dyDescent="0.3">
      <c r="A31" s="14"/>
      <c r="B31" s="15" t="s">
        <v>2</v>
      </c>
      <c r="C31" s="36" t="s">
        <v>21</v>
      </c>
      <c r="D31" s="36"/>
      <c r="E31" s="36" t="s">
        <v>17</v>
      </c>
      <c r="F31" s="36"/>
      <c r="G31" s="36" t="s">
        <v>22</v>
      </c>
      <c r="H31" s="36"/>
    </row>
    <row r="32" spans="1:14" x14ac:dyDescent="0.3">
      <c r="A32" s="16" t="s">
        <v>1</v>
      </c>
      <c r="B32" s="7"/>
      <c r="C32" s="36"/>
      <c r="D32" s="36"/>
      <c r="E32" s="36"/>
      <c r="F32" s="36"/>
      <c r="G32" s="36"/>
      <c r="H32" s="36"/>
    </row>
    <row r="33" spans="1:8" ht="17.25" customHeight="1" x14ac:dyDescent="0.3">
      <c r="A33" s="37" t="s">
        <v>8</v>
      </c>
      <c r="B33" s="38"/>
      <c r="C33" s="37" t="s">
        <v>12</v>
      </c>
      <c r="D33" s="37"/>
      <c r="E33" s="39" t="s">
        <v>18</v>
      </c>
      <c r="F33" s="39"/>
      <c r="G33" s="38" t="s">
        <v>55</v>
      </c>
      <c r="H33" s="38"/>
    </row>
    <row r="35" spans="1:8" x14ac:dyDescent="0.3">
      <c r="A35" s="17" t="s">
        <v>13</v>
      </c>
      <c r="B35" s="8"/>
      <c r="C35" s="8"/>
      <c r="D35" s="8"/>
      <c r="E35" s="8"/>
      <c r="F35" s="8"/>
      <c r="G35" s="8"/>
      <c r="H35" s="9"/>
    </row>
    <row r="36" spans="1:8" x14ac:dyDescent="0.3">
      <c r="A36" s="18" t="s">
        <v>81</v>
      </c>
      <c r="B36" s="10"/>
      <c r="C36" s="10"/>
      <c r="D36" s="10"/>
      <c r="E36" s="10"/>
      <c r="F36" s="10"/>
      <c r="G36" s="10"/>
      <c r="H36" s="11"/>
    </row>
    <row r="37" spans="1:8" x14ac:dyDescent="0.3">
      <c r="A37" s="18"/>
      <c r="B37" s="10"/>
      <c r="C37" s="10"/>
      <c r="D37" s="10"/>
      <c r="E37" s="10"/>
      <c r="F37" s="10"/>
      <c r="G37" s="10"/>
      <c r="H37" s="11"/>
    </row>
    <row r="38" spans="1:8" x14ac:dyDescent="0.3">
      <c r="A38" s="18"/>
      <c r="B38" s="10"/>
      <c r="C38" s="10"/>
      <c r="D38" s="10"/>
      <c r="E38" s="10"/>
      <c r="F38" s="10"/>
      <c r="G38" s="10"/>
      <c r="H38" s="11"/>
    </row>
    <row r="39" spans="1:8" x14ac:dyDescent="0.3">
      <c r="A39" s="18"/>
      <c r="B39" s="10"/>
      <c r="C39" s="10"/>
      <c r="D39" s="10"/>
      <c r="E39" s="10"/>
      <c r="F39" s="10"/>
      <c r="G39" s="10"/>
      <c r="H39" s="11"/>
    </row>
    <row r="40" spans="1:8" x14ac:dyDescent="0.3">
      <c r="A40" s="19"/>
      <c r="B40" s="12"/>
      <c r="C40" s="12"/>
      <c r="D40" s="12"/>
      <c r="E40" s="12"/>
      <c r="F40" s="12"/>
      <c r="G40" s="12"/>
      <c r="H40" s="13"/>
    </row>
    <row r="43" spans="1:8" x14ac:dyDescent="0.3">
      <c r="A43" s="34" t="s">
        <v>3</v>
      </c>
      <c r="B43" s="34"/>
      <c r="C43" s="34"/>
      <c r="D43" s="34"/>
      <c r="E43" s="34"/>
      <c r="F43" s="34"/>
      <c r="G43" s="34"/>
      <c r="H43" s="34"/>
    </row>
    <row r="44" spans="1:8" ht="17.25" x14ac:dyDescent="0.3">
      <c r="A44" s="35" t="s">
        <v>4</v>
      </c>
      <c r="B44" s="35"/>
      <c r="C44" s="35"/>
      <c r="D44" s="35"/>
      <c r="E44" s="35"/>
      <c r="F44" s="35"/>
      <c r="G44" s="35"/>
      <c r="H44" s="35"/>
    </row>
  </sheetData>
  <mergeCells count="77">
    <mergeCell ref="A1:H1"/>
    <mergeCell ref="G3:H3"/>
    <mergeCell ref="D4:E4"/>
    <mergeCell ref="G4:H4"/>
    <mergeCell ref="D5:E5"/>
    <mergeCell ref="G5:H5"/>
    <mergeCell ref="A7:B7"/>
    <mergeCell ref="E7:F7"/>
    <mergeCell ref="A8:B9"/>
    <mergeCell ref="C8:C9"/>
    <mergeCell ref="D8:D9"/>
    <mergeCell ref="E8:F9"/>
    <mergeCell ref="G8:G9"/>
    <mergeCell ref="H8:H9"/>
    <mergeCell ref="A10:B11"/>
    <mergeCell ref="C10:C11"/>
    <mergeCell ref="D10:D11"/>
    <mergeCell ref="E10:F11"/>
    <mergeCell ref="G10:G11"/>
    <mergeCell ref="H10:H11"/>
    <mergeCell ref="H14:H15"/>
    <mergeCell ref="A12:B13"/>
    <mergeCell ref="C12:C13"/>
    <mergeCell ref="D12:D13"/>
    <mergeCell ref="E12:F13"/>
    <mergeCell ref="G12:G13"/>
    <mergeCell ref="H12:H13"/>
    <mergeCell ref="A14:B15"/>
    <mergeCell ref="C14:C15"/>
    <mergeCell ref="D14:D15"/>
    <mergeCell ref="E14:F15"/>
    <mergeCell ref="G14:G15"/>
    <mergeCell ref="H18:H19"/>
    <mergeCell ref="A16:B17"/>
    <mergeCell ref="C16:C17"/>
    <mergeCell ref="D16:D17"/>
    <mergeCell ref="E16:F17"/>
    <mergeCell ref="G16:G17"/>
    <mergeCell ref="H16:H17"/>
    <mergeCell ref="A18:B19"/>
    <mergeCell ref="C18:C19"/>
    <mergeCell ref="D18:D19"/>
    <mergeCell ref="E18:F19"/>
    <mergeCell ref="G18:G19"/>
    <mergeCell ref="H22:H23"/>
    <mergeCell ref="A20:B21"/>
    <mergeCell ref="C20:C21"/>
    <mergeCell ref="D20:D21"/>
    <mergeCell ref="E20:F21"/>
    <mergeCell ref="G20:G21"/>
    <mergeCell ref="H20:H21"/>
    <mergeCell ref="A22:B23"/>
    <mergeCell ref="C22:C23"/>
    <mergeCell ref="D22:D23"/>
    <mergeCell ref="E22:F23"/>
    <mergeCell ref="G22:G23"/>
    <mergeCell ref="H26:H27"/>
    <mergeCell ref="A24:B25"/>
    <mergeCell ref="C24:C25"/>
    <mergeCell ref="D24:D25"/>
    <mergeCell ref="E24:F25"/>
    <mergeCell ref="G24:G25"/>
    <mergeCell ref="H24:H25"/>
    <mergeCell ref="A26:B27"/>
    <mergeCell ref="C26:C27"/>
    <mergeCell ref="D26:D27"/>
    <mergeCell ref="E26:F27"/>
    <mergeCell ref="G26:G27"/>
    <mergeCell ref="A43:H43"/>
    <mergeCell ref="A44:H44"/>
    <mergeCell ref="C31:D32"/>
    <mergeCell ref="E31:F32"/>
    <mergeCell ref="G31:H32"/>
    <mergeCell ref="A33:B33"/>
    <mergeCell ref="C33:D33"/>
    <mergeCell ref="E33:F33"/>
    <mergeCell ref="G33:H33"/>
  </mergeCells>
  <phoneticPr fontId="3" type="noConversion"/>
  <conditionalFormatting sqref="D8 D22 D10 D14 D18 D12 D16 D20 D24 D26 H8 H10:H27">
    <cfRule type="containsText" dxfId="21" priority="3" operator="containsText" text="불량">
      <formula>NOT(ISERROR(SEARCH("불량",D8)))</formula>
    </cfRule>
  </conditionalFormatting>
  <conditionalFormatting sqref="C8 C20:C27 C14 C18 C10 C16 G8 C12 G10:G27">
    <cfRule type="containsText" dxfId="20" priority="2" operator="containsText" text="양성">
      <formula>NOT(ISERROR(SEARCH("양성",C8)))</formula>
    </cfRule>
  </conditionalFormatting>
  <conditionalFormatting sqref="D8 D22 D10 D14 D18 D12 D16 D20 D24 D26 H8 H10:H27">
    <cfRule type="containsText" dxfId="19" priority="1" operator="containsText" text="주의">
      <formula>NOT(ISERROR(SEARCH("주의",D8)))</formula>
    </cfRule>
  </conditionalFormatting>
  <dataValidations count="1">
    <dataValidation type="list" allowBlank="1" showInputMessage="1" showErrorMessage="1" sqref="D5:E5">
      <formula1>$N$5:$N$16</formula1>
    </dataValidation>
  </dataValidations>
  <printOptions horizontalCentered="1" vertic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tabSelected="1" zoomScaleNormal="100" workbookViewId="0">
      <selection activeCell="A26" sqref="A26:B27"/>
    </sheetView>
  </sheetViews>
  <sheetFormatPr defaultColWidth="9" defaultRowHeight="15" x14ac:dyDescent="0.3"/>
  <cols>
    <col min="1" max="1" width="11.25" style="2" customWidth="1"/>
    <col min="2" max="2" width="11.375" style="2" customWidth="1"/>
    <col min="3" max="3" width="9.25" style="2" customWidth="1"/>
    <col min="4" max="4" width="8" style="2" customWidth="1"/>
    <col min="5" max="5" width="11.25" style="2" customWidth="1"/>
    <col min="6" max="6" width="11.375" style="2" customWidth="1"/>
    <col min="7" max="7" width="9.25" style="2" customWidth="1"/>
    <col min="8" max="8" width="8" style="2" customWidth="1"/>
    <col min="9" max="16384" width="9" style="2"/>
  </cols>
  <sheetData>
    <row r="1" spans="1:8" ht="25.5" x14ac:dyDescent="0.3">
      <c r="A1" s="69" t="s">
        <v>56</v>
      </c>
      <c r="B1" s="70"/>
      <c r="C1" s="70"/>
      <c r="D1" s="70"/>
      <c r="E1" s="70"/>
      <c r="F1" s="70"/>
      <c r="G1" s="70"/>
      <c r="H1" s="70"/>
    </row>
    <row r="3" spans="1:8" x14ac:dyDescent="0.3">
      <c r="F3" s="29" t="s">
        <v>57</v>
      </c>
      <c r="G3" s="71" t="str">
        <f>'환경 44주'!G3:H3</f>
        <v>20-0869</v>
      </c>
      <c r="H3" s="72"/>
    </row>
    <row r="4" spans="1:8" x14ac:dyDescent="0.3">
      <c r="A4" s="28" t="s">
        <v>58</v>
      </c>
      <c r="B4" s="29" t="str">
        <f>'환경 44주'!B4</f>
        <v>부곡농장</v>
      </c>
      <c r="C4" s="28" t="s">
        <v>59</v>
      </c>
      <c r="D4" s="99" t="str">
        <f>'환경 44주'!D4</f>
        <v>2020.03.30</v>
      </c>
      <c r="E4" s="99"/>
      <c r="F4" s="30" t="s">
        <v>60</v>
      </c>
      <c r="G4" s="100" t="str">
        <f>'환경 44주'!G4:H4</f>
        <v>2020.04.02</v>
      </c>
      <c r="H4" s="101"/>
    </row>
    <row r="5" spans="1:8" x14ac:dyDescent="0.3">
      <c r="A5" s="28" t="s">
        <v>61</v>
      </c>
      <c r="B5" s="29">
        <f>'환경 44주'!B5</f>
        <v>9233</v>
      </c>
      <c r="C5" s="28" t="s">
        <v>62</v>
      </c>
      <c r="D5" s="102">
        <f>'환경 44주'!D5</f>
        <v>42</v>
      </c>
      <c r="E5" s="102"/>
      <c r="F5" s="28" t="s">
        <v>63</v>
      </c>
      <c r="G5" s="103" t="str">
        <f>'환경 44주'!G5:H5</f>
        <v>심예선</v>
      </c>
      <c r="H5" s="103"/>
    </row>
    <row r="6" spans="1:8" ht="15.75" thickBot="1" x14ac:dyDescent="0.35"/>
    <row r="7" spans="1:8" ht="16.5" customHeight="1" x14ac:dyDescent="0.3">
      <c r="A7" s="66" t="s">
        <v>64</v>
      </c>
      <c r="B7" s="67"/>
      <c r="C7" s="96" t="s">
        <v>65</v>
      </c>
      <c r="D7" s="97"/>
      <c r="E7" s="68" t="s">
        <v>64</v>
      </c>
      <c r="F7" s="67"/>
      <c r="G7" s="96" t="s">
        <v>65</v>
      </c>
      <c r="H7" s="98"/>
    </row>
    <row r="8" spans="1:8" ht="18.75" customHeight="1" x14ac:dyDescent="0.3">
      <c r="A8" s="78" t="str">
        <f>IF('환경 44주'!A8:A9="","",'환경 44주'!A8:A9)</f>
        <v>1동</v>
      </c>
      <c r="B8" s="79"/>
      <c r="C8" s="82" t="str">
        <f>IF('환경 44주'!D8="","",IF('환경 44주'!D8="불량","부적합",IF('환경 44주'!D8="주의","주의","적합")))</f>
        <v>적합</v>
      </c>
      <c r="D8" s="83"/>
      <c r="E8" s="86" t="str">
        <f>IF('환경 44주'!E8:E9="","",'환경 44주'!E8:E9)</f>
        <v>2동</v>
      </c>
      <c r="F8" s="79"/>
      <c r="G8" s="82" t="str">
        <f>IF('환경 44주'!H8="","",IF('환경 44주'!H8="불량","부적합",IF('환경 44주'!H8="주의","주의","적합")))</f>
        <v>적합</v>
      </c>
      <c r="H8" s="88"/>
    </row>
    <row r="9" spans="1:8" ht="18.75" customHeight="1" x14ac:dyDescent="0.3">
      <c r="A9" s="90"/>
      <c r="B9" s="91"/>
      <c r="C9" s="92" t="str">
        <f>IF('환경 44주'!D9="불량","부적합",IF('환경 44주'!D9="주의","주의","적합"))</f>
        <v>적합</v>
      </c>
      <c r="D9" s="93"/>
      <c r="E9" s="94"/>
      <c r="F9" s="91"/>
      <c r="G9" s="92" t="str">
        <f>IF('환경 44주'!H9="불량","부적합",IF('환경 44주'!H9="주의","주의","적합"))</f>
        <v>적합</v>
      </c>
      <c r="H9" s="95"/>
    </row>
    <row r="10" spans="1:8" ht="18.75" customHeight="1" x14ac:dyDescent="0.3">
      <c r="A10" s="78" t="str">
        <f>IF('환경 44주'!A10:A11="","",'환경 44주'!A10:A11)</f>
        <v>3동</v>
      </c>
      <c r="B10" s="79"/>
      <c r="C10" s="82" t="str">
        <f>IF('환경 44주'!D10="","",IF('환경 44주'!D10="불량","부적합",IF('환경 44주'!D10="주의","주의","적합")))</f>
        <v>적합</v>
      </c>
      <c r="D10" s="83"/>
      <c r="E10" s="86" t="str">
        <f>IF('환경 44주'!E10:E11="","",'환경 44주'!E10:E11)</f>
        <v>4동</v>
      </c>
      <c r="F10" s="79"/>
      <c r="G10" s="82" t="str">
        <f>IF('환경 44주'!H10="","",IF('환경 44주'!H10="불량","부적합",IF('환경 44주'!H10="주의","주의","적합")))</f>
        <v>적합</v>
      </c>
      <c r="H10" s="88"/>
    </row>
    <row r="11" spans="1:8" ht="18.75" customHeight="1" x14ac:dyDescent="0.3">
      <c r="A11" s="90"/>
      <c r="B11" s="91"/>
      <c r="C11" s="92" t="str">
        <f>IF('환경 44주'!D11="불량","부적합",IF('환경 44주'!D11="주의","주의","적합"))</f>
        <v>적합</v>
      </c>
      <c r="D11" s="93"/>
      <c r="E11" s="94"/>
      <c r="F11" s="91"/>
      <c r="G11" s="92" t="str">
        <f>IF('환경 44주'!H11="불량","부적합",IF('환경 44주'!H11="주의","주의","적합"))</f>
        <v>적합</v>
      </c>
      <c r="H11" s="95"/>
    </row>
    <row r="12" spans="1:8" ht="18.75" customHeight="1" x14ac:dyDescent="0.3">
      <c r="A12" s="78" t="str">
        <f>IF('환경 44주'!A12:A13="","",'환경 44주'!A12:A13)</f>
        <v>5동</v>
      </c>
      <c r="B12" s="79"/>
      <c r="C12" s="82" t="str">
        <f>IF('환경 44주'!D12="","",IF('환경 44주'!D12="불량","부적합",IF('환경 44주'!D12="주의","주의","적합")))</f>
        <v>적합</v>
      </c>
      <c r="D12" s="83"/>
      <c r="E12" s="86" t="str">
        <f>IF('환경 44주'!E12:E13="","",'환경 44주'!E12:E13)</f>
        <v/>
      </c>
      <c r="F12" s="79"/>
      <c r="G12" s="82" t="str">
        <f>IF('환경 44주'!H12="","",IF('환경 44주'!H12="불량","부적합",IF('환경 44주'!H12="주의","주의","적합")))</f>
        <v/>
      </c>
      <c r="H12" s="88"/>
    </row>
    <row r="13" spans="1:8" ht="18.75" customHeight="1" x14ac:dyDescent="0.3">
      <c r="A13" s="90"/>
      <c r="B13" s="91"/>
      <c r="C13" s="92" t="str">
        <f>IF('환경 44주'!D13="불량","부적합",IF('환경 44주'!D13="주의","주의","적합"))</f>
        <v>적합</v>
      </c>
      <c r="D13" s="93"/>
      <c r="E13" s="94"/>
      <c r="F13" s="91"/>
      <c r="G13" s="92" t="str">
        <f>IF('환경 44주'!H13="불량","부적합",IF('환경 44주'!H13="주의","주의","적합"))</f>
        <v>적합</v>
      </c>
      <c r="H13" s="95"/>
    </row>
    <row r="14" spans="1:8" ht="18.75" customHeight="1" x14ac:dyDescent="0.3">
      <c r="A14" s="78" t="str">
        <f>IF('환경 44주'!A14:A15="","",'환경 44주'!A14:A15)</f>
        <v/>
      </c>
      <c r="B14" s="79"/>
      <c r="C14" s="82" t="str">
        <f>IF('환경 44주'!D14="","",IF('환경 44주'!D14="불량","부적합",IF('환경 44주'!D14="주의","주의","적합")))</f>
        <v/>
      </c>
      <c r="D14" s="83"/>
      <c r="E14" s="86" t="str">
        <f>IF('환경 44주'!E14:E15="","",'환경 44주'!E14:E15)</f>
        <v/>
      </c>
      <c r="F14" s="79"/>
      <c r="G14" s="82" t="str">
        <f>IF('환경 44주'!H14="","",IF('환경 44주'!H14="불량","부적합",IF('환경 44주'!H14="주의","주의","적합")))</f>
        <v/>
      </c>
      <c r="H14" s="88"/>
    </row>
    <row r="15" spans="1:8" ht="18.75" customHeight="1" x14ac:dyDescent="0.3">
      <c r="A15" s="90"/>
      <c r="B15" s="91"/>
      <c r="C15" s="92" t="str">
        <f>IF('환경 44주'!D15="불량","부적합",IF('환경 44주'!D15="주의","주의","적합"))</f>
        <v>적합</v>
      </c>
      <c r="D15" s="93"/>
      <c r="E15" s="94"/>
      <c r="F15" s="91"/>
      <c r="G15" s="92" t="str">
        <f>IF('환경 44주'!H15="불량","부적합",IF('환경 44주'!H15="주의","주의","적합"))</f>
        <v>적합</v>
      </c>
      <c r="H15" s="95"/>
    </row>
    <row r="16" spans="1:8" ht="18.75" customHeight="1" x14ac:dyDescent="0.3">
      <c r="A16" s="78" t="str">
        <f>IF('환경 44주'!A16:A17="","",'환경 44주'!A16:A17)</f>
        <v/>
      </c>
      <c r="B16" s="79"/>
      <c r="C16" s="82" t="str">
        <f>IF('환경 44주'!D16="","",IF('환경 44주'!D16="불량","부적합",IF('환경 44주'!D16="주의","주의","적합")))</f>
        <v/>
      </c>
      <c r="D16" s="83"/>
      <c r="E16" s="86" t="str">
        <f>IF('환경 44주'!E16:E17="","",'환경 44주'!E16:E17)</f>
        <v/>
      </c>
      <c r="F16" s="79"/>
      <c r="G16" s="82" t="str">
        <f>IF('환경 44주'!H16="","",IF('환경 44주'!H16="불량","부적합",IF('환경 44주'!H16="주의","주의","적합")))</f>
        <v/>
      </c>
      <c r="H16" s="88"/>
    </row>
    <row r="17" spans="1:8" ht="18.75" customHeight="1" x14ac:dyDescent="0.3">
      <c r="A17" s="90"/>
      <c r="B17" s="91"/>
      <c r="C17" s="92" t="str">
        <f>IF('환경 44주'!D17="불량","부적합",IF('환경 44주'!D17="주의","주의","적합"))</f>
        <v>적합</v>
      </c>
      <c r="D17" s="93"/>
      <c r="E17" s="94"/>
      <c r="F17" s="91"/>
      <c r="G17" s="92" t="str">
        <f>IF('환경 44주'!H17="불량","부적합",IF('환경 44주'!H17="주의","주의","적합"))</f>
        <v>적합</v>
      </c>
      <c r="H17" s="95"/>
    </row>
    <row r="18" spans="1:8" ht="18.75" customHeight="1" x14ac:dyDescent="0.3">
      <c r="A18" s="78" t="str">
        <f>IF('환경 44주'!A18:A19="","",'환경 44주'!A18:A19)</f>
        <v/>
      </c>
      <c r="B18" s="79"/>
      <c r="C18" s="82" t="str">
        <f>IF('환경 44주'!D18="","",IF('환경 44주'!D18="불량","부적합",IF('환경 44주'!D18="주의","주의","적합")))</f>
        <v/>
      </c>
      <c r="D18" s="83"/>
      <c r="E18" s="86" t="str">
        <f>IF('환경 44주'!E18:E19="","",'환경 44주'!E18:E19)</f>
        <v/>
      </c>
      <c r="F18" s="79"/>
      <c r="G18" s="82" t="str">
        <f>IF('환경 44주'!H18="","",IF('환경 44주'!H18="불량","부적합",IF('환경 44주'!H18="주의","주의","적합")))</f>
        <v/>
      </c>
      <c r="H18" s="88"/>
    </row>
    <row r="19" spans="1:8" ht="18.75" customHeight="1" x14ac:dyDescent="0.3">
      <c r="A19" s="90"/>
      <c r="B19" s="91"/>
      <c r="C19" s="92" t="str">
        <f>IF('환경 44주'!D19="불량","부적합",IF('환경 44주'!D19="주의","주의","적합"))</f>
        <v>적합</v>
      </c>
      <c r="D19" s="93"/>
      <c r="E19" s="94"/>
      <c r="F19" s="91"/>
      <c r="G19" s="92" t="str">
        <f>IF('환경 44주'!H19="불량","부적합",IF('환경 44주'!H19="주의","주의","적합"))</f>
        <v>적합</v>
      </c>
      <c r="H19" s="95"/>
    </row>
    <row r="20" spans="1:8" ht="18.75" customHeight="1" x14ac:dyDescent="0.3">
      <c r="A20" s="78" t="str">
        <f>IF('환경 44주'!A20:A21="","",'환경 44주'!A20:A21)</f>
        <v/>
      </c>
      <c r="B20" s="79"/>
      <c r="C20" s="82" t="str">
        <f>IF('환경 44주'!D20="","",IF('환경 44주'!D20="불량","부적합",IF('환경 44주'!D20="주의","주의","적합")))</f>
        <v/>
      </c>
      <c r="D20" s="83"/>
      <c r="E20" s="86" t="str">
        <f>IF('환경 44주'!E20:E21="","",'환경 44주'!E20:E21)</f>
        <v/>
      </c>
      <c r="F20" s="79"/>
      <c r="G20" s="82" t="str">
        <f>IF('환경 44주'!H20="","",IF('환경 44주'!H20="불량","부적합",IF('환경 44주'!H20="주의","주의","적합")))</f>
        <v/>
      </c>
      <c r="H20" s="88"/>
    </row>
    <row r="21" spans="1:8" ht="18.75" customHeight="1" x14ac:dyDescent="0.3">
      <c r="A21" s="90"/>
      <c r="B21" s="91"/>
      <c r="C21" s="92" t="str">
        <f>IF('환경 44주'!D21="불량","부적합",IF('환경 44주'!D21="주의","주의","적합"))</f>
        <v>적합</v>
      </c>
      <c r="D21" s="93"/>
      <c r="E21" s="94"/>
      <c r="F21" s="91"/>
      <c r="G21" s="92" t="str">
        <f>IF('환경 44주'!H21="불량","부적합",IF('환경 44주'!H21="주의","주의","적합"))</f>
        <v>적합</v>
      </c>
      <c r="H21" s="95"/>
    </row>
    <row r="22" spans="1:8" ht="18.75" customHeight="1" x14ac:dyDescent="0.3">
      <c r="A22" s="78" t="str">
        <f>IF('환경 44주'!A22:A23="","",'환경 44주'!A22:A23)</f>
        <v/>
      </c>
      <c r="B22" s="79"/>
      <c r="C22" s="82" t="str">
        <f>IF('환경 44주'!D22="","",IF('환경 44주'!D22="불량","부적합",IF('환경 44주'!D22="주의","주의","적합")))</f>
        <v/>
      </c>
      <c r="D22" s="83"/>
      <c r="E22" s="86" t="str">
        <f>IF('환경 44주'!E22:E23="","",'환경 44주'!E22:E23)</f>
        <v/>
      </c>
      <c r="F22" s="79"/>
      <c r="G22" s="82" t="str">
        <f>IF('환경 44주'!H22="","",IF('환경 44주'!H22="불량","부적합",IF('환경 44주'!H22="주의","주의","적합")))</f>
        <v/>
      </c>
      <c r="H22" s="88"/>
    </row>
    <row r="23" spans="1:8" ht="18.75" customHeight="1" x14ac:dyDescent="0.3">
      <c r="A23" s="90"/>
      <c r="B23" s="91"/>
      <c r="C23" s="92" t="str">
        <f>IF('환경 44주'!D23="불량","부적합",IF('환경 44주'!D23="주의","주의","적합"))</f>
        <v>적합</v>
      </c>
      <c r="D23" s="93"/>
      <c r="E23" s="94"/>
      <c r="F23" s="91"/>
      <c r="G23" s="92" t="str">
        <f>IF('환경 44주'!H23="불량","부적합",IF('환경 44주'!H23="주의","주의","적합"))</f>
        <v>적합</v>
      </c>
      <c r="H23" s="95"/>
    </row>
    <row r="24" spans="1:8" ht="18.75" customHeight="1" x14ac:dyDescent="0.3">
      <c r="A24" s="78" t="str">
        <f>IF('환경 44주'!A24:A25="","",'환경 44주'!A24:A25)</f>
        <v/>
      </c>
      <c r="B24" s="79"/>
      <c r="C24" s="82" t="str">
        <f>IF('환경 44주'!D24="","",IF('환경 44주'!D24="불량","부적합",IF('환경 44주'!D24="주의","주의","적합")))</f>
        <v/>
      </c>
      <c r="D24" s="83"/>
      <c r="E24" s="86" t="str">
        <f>IF('환경 44주'!E24:E25="","",'환경 44주'!E24:E25)</f>
        <v/>
      </c>
      <c r="F24" s="79"/>
      <c r="G24" s="82" t="str">
        <f>IF('환경 44주'!H24="","",IF('환경 44주'!H24="불량","부적합",IF('환경 44주'!H24="주의","주의","적합")))</f>
        <v/>
      </c>
      <c r="H24" s="88"/>
    </row>
    <row r="25" spans="1:8" ht="18.75" customHeight="1" x14ac:dyDescent="0.3">
      <c r="A25" s="90"/>
      <c r="B25" s="91"/>
      <c r="C25" s="92" t="str">
        <f>IF('환경 44주'!D25="불량","부적합",IF('환경 44주'!D25="주의","주의","적합"))</f>
        <v>적합</v>
      </c>
      <c r="D25" s="93"/>
      <c r="E25" s="94"/>
      <c r="F25" s="91"/>
      <c r="G25" s="92" t="str">
        <f>IF('환경 44주'!H25="불량","부적합",IF('환경 44주'!H25="주의","주의","적합"))</f>
        <v>적합</v>
      </c>
      <c r="H25" s="95"/>
    </row>
    <row r="26" spans="1:8" ht="18.75" customHeight="1" x14ac:dyDescent="0.3">
      <c r="A26" s="78" t="str">
        <f>IF('환경 44주'!A26:A27="","",'환경 44주'!A26:A27)</f>
        <v/>
      </c>
      <c r="B26" s="79"/>
      <c r="C26" s="82" t="str">
        <f>IF('환경 44주'!D26="","",IF('환경 44주'!D26="불량","부적합",IF('환경 44주'!D26="주의","주의","적합")))</f>
        <v/>
      </c>
      <c r="D26" s="83"/>
      <c r="E26" s="86" t="str">
        <f>IF('환경 44주'!E26:E27="","",'환경 44주'!E26:E27)</f>
        <v/>
      </c>
      <c r="F26" s="79"/>
      <c r="G26" s="82" t="str">
        <f>IF('환경 44주'!H26="","",IF('환경 44주'!H26="불량","부적합",IF('환경 44주'!H26="주의","주의","적합")))</f>
        <v/>
      </c>
      <c r="H26" s="88"/>
    </row>
    <row r="27" spans="1:8" ht="18.75" customHeight="1" thickBot="1" x14ac:dyDescent="0.35">
      <c r="A27" s="80"/>
      <c r="B27" s="81"/>
      <c r="C27" s="84" t="str">
        <f>IF('환경 44주'!D27="불량","부적합",IF('환경 44주'!D27="주의","주의","적합"))</f>
        <v>적합</v>
      </c>
      <c r="D27" s="85"/>
      <c r="E27" s="87"/>
      <c r="F27" s="81"/>
      <c r="G27" s="84" t="str">
        <f>IF('환경 44주'!H27="불량","부적합",IF('환경 44주'!H27="주의","주의","적합"))</f>
        <v>적합</v>
      </c>
      <c r="H27" s="89"/>
    </row>
    <row r="28" spans="1:8" x14ac:dyDescent="0.3">
      <c r="A28" s="3"/>
    </row>
    <row r="29" spans="1:8" x14ac:dyDescent="0.3">
      <c r="A29" s="3"/>
    </row>
    <row r="30" spans="1:8" x14ac:dyDescent="0.3">
      <c r="A30" s="1" t="s">
        <v>66</v>
      </c>
    </row>
    <row r="31" spans="1:8" ht="16.5" customHeight="1" x14ac:dyDescent="0.3">
      <c r="A31" s="14"/>
      <c r="B31" s="15" t="s">
        <v>65</v>
      </c>
      <c r="C31" s="36" t="s">
        <v>67</v>
      </c>
      <c r="D31" s="36"/>
      <c r="E31" s="36" t="s">
        <v>68</v>
      </c>
      <c r="F31" s="36"/>
      <c r="G31" s="36" t="s">
        <v>69</v>
      </c>
      <c r="H31" s="36"/>
    </row>
    <row r="32" spans="1:8" x14ac:dyDescent="0.3">
      <c r="A32" s="16" t="s">
        <v>70</v>
      </c>
      <c r="B32" s="7"/>
      <c r="C32" s="36"/>
      <c r="D32" s="36"/>
      <c r="E32" s="36"/>
      <c r="F32" s="36"/>
      <c r="G32" s="36"/>
      <c r="H32" s="36"/>
    </row>
    <row r="33" spans="1:8" ht="17.25" customHeight="1" x14ac:dyDescent="0.3">
      <c r="A33" s="37" t="s">
        <v>71</v>
      </c>
      <c r="B33" s="38"/>
      <c r="C33" s="37" t="s">
        <v>72</v>
      </c>
      <c r="D33" s="37"/>
      <c r="E33" s="39" t="s">
        <v>73</v>
      </c>
      <c r="F33" s="39"/>
      <c r="G33" s="38" t="s">
        <v>74</v>
      </c>
      <c r="H33" s="38"/>
    </row>
    <row r="35" spans="1:8" x14ac:dyDescent="0.3">
      <c r="A35" s="17" t="s">
        <v>75</v>
      </c>
      <c r="B35" s="8"/>
      <c r="C35" s="8"/>
      <c r="D35" s="8"/>
      <c r="E35" s="8"/>
      <c r="F35" s="8"/>
      <c r="G35" s="8"/>
      <c r="H35" s="9"/>
    </row>
    <row r="36" spans="1:8" x14ac:dyDescent="0.3">
      <c r="A36" s="18" t="str">
        <f>'환경 44주'!A36</f>
        <v>- 검사결과 살모넬라 음성으로 양호함</v>
      </c>
      <c r="B36" s="10"/>
      <c r="C36" s="10"/>
      <c r="D36" s="10"/>
      <c r="E36" s="10"/>
      <c r="F36" s="10"/>
      <c r="G36" s="10"/>
      <c r="H36" s="11"/>
    </row>
    <row r="37" spans="1:8" x14ac:dyDescent="0.3">
      <c r="A37" s="18"/>
      <c r="B37" s="10"/>
      <c r="C37" s="10"/>
      <c r="D37" s="10"/>
      <c r="E37" s="10"/>
      <c r="F37" s="10"/>
      <c r="G37" s="10"/>
      <c r="H37" s="11"/>
    </row>
    <row r="38" spans="1:8" x14ac:dyDescent="0.3">
      <c r="A38" s="18"/>
      <c r="B38" s="10"/>
      <c r="C38" s="10"/>
      <c r="D38" s="10"/>
      <c r="E38" s="10"/>
      <c r="F38" s="10"/>
      <c r="G38" s="10"/>
      <c r="H38" s="11"/>
    </row>
    <row r="39" spans="1:8" x14ac:dyDescent="0.3">
      <c r="A39" s="18"/>
      <c r="B39" s="10"/>
      <c r="C39" s="10"/>
      <c r="D39" s="10"/>
      <c r="E39" s="10"/>
      <c r="F39" s="10"/>
      <c r="G39" s="10"/>
      <c r="H39" s="11"/>
    </row>
    <row r="40" spans="1:8" x14ac:dyDescent="0.3">
      <c r="A40" s="19"/>
      <c r="B40" s="12"/>
      <c r="C40" s="12"/>
      <c r="D40" s="12"/>
      <c r="E40" s="12"/>
      <c r="F40" s="12"/>
      <c r="G40" s="12"/>
      <c r="H40" s="13"/>
    </row>
    <row r="42" spans="1:8" x14ac:dyDescent="0.3">
      <c r="A42" s="34" t="s">
        <v>3</v>
      </c>
      <c r="B42" s="34"/>
      <c r="C42" s="34"/>
      <c r="D42" s="34"/>
      <c r="E42" s="34"/>
      <c r="F42" s="34"/>
      <c r="G42" s="34"/>
      <c r="H42" s="34"/>
    </row>
    <row r="43" spans="1:8" ht="17.25" x14ac:dyDescent="0.3">
      <c r="A43" s="35" t="s">
        <v>4</v>
      </c>
      <c r="B43" s="35"/>
      <c r="C43" s="35"/>
      <c r="D43" s="35"/>
      <c r="E43" s="35"/>
      <c r="F43" s="35"/>
      <c r="G43" s="35"/>
      <c r="H43" s="35"/>
    </row>
  </sheetData>
  <mergeCells count="59">
    <mergeCell ref="A1:H1"/>
    <mergeCell ref="G3:H3"/>
    <mergeCell ref="D4:E4"/>
    <mergeCell ref="G4:H4"/>
    <mergeCell ref="D5:E5"/>
    <mergeCell ref="G5:H5"/>
    <mergeCell ref="A7:B7"/>
    <mergeCell ref="C7:D7"/>
    <mergeCell ref="E7:F7"/>
    <mergeCell ref="G7:H7"/>
    <mergeCell ref="A8:B9"/>
    <mergeCell ref="C8:D9"/>
    <mergeCell ref="E8:F9"/>
    <mergeCell ref="G8:H9"/>
    <mergeCell ref="A10:B11"/>
    <mergeCell ref="C10:D11"/>
    <mergeCell ref="E10:F11"/>
    <mergeCell ref="G10:H11"/>
    <mergeCell ref="A12:B13"/>
    <mergeCell ref="C12:D13"/>
    <mergeCell ref="E12:F13"/>
    <mergeCell ref="G12:H13"/>
    <mergeCell ref="A14:B15"/>
    <mergeCell ref="C14:D15"/>
    <mergeCell ref="E14:F15"/>
    <mergeCell ref="G14:H15"/>
    <mergeCell ref="A16:B17"/>
    <mergeCell ref="C16:D17"/>
    <mergeCell ref="E16:F17"/>
    <mergeCell ref="G16:H17"/>
    <mergeCell ref="A18:B19"/>
    <mergeCell ref="C18:D19"/>
    <mergeCell ref="E18:F19"/>
    <mergeCell ref="G18:H19"/>
    <mergeCell ref="A20:B21"/>
    <mergeCell ref="C20:D21"/>
    <mergeCell ref="E20:F21"/>
    <mergeCell ref="G20:H21"/>
    <mergeCell ref="A22:B23"/>
    <mergeCell ref="C22:D23"/>
    <mergeCell ref="E22:F23"/>
    <mergeCell ref="G22:H23"/>
    <mergeCell ref="A24:B25"/>
    <mergeCell ref="C24:D25"/>
    <mergeCell ref="E24:F25"/>
    <mergeCell ref="G24:H25"/>
    <mergeCell ref="A43:H43"/>
    <mergeCell ref="A26:B27"/>
    <mergeCell ref="C26:D27"/>
    <mergeCell ref="E26:F27"/>
    <mergeCell ref="G26:H27"/>
    <mergeCell ref="C31:D32"/>
    <mergeCell ref="E31:F32"/>
    <mergeCell ref="G31:H32"/>
    <mergeCell ref="A33:B33"/>
    <mergeCell ref="C33:D33"/>
    <mergeCell ref="E33:F33"/>
    <mergeCell ref="G33:H33"/>
    <mergeCell ref="A42:H42"/>
  </mergeCells>
  <phoneticPr fontId="3" type="noConversion"/>
  <conditionalFormatting sqref="C8 C10:D27 G8 G10:H27">
    <cfRule type="containsText" dxfId="18" priority="2" operator="containsText" text="부적합">
      <formula>NOT(ISERROR(SEARCH("부적합",C8)))</formula>
    </cfRule>
  </conditionalFormatting>
  <conditionalFormatting sqref="C8 E8 C10:E27 G8 G10:H27">
    <cfRule type="containsText" dxfId="17" priority="1" operator="containsText" text="주의">
      <formula>NOT(ISERROR(SEARCH("주의",C8)))</formula>
    </cfRule>
  </conditionalFormatting>
  <printOptions horizont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rgb="FFC00000"/>
  </sheetPr>
  <dimension ref="A1:H44"/>
  <sheetViews>
    <sheetView zoomScaleNormal="100" workbookViewId="0">
      <selection activeCell="L28" sqref="L28"/>
    </sheetView>
  </sheetViews>
  <sheetFormatPr defaultColWidth="9" defaultRowHeight="15" x14ac:dyDescent="0.3"/>
  <cols>
    <col min="1" max="1" width="8.75" style="2" customWidth="1"/>
    <col min="2" max="2" width="11.25" style="2" customWidth="1"/>
    <col min="3" max="3" width="11.75" style="2" customWidth="1"/>
    <col min="4" max="4" width="9.25" style="2" customWidth="1"/>
    <col min="5" max="5" width="8.75" style="2" customWidth="1"/>
    <col min="6" max="6" width="11.25" style="2" customWidth="1"/>
    <col min="7" max="7" width="12.125" style="2" customWidth="1"/>
    <col min="8" max="8" width="9.25" style="2" customWidth="1"/>
    <col min="9" max="16384" width="9" style="2"/>
  </cols>
  <sheetData>
    <row r="1" spans="1:8" ht="25.5" x14ac:dyDescent="0.3">
      <c r="A1" s="69" t="s">
        <v>23</v>
      </c>
      <c r="B1" s="70"/>
      <c r="C1" s="70"/>
      <c r="D1" s="70"/>
      <c r="E1" s="70"/>
      <c r="F1" s="70"/>
      <c r="G1" s="70"/>
      <c r="H1" s="70"/>
    </row>
    <row r="3" spans="1:8" x14ac:dyDescent="0.3">
      <c r="F3" s="24" t="s">
        <v>5</v>
      </c>
      <c r="G3" s="115"/>
      <c r="H3" s="116"/>
    </row>
    <row r="4" spans="1:8" x14ac:dyDescent="0.3">
      <c r="A4" s="4" t="s">
        <v>24</v>
      </c>
      <c r="B4" s="23"/>
      <c r="C4" s="4" t="s">
        <v>25</v>
      </c>
      <c r="D4" s="117"/>
      <c r="E4" s="117"/>
      <c r="F4" s="118" t="s">
        <v>26</v>
      </c>
      <c r="G4" s="120"/>
      <c r="H4" s="43"/>
    </row>
    <row r="5" spans="1:8" x14ac:dyDescent="0.3">
      <c r="A5" s="4" t="s">
        <v>27</v>
      </c>
      <c r="B5" s="23"/>
      <c r="C5" s="4" t="s">
        <v>28</v>
      </c>
      <c r="D5" s="122"/>
      <c r="E5" s="123"/>
      <c r="F5" s="119"/>
      <c r="G5" s="121"/>
      <c r="H5" s="45"/>
    </row>
    <row r="6" spans="1:8" ht="15.75" thickBot="1" x14ac:dyDescent="0.35"/>
    <row r="7" spans="1:8" x14ac:dyDescent="0.3">
      <c r="A7" s="20" t="s">
        <v>29</v>
      </c>
      <c r="B7" s="26" t="s">
        <v>30</v>
      </c>
      <c r="C7" s="25" t="s">
        <v>31</v>
      </c>
      <c r="D7" s="22" t="s">
        <v>0</v>
      </c>
      <c r="E7" s="21" t="s">
        <v>29</v>
      </c>
      <c r="F7" s="25" t="s">
        <v>32</v>
      </c>
      <c r="G7" s="25" t="s">
        <v>31</v>
      </c>
      <c r="H7" s="6" t="s">
        <v>0</v>
      </c>
    </row>
    <row r="8" spans="1:8" ht="18.75" customHeight="1" x14ac:dyDescent="0.3">
      <c r="A8" s="114">
        <v>110</v>
      </c>
      <c r="B8" s="106" t="s">
        <v>33</v>
      </c>
      <c r="C8" s="46"/>
      <c r="D8" s="48" t="str">
        <f>IF(C8="","",IF(C8="음성","양호",IF(ISERROR(FIND(".",C8)),"불량","주의")))</f>
        <v/>
      </c>
      <c r="E8" s="108">
        <v>120</v>
      </c>
      <c r="F8" s="106" t="s">
        <v>33</v>
      </c>
      <c r="G8" s="46"/>
      <c r="H8" s="40" t="str">
        <f>IF(G8="","",IF(G8="음성","양호",IF(ISERROR(FIND(".",G8)),"불량","주의")))</f>
        <v/>
      </c>
    </row>
    <row r="9" spans="1:8" ht="18.75" customHeight="1" x14ac:dyDescent="0.3">
      <c r="A9" s="111"/>
      <c r="B9" s="112"/>
      <c r="C9" s="47"/>
      <c r="D9" s="49"/>
      <c r="E9" s="113"/>
      <c r="F9" s="112"/>
      <c r="G9" s="47"/>
      <c r="H9" s="54"/>
    </row>
    <row r="10" spans="1:8" ht="18.75" customHeight="1" x14ac:dyDescent="0.3">
      <c r="A10" s="110"/>
      <c r="B10" s="106"/>
      <c r="C10" s="46"/>
      <c r="D10" s="48" t="str">
        <f t="shared" ref="D10" si="0">IF(C10="","",IF(C10="음성","양호",IF(ISERROR(FIND(".",C10)),"불량","주의")))</f>
        <v/>
      </c>
      <c r="E10" s="108"/>
      <c r="F10" s="106"/>
      <c r="G10" s="46"/>
      <c r="H10" s="40" t="str">
        <f t="shared" ref="H10" si="1">IF(G10="","",IF(G10="음성","양호",IF(ISERROR(FIND(".",G10)),"불량","주의")))</f>
        <v/>
      </c>
    </row>
    <row r="11" spans="1:8" ht="18.75" customHeight="1" x14ac:dyDescent="0.3">
      <c r="A11" s="111"/>
      <c r="B11" s="112"/>
      <c r="C11" s="47"/>
      <c r="D11" s="49"/>
      <c r="E11" s="113"/>
      <c r="F11" s="112"/>
      <c r="G11" s="47"/>
      <c r="H11" s="54"/>
    </row>
    <row r="12" spans="1:8" ht="18.75" customHeight="1" x14ac:dyDescent="0.3">
      <c r="A12" s="110"/>
      <c r="B12" s="106"/>
      <c r="C12" s="46"/>
      <c r="D12" s="48" t="str">
        <f t="shared" ref="D12" si="2">IF(C12="","",IF(C12="음성","양호",IF(ISERROR(FIND(".",C12)),"불량","주의")))</f>
        <v/>
      </c>
      <c r="E12" s="108"/>
      <c r="F12" s="106"/>
      <c r="G12" s="46"/>
      <c r="H12" s="40" t="str">
        <f t="shared" ref="H12" si="3">IF(G12="","",IF(G12="음성","양호",IF(ISERROR(FIND(".",G12)),"불량","주의")))</f>
        <v/>
      </c>
    </row>
    <row r="13" spans="1:8" ht="18.75" customHeight="1" x14ac:dyDescent="0.3">
      <c r="A13" s="111"/>
      <c r="B13" s="112"/>
      <c r="C13" s="47"/>
      <c r="D13" s="49"/>
      <c r="E13" s="113"/>
      <c r="F13" s="112"/>
      <c r="G13" s="47"/>
      <c r="H13" s="54"/>
    </row>
    <row r="14" spans="1:8" ht="18.75" customHeight="1" x14ac:dyDescent="0.3">
      <c r="A14" s="110"/>
      <c r="B14" s="106"/>
      <c r="C14" s="46"/>
      <c r="D14" s="48" t="str">
        <f t="shared" ref="D14" si="4">IF(C14="","",IF(C14="음성","양호",IF(ISERROR(FIND(".",C14)),"불량","주의")))</f>
        <v/>
      </c>
      <c r="E14" s="108"/>
      <c r="F14" s="106"/>
      <c r="G14" s="46"/>
      <c r="H14" s="40" t="str">
        <f t="shared" ref="H14" si="5">IF(G14="","",IF(G14="음성","양호",IF(ISERROR(FIND(".",G14)),"불량","주의")))</f>
        <v/>
      </c>
    </row>
    <row r="15" spans="1:8" ht="18.75" customHeight="1" x14ac:dyDescent="0.3">
      <c r="A15" s="111"/>
      <c r="B15" s="112"/>
      <c r="C15" s="47"/>
      <c r="D15" s="49"/>
      <c r="E15" s="113"/>
      <c r="F15" s="112"/>
      <c r="G15" s="47"/>
      <c r="H15" s="54"/>
    </row>
    <row r="16" spans="1:8" ht="18.75" customHeight="1" x14ac:dyDescent="0.3">
      <c r="A16" s="110"/>
      <c r="B16" s="106"/>
      <c r="C16" s="46"/>
      <c r="D16" s="48" t="str">
        <f t="shared" ref="D16" si="6">IF(C16="","",IF(C16="음성","양호",IF(ISERROR(FIND(".",C16)),"불량","주의")))</f>
        <v/>
      </c>
      <c r="E16" s="108"/>
      <c r="F16" s="106"/>
      <c r="G16" s="46"/>
      <c r="H16" s="40" t="str">
        <f t="shared" ref="H16" si="7">IF(G16="","",IF(G16="음성","양호",IF(ISERROR(FIND(".",G16)),"불량","주의")))</f>
        <v/>
      </c>
    </row>
    <row r="17" spans="1:8" ht="18.75" customHeight="1" x14ac:dyDescent="0.3">
      <c r="A17" s="111"/>
      <c r="B17" s="112"/>
      <c r="C17" s="47"/>
      <c r="D17" s="49"/>
      <c r="E17" s="113"/>
      <c r="F17" s="112"/>
      <c r="G17" s="47"/>
      <c r="H17" s="54"/>
    </row>
    <row r="18" spans="1:8" ht="18.75" customHeight="1" x14ac:dyDescent="0.3">
      <c r="A18" s="110"/>
      <c r="B18" s="106"/>
      <c r="C18" s="46"/>
      <c r="D18" s="48" t="str">
        <f t="shared" ref="D18" si="8">IF(C18="","",IF(C18="음성","양호",IF(ISERROR(FIND(".",C18)),"불량","주의")))</f>
        <v/>
      </c>
      <c r="E18" s="108"/>
      <c r="F18" s="106"/>
      <c r="G18" s="46"/>
      <c r="H18" s="40" t="str">
        <f t="shared" ref="H18" si="9">IF(G18="","",IF(G18="음성","양호",IF(ISERROR(FIND(".",G18)),"불량","주의")))</f>
        <v/>
      </c>
    </row>
    <row r="19" spans="1:8" ht="18.75" customHeight="1" x14ac:dyDescent="0.3">
      <c r="A19" s="111"/>
      <c r="B19" s="112"/>
      <c r="C19" s="47"/>
      <c r="D19" s="49"/>
      <c r="E19" s="113"/>
      <c r="F19" s="112"/>
      <c r="G19" s="47"/>
      <c r="H19" s="54"/>
    </row>
    <row r="20" spans="1:8" ht="18.75" customHeight="1" x14ac:dyDescent="0.3">
      <c r="A20" s="110"/>
      <c r="B20" s="106"/>
      <c r="C20" s="46"/>
      <c r="D20" s="48" t="str">
        <f t="shared" ref="D20" si="10">IF(C20="","",IF(C20="음성","양호",IF(ISERROR(FIND(".",C20)),"불량","주의")))</f>
        <v/>
      </c>
      <c r="E20" s="108"/>
      <c r="F20" s="106"/>
      <c r="G20" s="46"/>
      <c r="H20" s="40" t="str">
        <f t="shared" ref="H20" si="11">IF(G20="","",IF(G20="음성","양호",IF(ISERROR(FIND(".",G20)),"불량","주의")))</f>
        <v/>
      </c>
    </row>
    <row r="21" spans="1:8" ht="18.75" customHeight="1" x14ac:dyDescent="0.3">
      <c r="A21" s="111"/>
      <c r="B21" s="112"/>
      <c r="C21" s="47"/>
      <c r="D21" s="49"/>
      <c r="E21" s="113"/>
      <c r="F21" s="112"/>
      <c r="G21" s="47"/>
      <c r="H21" s="54"/>
    </row>
    <row r="22" spans="1:8" ht="18.75" customHeight="1" x14ac:dyDescent="0.3">
      <c r="A22" s="110"/>
      <c r="B22" s="106"/>
      <c r="C22" s="46"/>
      <c r="D22" s="48" t="str">
        <f t="shared" ref="D22" si="12">IF(C22="","",IF(C22="음성","양호",IF(ISERROR(FIND(".",C22)),"불량","주의")))</f>
        <v/>
      </c>
      <c r="E22" s="108"/>
      <c r="F22" s="106"/>
      <c r="G22" s="46"/>
      <c r="H22" s="40" t="str">
        <f t="shared" ref="H22" si="13">IF(G22="","",IF(G22="음성","양호",IF(ISERROR(FIND(".",G22)),"불량","주의")))</f>
        <v/>
      </c>
    </row>
    <row r="23" spans="1:8" ht="18.75" customHeight="1" x14ac:dyDescent="0.3">
      <c r="A23" s="111"/>
      <c r="B23" s="112"/>
      <c r="C23" s="47"/>
      <c r="D23" s="49"/>
      <c r="E23" s="113"/>
      <c r="F23" s="112"/>
      <c r="G23" s="47"/>
      <c r="H23" s="54"/>
    </row>
    <row r="24" spans="1:8" ht="18.75" customHeight="1" x14ac:dyDescent="0.3">
      <c r="A24" s="110"/>
      <c r="B24" s="106"/>
      <c r="C24" s="46"/>
      <c r="D24" s="48" t="str">
        <f t="shared" ref="D24" si="14">IF(C24="","",IF(C24="음성","양호",IF(ISERROR(FIND(".",C24)),"불량","주의")))</f>
        <v/>
      </c>
      <c r="E24" s="108"/>
      <c r="F24" s="106"/>
      <c r="G24" s="46"/>
      <c r="H24" s="40" t="str">
        <f t="shared" ref="H24" si="15">IF(G24="","",IF(G24="음성","양호",IF(ISERROR(FIND(".",G24)),"불량","주의")))</f>
        <v/>
      </c>
    </row>
    <row r="25" spans="1:8" ht="18.75" customHeight="1" x14ac:dyDescent="0.3">
      <c r="A25" s="111"/>
      <c r="B25" s="112"/>
      <c r="C25" s="47"/>
      <c r="D25" s="49"/>
      <c r="E25" s="113"/>
      <c r="F25" s="112"/>
      <c r="G25" s="47"/>
      <c r="H25" s="54"/>
    </row>
    <row r="26" spans="1:8" ht="18.75" customHeight="1" x14ac:dyDescent="0.3">
      <c r="A26" s="104"/>
      <c r="B26" s="106"/>
      <c r="C26" s="46"/>
      <c r="D26" s="48" t="str">
        <f t="shared" ref="D26" si="16">IF(C26="","",IF(C26="음성","양호",IF(ISERROR(FIND(".",C26)),"불량","주의")))</f>
        <v/>
      </c>
      <c r="E26" s="108"/>
      <c r="F26" s="106"/>
      <c r="G26" s="46"/>
      <c r="H26" s="40" t="str">
        <f t="shared" ref="H26" si="17">IF(G26="","",IF(G26="음성","양호",IF(ISERROR(FIND(".",G26)),"불량","주의")))</f>
        <v/>
      </c>
    </row>
    <row r="27" spans="1:8" ht="18.75" customHeight="1" thickBot="1" x14ac:dyDescent="0.35">
      <c r="A27" s="105"/>
      <c r="B27" s="107"/>
      <c r="C27" s="60"/>
      <c r="D27" s="61"/>
      <c r="E27" s="109"/>
      <c r="F27" s="107"/>
      <c r="G27" s="60"/>
      <c r="H27" s="41"/>
    </row>
    <row r="28" spans="1:8" x14ac:dyDescent="0.3">
      <c r="A28" s="3"/>
    </row>
    <row r="30" spans="1:8" x14ac:dyDescent="0.3">
      <c r="A30" s="1" t="s">
        <v>34</v>
      </c>
    </row>
    <row r="31" spans="1:8" x14ac:dyDescent="0.3">
      <c r="A31" s="14"/>
      <c r="B31" s="15" t="s">
        <v>35</v>
      </c>
      <c r="C31" s="36" t="s">
        <v>36</v>
      </c>
      <c r="D31" s="36"/>
      <c r="E31" s="36" t="s">
        <v>37</v>
      </c>
      <c r="F31" s="36"/>
      <c r="G31" s="36" t="s">
        <v>38</v>
      </c>
      <c r="H31" s="36"/>
    </row>
    <row r="32" spans="1:8" x14ac:dyDescent="0.3">
      <c r="A32" s="16" t="s">
        <v>39</v>
      </c>
      <c r="B32" s="7"/>
      <c r="C32" s="36"/>
      <c r="D32" s="36"/>
      <c r="E32" s="36"/>
      <c r="F32" s="36"/>
      <c r="G32" s="36"/>
      <c r="H32" s="36"/>
    </row>
    <row r="33" spans="1:8" ht="17.25" customHeight="1" x14ac:dyDescent="0.3">
      <c r="A33" s="37" t="s">
        <v>40</v>
      </c>
      <c r="B33" s="38"/>
      <c r="C33" s="37" t="s">
        <v>41</v>
      </c>
      <c r="D33" s="37"/>
      <c r="E33" s="39" t="s">
        <v>42</v>
      </c>
      <c r="F33" s="39"/>
      <c r="G33" s="38" t="s">
        <v>43</v>
      </c>
      <c r="H33" s="38"/>
    </row>
    <row r="35" spans="1:8" x14ac:dyDescent="0.3">
      <c r="A35" s="17" t="s">
        <v>44</v>
      </c>
      <c r="B35" s="8"/>
      <c r="C35" s="8"/>
      <c r="D35" s="8"/>
      <c r="E35" s="8"/>
      <c r="F35" s="8"/>
      <c r="G35" s="8"/>
      <c r="H35" s="9"/>
    </row>
    <row r="36" spans="1:8" x14ac:dyDescent="0.3">
      <c r="A36" s="18" t="s">
        <v>45</v>
      </c>
      <c r="B36" s="10"/>
      <c r="C36" s="10"/>
      <c r="D36" s="10"/>
      <c r="E36" s="10"/>
      <c r="F36" s="10"/>
      <c r="G36" s="10"/>
      <c r="H36" s="11"/>
    </row>
    <row r="37" spans="1:8" x14ac:dyDescent="0.3">
      <c r="A37" s="18"/>
      <c r="B37" s="10"/>
      <c r="C37" s="10"/>
      <c r="D37" s="10"/>
      <c r="E37" s="10"/>
      <c r="F37" s="10"/>
      <c r="G37" s="10"/>
      <c r="H37" s="11"/>
    </row>
    <row r="38" spans="1:8" x14ac:dyDescent="0.3">
      <c r="A38" s="18"/>
      <c r="B38" s="10"/>
      <c r="C38" s="10"/>
      <c r="D38" s="10"/>
      <c r="E38" s="10"/>
      <c r="F38" s="10"/>
      <c r="G38" s="10"/>
      <c r="H38" s="11"/>
    </row>
    <row r="39" spans="1:8" x14ac:dyDescent="0.3">
      <c r="A39" s="18"/>
      <c r="B39" s="10"/>
      <c r="C39" s="10"/>
      <c r="D39" s="10"/>
      <c r="E39" s="10"/>
      <c r="F39" s="10"/>
      <c r="G39" s="10"/>
      <c r="H39" s="11"/>
    </row>
    <row r="40" spans="1:8" x14ac:dyDescent="0.3">
      <c r="A40" s="19"/>
      <c r="B40" s="12"/>
      <c r="C40" s="12"/>
      <c r="D40" s="12"/>
      <c r="E40" s="12"/>
      <c r="F40" s="12"/>
      <c r="G40" s="12"/>
      <c r="H40" s="13"/>
    </row>
    <row r="43" spans="1:8" x14ac:dyDescent="0.3">
      <c r="A43" s="34" t="s">
        <v>3</v>
      </c>
      <c r="B43" s="34"/>
      <c r="C43" s="34"/>
      <c r="D43" s="34"/>
      <c r="E43" s="34"/>
      <c r="F43" s="34"/>
      <c r="G43" s="34"/>
      <c r="H43" s="34"/>
    </row>
    <row r="44" spans="1:8" ht="17.25" x14ac:dyDescent="0.3">
      <c r="A44" s="35" t="s">
        <v>4</v>
      </c>
      <c r="B44" s="35"/>
      <c r="C44" s="35"/>
      <c r="D44" s="35"/>
      <c r="E44" s="35"/>
      <c r="F44" s="35"/>
      <c r="G44" s="35"/>
      <c r="H44" s="35"/>
    </row>
  </sheetData>
  <mergeCells count="95">
    <mergeCell ref="A1:H1"/>
    <mergeCell ref="G3:H3"/>
    <mergeCell ref="D4:E4"/>
    <mergeCell ref="F4:F5"/>
    <mergeCell ref="G4:H5"/>
    <mergeCell ref="D5:E5"/>
    <mergeCell ref="G8:G9"/>
    <mergeCell ref="H8:H9"/>
    <mergeCell ref="A10:A11"/>
    <mergeCell ref="B10:B11"/>
    <mergeCell ref="C10:C11"/>
    <mergeCell ref="D10:D11"/>
    <mergeCell ref="E10:E11"/>
    <mergeCell ref="F10:F11"/>
    <mergeCell ref="G10:G11"/>
    <mergeCell ref="H10:H11"/>
    <mergeCell ref="A8:A9"/>
    <mergeCell ref="B8:B9"/>
    <mergeCell ref="C8:C9"/>
    <mergeCell ref="D8:D9"/>
    <mergeCell ref="E8:E9"/>
    <mergeCell ref="F8:F9"/>
    <mergeCell ref="G12:G13"/>
    <mergeCell ref="H12:H13"/>
    <mergeCell ref="A14:A15"/>
    <mergeCell ref="B14:B15"/>
    <mergeCell ref="C14:C15"/>
    <mergeCell ref="D14:D15"/>
    <mergeCell ref="E14:E15"/>
    <mergeCell ref="F14:F15"/>
    <mergeCell ref="G14:G15"/>
    <mergeCell ref="H14:H15"/>
    <mergeCell ref="A12:A13"/>
    <mergeCell ref="B12:B13"/>
    <mergeCell ref="C12:C13"/>
    <mergeCell ref="D12:D13"/>
    <mergeCell ref="E12:E13"/>
    <mergeCell ref="F12:F13"/>
    <mergeCell ref="G16:G17"/>
    <mergeCell ref="H16:H17"/>
    <mergeCell ref="A18:A19"/>
    <mergeCell ref="B18:B19"/>
    <mergeCell ref="C18:C19"/>
    <mergeCell ref="D18:D19"/>
    <mergeCell ref="E18:E19"/>
    <mergeCell ref="F18:F19"/>
    <mergeCell ref="G18:G19"/>
    <mergeCell ref="H18:H19"/>
    <mergeCell ref="A16:A17"/>
    <mergeCell ref="B16:B17"/>
    <mergeCell ref="C16:C17"/>
    <mergeCell ref="D16:D17"/>
    <mergeCell ref="E16:E17"/>
    <mergeCell ref="F16:F17"/>
    <mergeCell ref="G20:G21"/>
    <mergeCell ref="H20:H21"/>
    <mergeCell ref="A22:A23"/>
    <mergeCell ref="B22:B23"/>
    <mergeCell ref="C22:C23"/>
    <mergeCell ref="D22:D23"/>
    <mergeCell ref="E22:E23"/>
    <mergeCell ref="F22:F23"/>
    <mergeCell ref="G22:G23"/>
    <mergeCell ref="H22:H23"/>
    <mergeCell ref="A20:A21"/>
    <mergeCell ref="B20:B21"/>
    <mergeCell ref="C20:C21"/>
    <mergeCell ref="D20:D21"/>
    <mergeCell ref="E20:E21"/>
    <mergeCell ref="F20:F21"/>
    <mergeCell ref="G24:G25"/>
    <mergeCell ref="H24:H25"/>
    <mergeCell ref="A26:A27"/>
    <mergeCell ref="B26:B27"/>
    <mergeCell ref="C26:C27"/>
    <mergeCell ref="D26:D27"/>
    <mergeCell ref="E26:E27"/>
    <mergeCell ref="F26:F27"/>
    <mergeCell ref="G26:G27"/>
    <mergeCell ref="H26:H27"/>
    <mergeCell ref="A24:A25"/>
    <mergeCell ref="B24:B25"/>
    <mergeCell ref="C24:C25"/>
    <mergeCell ref="D24:D25"/>
    <mergeCell ref="E24:E25"/>
    <mergeCell ref="F24:F25"/>
    <mergeCell ref="A43:H43"/>
    <mergeCell ref="A44:H44"/>
    <mergeCell ref="C31:D32"/>
    <mergeCell ref="E31:F32"/>
    <mergeCell ref="G31:H32"/>
    <mergeCell ref="A33:B33"/>
    <mergeCell ref="C33:D33"/>
    <mergeCell ref="E33:F33"/>
    <mergeCell ref="G33:H33"/>
  </mergeCells>
  <phoneticPr fontId="3" type="noConversion"/>
  <conditionalFormatting sqref="D8 D24 D18 D20 D12 D14 D10 D16 D26 D22 H12 H16 H14 H8:H10 H20 H24 H22 H18 H26">
    <cfRule type="containsText" dxfId="16" priority="15" operator="containsText" text="불량">
      <formula>NOT(ISERROR(SEARCH("불량",D8)))</formula>
    </cfRule>
  </conditionalFormatting>
  <conditionalFormatting sqref="C8 G8:G9 C10:C27 G14:G27">
    <cfRule type="containsText" dxfId="15" priority="14" operator="containsText" text="양성">
      <formula>NOT(ISERROR(SEARCH("양성",C8)))</formula>
    </cfRule>
  </conditionalFormatting>
  <conditionalFormatting sqref="G12">
    <cfRule type="containsText" dxfId="14" priority="13" operator="containsText" text="양성">
      <formula>NOT(ISERROR(SEARCH("양성",G12)))</formula>
    </cfRule>
  </conditionalFormatting>
  <conditionalFormatting sqref="G13">
    <cfRule type="containsText" dxfId="13" priority="12" operator="containsText" text="양성">
      <formula>NOT(ISERROR(SEARCH("양성",G13)))</formula>
    </cfRule>
  </conditionalFormatting>
  <conditionalFormatting sqref="G12">
    <cfRule type="containsText" dxfId="12" priority="11" operator="containsText" text="양성">
      <formula>NOT(ISERROR(SEARCH("양성",G12)))</formula>
    </cfRule>
  </conditionalFormatting>
  <conditionalFormatting sqref="G13">
    <cfRule type="containsText" dxfId="11" priority="10" operator="containsText" text="양성">
      <formula>NOT(ISERROR(SEARCH("양성",G13)))</formula>
    </cfRule>
  </conditionalFormatting>
  <conditionalFormatting sqref="D8 D24 D18 D20 D12 D14 D10 D16 D26 D22 H12 H16 H14 H8:H10 H20 H24 H22 H18 H26">
    <cfRule type="containsText" dxfId="10" priority="9" operator="containsText" text="주의">
      <formula>NOT(ISERROR(SEARCH("주의",D8)))</formula>
    </cfRule>
  </conditionalFormatting>
  <conditionalFormatting sqref="G12">
    <cfRule type="containsText" dxfId="9" priority="8" operator="containsText" text="양성">
      <formula>NOT(ISERROR(SEARCH("양성",G12)))</formula>
    </cfRule>
  </conditionalFormatting>
  <conditionalFormatting sqref="G13">
    <cfRule type="containsText" dxfId="8" priority="7" operator="containsText" text="양성">
      <formula>NOT(ISERROR(SEARCH("양성",G13)))</formula>
    </cfRule>
  </conditionalFormatting>
  <conditionalFormatting sqref="G13">
    <cfRule type="containsText" dxfId="7" priority="6" operator="containsText" text="양성">
      <formula>NOT(ISERROR(SEARCH("양성",G13)))</formula>
    </cfRule>
  </conditionalFormatting>
  <conditionalFormatting sqref="G10:G13">
    <cfRule type="containsText" dxfId="6" priority="5" operator="containsText" text="양성">
      <formula>NOT(ISERROR(SEARCH("양성",G10)))</formula>
    </cfRule>
  </conditionalFormatting>
  <conditionalFormatting sqref="G12:G13">
    <cfRule type="containsText" dxfId="5" priority="4" operator="containsText" text="양성">
      <formula>NOT(ISERROR(SEARCH("양성",G12)))</formula>
    </cfRule>
  </conditionalFormatting>
  <conditionalFormatting sqref="G11:G13">
    <cfRule type="containsText" dxfId="4" priority="3" operator="containsText" text="양성">
      <formula>NOT(ISERROR(SEARCH("양성",G11)))</formula>
    </cfRule>
  </conditionalFormatting>
  <conditionalFormatting sqref="G10">
    <cfRule type="containsText" dxfId="3" priority="2" operator="containsText" text="양성">
      <formula>NOT(ISERROR(SEARCH("양성",G10)))</formula>
    </cfRule>
  </conditionalFormatting>
  <conditionalFormatting sqref="G12">
    <cfRule type="containsText" dxfId="2" priority="1" operator="containsText" text="양성">
      <formula>NOT(ISERROR(SEARCH("양성",G12)))</formula>
    </cfRule>
  </conditionalFormatting>
  <printOptions horizontalCentered="1" vertic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H43"/>
  <sheetViews>
    <sheetView zoomScaleNormal="100" workbookViewId="0">
      <selection activeCell="L28" sqref="L28"/>
    </sheetView>
  </sheetViews>
  <sheetFormatPr defaultColWidth="9" defaultRowHeight="15" x14ac:dyDescent="0.3"/>
  <cols>
    <col min="1" max="2" width="11.25" style="2" customWidth="1"/>
    <col min="3" max="3" width="9.25" style="2" customWidth="1"/>
    <col min="4" max="4" width="8" style="2" customWidth="1"/>
    <col min="5" max="6" width="11.25" style="2" customWidth="1"/>
    <col min="7" max="7" width="9.25" style="2" customWidth="1"/>
    <col min="8" max="8" width="8.5" style="2" customWidth="1"/>
    <col min="9" max="16384" width="9" style="2"/>
  </cols>
  <sheetData>
    <row r="1" spans="1:8" ht="25.5" x14ac:dyDescent="0.3">
      <c r="A1" s="69" t="s">
        <v>46</v>
      </c>
      <c r="B1" s="70"/>
      <c r="C1" s="70"/>
      <c r="D1" s="70"/>
      <c r="E1" s="70"/>
      <c r="F1" s="70"/>
      <c r="G1" s="70"/>
      <c r="H1" s="70"/>
    </row>
    <row r="3" spans="1:8" x14ac:dyDescent="0.3">
      <c r="F3" s="24" t="s">
        <v>47</v>
      </c>
      <c r="G3" s="71">
        <f>사료!G3:H3</f>
        <v>0</v>
      </c>
      <c r="H3" s="72"/>
    </row>
    <row r="4" spans="1:8" x14ac:dyDescent="0.3">
      <c r="A4" s="4" t="s">
        <v>24</v>
      </c>
      <c r="B4" s="24">
        <f>사료!B4</f>
        <v>0</v>
      </c>
      <c r="C4" s="4" t="s">
        <v>6</v>
      </c>
      <c r="D4" s="130">
        <f>사료!D4:E4</f>
        <v>0</v>
      </c>
      <c r="E4" s="130"/>
      <c r="F4" s="118" t="s">
        <v>7</v>
      </c>
      <c r="G4" s="131">
        <f>사료!G4:H4</f>
        <v>0</v>
      </c>
      <c r="H4" s="132"/>
    </row>
    <row r="5" spans="1:8" x14ac:dyDescent="0.3">
      <c r="A5" s="4" t="s">
        <v>15</v>
      </c>
      <c r="B5" s="24">
        <f>사료!B5</f>
        <v>0</v>
      </c>
      <c r="C5" s="4" t="s">
        <v>16</v>
      </c>
      <c r="D5" s="39">
        <f>사료!D5:E5</f>
        <v>0</v>
      </c>
      <c r="E5" s="39"/>
      <c r="F5" s="119"/>
      <c r="G5" s="133"/>
      <c r="H5" s="134"/>
    </row>
    <row r="6" spans="1:8" ht="15.75" thickBot="1" x14ac:dyDescent="0.35"/>
    <row r="7" spans="1:8" ht="16.5" customHeight="1" x14ac:dyDescent="0.3">
      <c r="A7" s="20" t="s">
        <v>14</v>
      </c>
      <c r="B7" s="25" t="s">
        <v>48</v>
      </c>
      <c r="C7" s="96" t="s">
        <v>2</v>
      </c>
      <c r="D7" s="97"/>
      <c r="E7" s="21" t="s">
        <v>14</v>
      </c>
      <c r="F7" s="5" t="s">
        <v>49</v>
      </c>
      <c r="G7" s="96" t="s">
        <v>2</v>
      </c>
      <c r="H7" s="98"/>
    </row>
    <row r="8" spans="1:8" ht="18.75" customHeight="1" x14ac:dyDescent="0.3">
      <c r="A8" s="124">
        <f>IF(사료!A8:A9=0,"",사료!A8:A9)</f>
        <v>110</v>
      </c>
      <c r="B8" s="106" t="str">
        <f>IF(사료!D8="","",사료!B8)</f>
        <v/>
      </c>
      <c r="C8" s="82" t="str">
        <f>IF(사료!D8="","",IF(사료!D8="불량","부적합",IF(사료!D8="주의","주의","적합")))</f>
        <v/>
      </c>
      <c r="D8" s="83"/>
      <c r="E8" s="126">
        <f>IF(사료!E8:E9=0,"",사료!E8:E9)</f>
        <v>120</v>
      </c>
      <c r="F8" s="106" t="str">
        <f>IF(사료!H8="","",사료!F8)</f>
        <v/>
      </c>
      <c r="G8" s="82" t="str">
        <f>IF(사료!H8="","",IF(사료!H8="불량","부적합",IF(사료!H8="주의","주의","적합")))</f>
        <v/>
      </c>
      <c r="H8" s="88"/>
    </row>
    <row r="9" spans="1:8" ht="18.75" customHeight="1" x14ac:dyDescent="0.3">
      <c r="A9" s="125"/>
      <c r="B9" s="112"/>
      <c r="C9" s="92"/>
      <c r="D9" s="93"/>
      <c r="E9" s="127"/>
      <c r="F9" s="112"/>
      <c r="G9" s="92"/>
      <c r="H9" s="95"/>
    </row>
    <row r="10" spans="1:8" ht="18.75" customHeight="1" x14ac:dyDescent="0.3">
      <c r="A10" s="124" t="str">
        <f>IF(사료!A10:A11=0,"",사료!A10:A11)</f>
        <v/>
      </c>
      <c r="B10" s="106" t="str">
        <f>IF(사료!D10="","",사료!B10)</f>
        <v/>
      </c>
      <c r="C10" s="82" t="str">
        <f>IF(사료!D10="","",IF(사료!D10="불량","부적합",IF(사료!D10="주의","주의","적합")))</f>
        <v/>
      </c>
      <c r="D10" s="83"/>
      <c r="E10" s="126" t="str">
        <f>IF(사료!E10:E11=0,"",사료!E10:E11)</f>
        <v/>
      </c>
      <c r="F10" s="106" t="str">
        <f>IF(사료!H10="","",사료!F10)</f>
        <v/>
      </c>
      <c r="G10" s="82" t="str">
        <f>IF(사료!H10="","",IF(사료!H10="불량","부적합",IF(사료!H10="주의","주의","적합")))</f>
        <v/>
      </c>
      <c r="H10" s="88"/>
    </row>
    <row r="11" spans="1:8" ht="18.75" customHeight="1" x14ac:dyDescent="0.3">
      <c r="A11" s="125"/>
      <c r="B11" s="112"/>
      <c r="C11" s="92"/>
      <c r="D11" s="93"/>
      <c r="E11" s="127"/>
      <c r="F11" s="112"/>
      <c r="G11" s="92"/>
      <c r="H11" s="95"/>
    </row>
    <row r="12" spans="1:8" ht="18.75" customHeight="1" x14ac:dyDescent="0.3">
      <c r="A12" s="124" t="str">
        <f>IF(사료!A12:A13=0,"",사료!A12:A13)</f>
        <v/>
      </c>
      <c r="B12" s="106" t="str">
        <f>IF(사료!D12="","",사료!B12)</f>
        <v/>
      </c>
      <c r="C12" s="82" t="str">
        <f>IF(사료!D12="","",IF(사료!D12="불량","부적합",IF(사료!D12="주의","주의","적합")))</f>
        <v/>
      </c>
      <c r="D12" s="83"/>
      <c r="E12" s="126" t="str">
        <f>IF(사료!E12:E13=0,"",사료!E12:E13)</f>
        <v/>
      </c>
      <c r="F12" s="106" t="str">
        <f>IF(사료!H12="","",사료!F12)</f>
        <v/>
      </c>
      <c r="G12" s="82" t="str">
        <f>IF(사료!H12="","",IF(사료!H12="불량","부적합",IF(사료!H12="주의","주의","적합")))</f>
        <v/>
      </c>
      <c r="H12" s="88"/>
    </row>
    <row r="13" spans="1:8" ht="18.75" customHeight="1" x14ac:dyDescent="0.3">
      <c r="A13" s="125"/>
      <c r="B13" s="112"/>
      <c r="C13" s="92"/>
      <c r="D13" s="93"/>
      <c r="E13" s="127"/>
      <c r="F13" s="112"/>
      <c r="G13" s="92"/>
      <c r="H13" s="95"/>
    </row>
    <row r="14" spans="1:8" ht="18.75" customHeight="1" x14ac:dyDescent="0.3">
      <c r="A14" s="124" t="str">
        <f>IF(사료!A14:A15=0,"",사료!A14:A15)</f>
        <v/>
      </c>
      <c r="B14" s="106" t="str">
        <f>IF(사료!D14="","",사료!B14)</f>
        <v/>
      </c>
      <c r="C14" s="82" t="str">
        <f>IF(사료!D14="","",IF(사료!D14="불량","부적합",IF(사료!D14="주의","주의","적합")))</f>
        <v/>
      </c>
      <c r="D14" s="83"/>
      <c r="E14" s="126" t="str">
        <f>IF(사료!E14:E15=0,"",사료!E14:E15)</f>
        <v/>
      </c>
      <c r="F14" s="106" t="str">
        <f>IF(사료!H14="","",사료!F14)</f>
        <v/>
      </c>
      <c r="G14" s="82" t="str">
        <f>IF(사료!H14="","",IF(사료!H14="불량","부적합",IF(사료!H14="주의","주의","적합")))</f>
        <v/>
      </c>
      <c r="H14" s="88"/>
    </row>
    <row r="15" spans="1:8" ht="18.75" customHeight="1" x14ac:dyDescent="0.3">
      <c r="A15" s="125"/>
      <c r="B15" s="112"/>
      <c r="C15" s="92"/>
      <c r="D15" s="93"/>
      <c r="E15" s="127"/>
      <c r="F15" s="112"/>
      <c r="G15" s="92"/>
      <c r="H15" s="95"/>
    </row>
    <row r="16" spans="1:8" ht="18.75" customHeight="1" x14ac:dyDescent="0.3">
      <c r="A16" s="124" t="str">
        <f>IF(사료!A16:A17=0,"",사료!A16:A17)</f>
        <v/>
      </c>
      <c r="B16" s="106" t="str">
        <f>IF(사료!D16="","",사료!B16)</f>
        <v/>
      </c>
      <c r="C16" s="82" t="str">
        <f>IF(사료!D16="","",IF(사료!D16="불량","부적합",IF(사료!D16="주의","주의","적합")))</f>
        <v/>
      </c>
      <c r="D16" s="83"/>
      <c r="E16" s="126" t="str">
        <f>IF(사료!E16:E17=0,"",사료!E16:E17)</f>
        <v/>
      </c>
      <c r="F16" s="106" t="str">
        <f>IF(사료!H16="","",사료!F16)</f>
        <v/>
      </c>
      <c r="G16" s="82" t="str">
        <f>IF(사료!H16="","",IF(사료!H16="불량","부적합",IF(사료!H16="주의","주의","적합")))</f>
        <v/>
      </c>
      <c r="H16" s="88"/>
    </row>
    <row r="17" spans="1:8" ht="18.75" customHeight="1" x14ac:dyDescent="0.3">
      <c r="A17" s="125"/>
      <c r="B17" s="112"/>
      <c r="C17" s="92"/>
      <c r="D17" s="93"/>
      <c r="E17" s="127"/>
      <c r="F17" s="112"/>
      <c r="G17" s="92"/>
      <c r="H17" s="95"/>
    </row>
    <row r="18" spans="1:8" ht="18.75" customHeight="1" x14ac:dyDescent="0.3">
      <c r="A18" s="124" t="str">
        <f>IF(사료!A18:A19=0,"",사료!A18:A19)</f>
        <v/>
      </c>
      <c r="B18" s="106" t="str">
        <f>IF(사료!D18="","",사료!B18)</f>
        <v/>
      </c>
      <c r="C18" s="82" t="str">
        <f>IF(사료!D18="","",IF(사료!D18="불량","부적합",IF(사료!D18="주의","주의","적합")))</f>
        <v/>
      </c>
      <c r="D18" s="83"/>
      <c r="E18" s="126" t="str">
        <f>IF(사료!E18:E19=0,"",사료!E18:E19)</f>
        <v/>
      </c>
      <c r="F18" s="106" t="str">
        <f>IF(사료!H18="","",사료!F18)</f>
        <v/>
      </c>
      <c r="G18" s="82" t="str">
        <f>IF(사료!H18="","",IF(사료!H18="불량","부적합",IF(사료!H18="주의","주의","적합")))</f>
        <v/>
      </c>
      <c r="H18" s="88"/>
    </row>
    <row r="19" spans="1:8" ht="18.75" customHeight="1" x14ac:dyDescent="0.3">
      <c r="A19" s="125"/>
      <c r="B19" s="112"/>
      <c r="C19" s="92"/>
      <c r="D19" s="93"/>
      <c r="E19" s="127"/>
      <c r="F19" s="112"/>
      <c r="G19" s="92"/>
      <c r="H19" s="95"/>
    </row>
    <row r="20" spans="1:8" ht="18.75" customHeight="1" x14ac:dyDescent="0.3">
      <c r="A20" s="124" t="str">
        <f>IF(사료!A20:A21=0,"",사료!A20:A21)</f>
        <v/>
      </c>
      <c r="B20" s="106" t="str">
        <f>IF(사료!D20="","",사료!B20)</f>
        <v/>
      </c>
      <c r="C20" s="82" t="str">
        <f>IF(사료!D20="","",IF(사료!D20="불량","부적합",IF(사료!D20="주의","주의","적합")))</f>
        <v/>
      </c>
      <c r="D20" s="83"/>
      <c r="E20" s="126" t="str">
        <f>IF(사료!E20:E21=0,"",사료!E20:E21)</f>
        <v/>
      </c>
      <c r="F20" s="106" t="str">
        <f>IF(사료!H20="","",사료!F20)</f>
        <v/>
      </c>
      <c r="G20" s="82" t="str">
        <f>IF(사료!H20="","",IF(사료!H20="불량","부적합",IF(사료!H20="주의","주의","적합")))</f>
        <v/>
      </c>
      <c r="H20" s="88"/>
    </row>
    <row r="21" spans="1:8" ht="18.75" customHeight="1" x14ac:dyDescent="0.3">
      <c r="A21" s="125"/>
      <c r="B21" s="112"/>
      <c r="C21" s="92"/>
      <c r="D21" s="93"/>
      <c r="E21" s="127"/>
      <c r="F21" s="112"/>
      <c r="G21" s="92"/>
      <c r="H21" s="95"/>
    </row>
    <row r="22" spans="1:8" ht="18.75" customHeight="1" x14ac:dyDescent="0.3">
      <c r="A22" s="124" t="str">
        <f>IF(사료!A22:A23=0,"",사료!A22:A23)</f>
        <v/>
      </c>
      <c r="B22" s="106" t="str">
        <f>IF(사료!D22="","",사료!B22)</f>
        <v/>
      </c>
      <c r="C22" s="82" t="str">
        <f>IF(사료!D22="","",IF(사료!D22="불량","부적합",IF(사료!D22="주의","주의","적합")))</f>
        <v/>
      </c>
      <c r="D22" s="83"/>
      <c r="E22" s="126" t="str">
        <f>IF(사료!E22:E23=0,"",사료!E22:E23)</f>
        <v/>
      </c>
      <c r="F22" s="106" t="str">
        <f>IF(사료!H22="","",사료!F22)</f>
        <v/>
      </c>
      <c r="G22" s="82" t="str">
        <f>IF(사료!H22="","",IF(사료!H22="불량","부적합",IF(사료!H22="주의","주의","적합")))</f>
        <v/>
      </c>
      <c r="H22" s="88"/>
    </row>
    <row r="23" spans="1:8" ht="18.75" customHeight="1" x14ac:dyDescent="0.3">
      <c r="A23" s="125"/>
      <c r="B23" s="112"/>
      <c r="C23" s="92"/>
      <c r="D23" s="93"/>
      <c r="E23" s="127"/>
      <c r="F23" s="112"/>
      <c r="G23" s="92"/>
      <c r="H23" s="95"/>
    </row>
    <row r="24" spans="1:8" ht="18.75" customHeight="1" x14ac:dyDescent="0.3">
      <c r="A24" s="124" t="str">
        <f>IF(사료!A24:A25=0,"",사료!A24:A25)</f>
        <v/>
      </c>
      <c r="B24" s="106" t="str">
        <f>IF(사료!D24="","",사료!B24)</f>
        <v/>
      </c>
      <c r="C24" s="82" t="str">
        <f>IF(사료!D24="","",IF(사료!D24="불량","부적합",IF(사료!D24="주의","주의","적합")))</f>
        <v/>
      </c>
      <c r="D24" s="83"/>
      <c r="E24" s="126" t="str">
        <f>IF(사료!E24:E25=0,"",사료!E24:E25)</f>
        <v/>
      </c>
      <c r="F24" s="106" t="str">
        <f>IF(사료!H24="","",사료!F24)</f>
        <v/>
      </c>
      <c r="G24" s="82" t="str">
        <f>IF(사료!H24="","",IF(사료!H24="불량","부적합",IF(사료!H24="주의","주의","적합")))</f>
        <v/>
      </c>
      <c r="H24" s="88"/>
    </row>
    <row r="25" spans="1:8" ht="18.75" customHeight="1" x14ac:dyDescent="0.3">
      <c r="A25" s="125"/>
      <c r="B25" s="112"/>
      <c r="C25" s="92"/>
      <c r="D25" s="93"/>
      <c r="E25" s="127"/>
      <c r="F25" s="112"/>
      <c r="G25" s="92"/>
      <c r="H25" s="95"/>
    </row>
    <row r="26" spans="1:8" ht="18.75" customHeight="1" x14ac:dyDescent="0.3">
      <c r="A26" s="124" t="str">
        <f>IF(사료!A26:A27=0,"",사료!A26:A27)</f>
        <v/>
      </c>
      <c r="B26" s="106" t="str">
        <f>IF(사료!D26="","",사료!B26)</f>
        <v/>
      </c>
      <c r="C26" s="82" t="str">
        <f>IF(사료!D26="","",IF(사료!D26="불량","부적합",IF(사료!D26="주의","주의","적합")))</f>
        <v/>
      </c>
      <c r="D26" s="83"/>
      <c r="E26" s="126" t="str">
        <f>IF(사료!E26:E27=0,"",사료!E26:E27)</f>
        <v/>
      </c>
      <c r="F26" s="106" t="str">
        <f>IF(사료!H26="","",사료!F26)</f>
        <v/>
      </c>
      <c r="G26" s="82" t="str">
        <f>IF(사료!H26="","",IF(사료!H26="불량","부적합",IF(사료!H26="주의","주의","적합")))</f>
        <v/>
      </c>
      <c r="H26" s="88"/>
    </row>
    <row r="27" spans="1:8" ht="18.75" customHeight="1" thickBot="1" x14ac:dyDescent="0.35">
      <c r="A27" s="128"/>
      <c r="B27" s="107"/>
      <c r="C27" s="84"/>
      <c r="D27" s="85"/>
      <c r="E27" s="129"/>
      <c r="F27" s="107"/>
      <c r="G27" s="84"/>
      <c r="H27" s="89"/>
    </row>
    <row r="28" spans="1:8" x14ac:dyDescent="0.3">
      <c r="A28" s="3"/>
    </row>
    <row r="29" spans="1:8" x14ac:dyDescent="0.3">
      <c r="A29" s="3"/>
    </row>
    <row r="30" spans="1:8" x14ac:dyDescent="0.3">
      <c r="A30" s="1" t="s">
        <v>9</v>
      </c>
    </row>
    <row r="31" spans="1:8" ht="16.5" customHeight="1" x14ac:dyDescent="0.3">
      <c r="A31" s="14"/>
      <c r="B31" s="15" t="s">
        <v>2</v>
      </c>
      <c r="C31" s="36" t="s">
        <v>10</v>
      </c>
      <c r="D31" s="36"/>
      <c r="E31" s="36" t="s">
        <v>17</v>
      </c>
      <c r="F31" s="36"/>
      <c r="G31" s="36" t="s">
        <v>11</v>
      </c>
      <c r="H31" s="36"/>
    </row>
    <row r="32" spans="1:8" x14ac:dyDescent="0.3">
      <c r="A32" s="16" t="s">
        <v>1</v>
      </c>
      <c r="B32" s="7"/>
      <c r="C32" s="36"/>
      <c r="D32" s="36"/>
      <c r="E32" s="36"/>
      <c r="F32" s="36"/>
      <c r="G32" s="36"/>
      <c r="H32" s="36"/>
    </row>
    <row r="33" spans="1:8" ht="17.25" customHeight="1" x14ac:dyDescent="0.3">
      <c r="A33" s="37" t="s">
        <v>8</v>
      </c>
      <c r="B33" s="38"/>
      <c r="C33" s="37" t="s">
        <v>12</v>
      </c>
      <c r="D33" s="37"/>
      <c r="E33" s="39" t="s">
        <v>18</v>
      </c>
      <c r="F33" s="39"/>
      <c r="G33" s="38" t="s">
        <v>19</v>
      </c>
      <c r="H33" s="38"/>
    </row>
    <row r="35" spans="1:8" x14ac:dyDescent="0.3">
      <c r="A35" s="17" t="s">
        <v>13</v>
      </c>
      <c r="B35" s="8"/>
      <c r="C35" s="8"/>
      <c r="D35" s="8"/>
      <c r="E35" s="8"/>
      <c r="F35" s="8"/>
      <c r="G35" s="8"/>
      <c r="H35" s="9"/>
    </row>
    <row r="36" spans="1:8" x14ac:dyDescent="0.3">
      <c r="A36" s="18" t="str">
        <f>사료!A36</f>
        <v>- 전 구역 음성으로 양호</v>
      </c>
      <c r="B36" s="10"/>
      <c r="C36" s="10"/>
      <c r="D36" s="10"/>
      <c r="E36" s="10"/>
      <c r="F36" s="10"/>
      <c r="G36" s="10"/>
      <c r="H36" s="11"/>
    </row>
    <row r="37" spans="1:8" x14ac:dyDescent="0.3">
      <c r="A37" s="18"/>
      <c r="B37" s="10"/>
      <c r="C37" s="10"/>
      <c r="D37" s="10"/>
      <c r="E37" s="10"/>
      <c r="F37" s="10"/>
      <c r="G37" s="10"/>
      <c r="H37" s="11"/>
    </row>
    <row r="38" spans="1:8" x14ac:dyDescent="0.3">
      <c r="A38" s="18"/>
      <c r="B38" s="10"/>
      <c r="C38" s="10"/>
      <c r="D38" s="10"/>
      <c r="E38" s="10"/>
      <c r="F38" s="10"/>
      <c r="G38" s="10"/>
      <c r="H38" s="11"/>
    </row>
    <row r="39" spans="1:8" x14ac:dyDescent="0.3">
      <c r="A39" s="18"/>
      <c r="B39" s="10"/>
      <c r="C39" s="10"/>
      <c r="D39" s="10"/>
      <c r="E39" s="10"/>
      <c r="F39" s="10"/>
      <c r="G39" s="10"/>
      <c r="H39" s="11"/>
    </row>
    <row r="40" spans="1:8" x14ac:dyDescent="0.3">
      <c r="A40" s="19"/>
      <c r="B40" s="12"/>
      <c r="C40" s="12"/>
      <c r="D40" s="12"/>
      <c r="E40" s="12"/>
      <c r="F40" s="12"/>
      <c r="G40" s="12"/>
      <c r="H40" s="13"/>
    </row>
    <row r="42" spans="1:8" x14ac:dyDescent="0.3">
      <c r="A42" s="34" t="s">
        <v>3</v>
      </c>
      <c r="B42" s="34"/>
      <c r="C42" s="34"/>
      <c r="D42" s="34"/>
      <c r="E42" s="34"/>
      <c r="F42" s="34"/>
      <c r="G42" s="34"/>
      <c r="H42" s="34"/>
    </row>
    <row r="43" spans="1:8" ht="17.25" x14ac:dyDescent="0.3">
      <c r="A43" s="35" t="s">
        <v>4</v>
      </c>
      <c r="B43" s="35"/>
      <c r="C43" s="35"/>
      <c r="D43" s="35"/>
      <c r="E43" s="35"/>
      <c r="F43" s="35"/>
      <c r="G43" s="35"/>
      <c r="H43" s="35"/>
    </row>
  </sheetData>
  <mergeCells count="77">
    <mergeCell ref="A1:H1"/>
    <mergeCell ref="G3:H3"/>
    <mergeCell ref="D4:E4"/>
    <mergeCell ref="F4:F5"/>
    <mergeCell ref="G4:H5"/>
    <mergeCell ref="D5:E5"/>
    <mergeCell ref="G10:H11"/>
    <mergeCell ref="C7:D7"/>
    <mergeCell ref="G7:H7"/>
    <mergeCell ref="A8:A9"/>
    <mergeCell ref="B8:B9"/>
    <mergeCell ref="C8:D9"/>
    <mergeCell ref="E8:E9"/>
    <mergeCell ref="F8:F9"/>
    <mergeCell ref="G8:H9"/>
    <mergeCell ref="A10:A11"/>
    <mergeCell ref="B10:B11"/>
    <mergeCell ref="C10:D11"/>
    <mergeCell ref="E10:E11"/>
    <mergeCell ref="F10:F11"/>
    <mergeCell ref="G14:H15"/>
    <mergeCell ref="A12:A13"/>
    <mergeCell ref="B12:B13"/>
    <mergeCell ref="C12:D13"/>
    <mergeCell ref="E12:E13"/>
    <mergeCell ref="F12:F13"/>
    <mergeCell ref="G12:H13"/>
    <mergeCell ref="A14:A15"/>
    <mergeCell ref="B14:B15"/>
    <mergeCell ref="C14:D15"/>
    <mergeCell ref="E14:E15"/>
    <mergeCell ref="F14:F15"/>
    <mergeCell ref="G18:H19"/>
    <mergeCell ref="A16:A17"/>
    <mergeCell ref="B16:B17"/>
    <mergeCell ref="C16:D17"/>
    <mergeCell ref="E16:E17"/>
    <mergeCell ref="F16:F17"/>
    <mergeCell ref="G16:H17"/>
    <mergeCell ref="A18:A19"/>
    <mergeCell ref="B18:B19"/>
    <mergeCell ref="C18:D19"/>
    <mergeCell ref="E18:E19"/>
    <mergeCell ref="F18:F19"/>
    <mergeCell ref="G22:H23"/>
    <mergeCell ref="A20:A21"/>
    <mergeCell ref="B20:B21"/>
    <mergeCell ref="C20:D21"/>
    <mergeCell ref="E20:E21"/>
    <mergeCell ref="F20:F21"/>
    <mergeCell ref="G20:H21"/>
    <mergeCell ref="A22:A23"/>
    <mergeCell ref="B22:B23"/>
    <mergeCell ref="C22:D23"/>
    <mergeCell ref="E22:E23"/>
    <mergeCell ref="F22:F23"/>
    <mergeCell ref="G26:H27"/>
    <mergeCell ref="A24:A25"/>
    <mergeCell ref="B24:B25"/>
    <mergeCell ref="C24:D25"/>
    <mergeCell ref="E24:E25"/>
    <mergeCell ref="F24:F25"/>
    <mergeCell ref="G24:H25"/>
    <mergeCell ref="A26:A27"/>
    <mergeCell ref="B26:B27"/>
    <mergeCell ref="C26:D27"/>
    <mergeCell ref="E26:E27"/>
    <mergeCell ref="F26:F27"/>
    <mergeCell ref="A42:H42"/>
    <mergeCell ref="A43:H43"/>
    <mergeCell ref="C31:D32"/>
    <mergeCell ref="E31:F32"/>
    <mergeCell ref="G31:H32"/>
    <mergeCell ref="A33:B33"/>
    <mergeCell ref="C33:D33"/>
    <mergeCell ref="E33:F33"/>
    <mergeCell ref="G33:H33"/>
  </mergeCells>
  <phoneticPr fontId="3" type="noConversion"/>
  <conditionalFormatting sqref="C8 C10:C27 G8:G27">
    <cfRule type="containsText" dxfId="1" priority="2" operator="containsText" text="부적합">
      <formula>NOT(ISERROR(SEARCH("부적합",C8)))</formula>
    </cfRule>
  </conditionalFormatting>
  <conditionalFormatting sqref="C8 C10:C27 E8:E27 G8:G27">
    <cfRule type="containsText" dxfId="0" priority="1" operator="containsText" text="주의">
      <formula>NOT(ISERROR(SEARCH("주의",C8)))</formula>
    </cfRule>
  </conditionalFormatting>
  <printOptions horizont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4</vt:i4>
      </vt:variant>
    </vt:vector>
  </HeadingPairs>
  <TitlesOfParts>
    <vt:vector size="4" baseType="lpstr">
      <vt:lpstr>환경 44주</vt:lpstr>
      <vt:lpstr>환경 44주_농장</vt:lpstr>
      <vt:lpstr>사료</vt:lpstr>
      <vt:lpstr>사료_농장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2020-03-05T23:56:48Z</cp:lastPrinted>
  <dcterms:created xsi:type="dcterms:W3CDTF">2017-08-30T04:14:19Z</dcterms:created>
  <dcterms:modified xsi:type="dcterms:W3CDTF">2020-04-02T02:27:10Z</dcterms:modified>
</cp:coreProperties>
</file>