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y\Downloads\"/>
    </mc:Choice>
  </mc:AlternateContent>
  <xr:revisionPtr revIDLastSave="0" documentId="13_ncr:1_{C0C66EE1-B709-4803-A2F4-D5472800338E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4주령" sheetId="3" r:id="rId1"/>
    <sheet name="8주령" sheetId="4" r:id="rId2"/>
    <sheet name="12주령" sheetId="5" r:id="rId3"/>
    <sheet name="graph" sheetId="2" r:id="rId4"/>
  </sheets>
  <definedNames>
    <definedName name="_xlnm._FilterDatabase" localSheetId="2" hidden="1">'12주령'!$B$11:$Y$11</definedName>
    <definedName name="_xlnm._FilterDatabase" localSheetId="1" hidden="1">'8주령'!$B$11:$Y$11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5" l="1"/>
  <c r="F10" i="5" s="1"/>
  <c r="B10" i="5"/>
  <c r="D10" i="4" l="1"/>
  <c r="F10" i="4" s="1"/>
  <c r="B10" i="4"/>
  <c r="F3" i="2"/>
  <c r="D10" i="3" l="1"/>
  <c r="F10" i="3" s="1"/>
  <c r="B10" i="3"/>
  <c r="C12" i="2"/>
  <c r="C13" i="2"/>
  <c r="C14" i="2"/>
  <c r="K13" i="2"/>
  <c r="Z4" i="2"/>
  <c r="W5" i="2"/>
  <c r="W6" i="2"/>
  <c r="W7" i="2"/>
  <c r="C7" i="2"/>
  <c r="O12" i="2"/>
  <c r="V13" i="2"/>
  <c r="V14" i="2"/>
  <c r="W3" i="2"/>
  <c r="C3" i="2"/>
  <c r="H13" i="2"/>
  <c r="W9" i="2"/>
  <c r="W10" i="2"/>
  <c r="C11" i="2"/>
  <c r="S12" i="2"/>
  <c r="S14" i="2"/>
  <c r="P14" i="2"/>
  <c r="S9" i="2"/>
  <c r="AA9" i="2"/>
  <c r="B5" i="2"/>
  <c r="V10" i="2"/>
  <c r="K8" i="2"/>
  <c r="N3" i="2"/>
  <c r="O7" i="2"/>
  <c r="O8" i="2"/>
  <c r="O9" i="2"/>
  <c r="W8" i="2"/>
  <c r="W14" i="2"/>
  <c r="F13" i="2"/>
  <c r="P8" i="2"/>
  <c r="H14" i="2"/>
  <c r="T14" i="2"/>
  <c r="G5" i="2"/>
  <c r="G6" i="2"/>
  <c r="G7" i="2"/>
  <c r="O6" i="2"/>
  <c r="AA7" i="2"/>
  <c r="Z10" i="2"/>
  <c r="Z11" i="2"/>
  <c r="Z12" i="2"/>
  <c r="F12" i="2"/>
  <c r="Z3" i="2"/>
  <c r="Z6" i="2"/>
  <c r="Z7" i="2"/>
  <c r="Z8" i="2"/>
  <c r="F8" i="2"/>
  <c r="AA6" i="2"/>
  <c r="B11" i="2"/>
  <c r="AB7" i="2"/>
  <c r="H8" i="2"/>
  <c r="O3" i="2"/>
  <c r="O5" i="2"/>
  <c r="O11" i="2"/>
  <c r="J3" i="2"/>
  <c r="V12" i="2"/>
  <c r="W12" i="2"/>
  <c r="S4" i="2"/>
  <c r="T13" i="2"/>
  <c r="AA5" i="2"/>
  <c r="AA4" i="2"/>
  <c r="R4" i="2"/>
  <c r="B12" i="2"/>
  <c r="V4" i="2"/>
  <c r="J8" i="2"/>
  <c r="N12" i="2"/>
  <c r="X8" i="2"/>
  <c r="J10" i="2"/>
  <c r="R11" i="2"/>
  <c r="S11" i="2"/>
  <c r="B9" i="2"/>
  <c r="D4" i="2"/>
  <c r="V3" i="2"/>
  <c r="S3" i="2"/>
  <c r="L12" i="2"/>
  <c r="R12" i="2"/>
  <c r="X10" i="2"/>
  <c r="X7" i="2"/>
  <c r="K7" i="2"/>
  <c r="H9" i="2"/>
  <c r="H10" i="2"/>
  <c r="H11" i="2"/>
  <c r="P10" i="2"/>
  <c r="T10" i="2"/>
  <c r="AA14" i="2"/>
  <c r="AB3" i="2"/>
  <c r="AB4" i="2"/>
  <c r="H4" i="2"/>
  <c r="K4" i="2"/>
  <c r="AA10" i="2"/>
  <c r="AA11" i="2"/>
  <c r="AA12" i="2"/>
  <c r="G12" i="2"/>
  <c r="D5" i="2"/>
  <c r="AB6" i="2"/>
  <c r="N5" i="2"/>
  <c r="J14" i="2"/>
  <c r="J7" i="2"/>
  <c r="R7" i="2"/>
  <c r="N11" i="2"/>
  <c r="J4" i="2"/>
  <c r="N7" i="2"/>
  <c r="K12" i="2"/>
  <c r="O10" i="2"/>
  <c r="N10" i="2"/>
  <c r="K6" i="2"/>
  <c r="T4" i="2"/>
  <c r="T5" i="2"/>
  <c r="T6" i="2"/>
  <c r="AB5" i="2"/>
  <c r="AA8" i="2"/>
  <c r="K10" i="2"/>
  <c r="B6" i="2"/>
  <c r="F9" i="2"/>
  <c r="X4" i="2"/>
  <c r="K14" i="2"/>
  <c r="L3" i="2"/>
  <c r="L4" i="2"/>
  <c r="T3" i="2"/>
  <c r="B14" i="2"/>
  <c r="C8" i="2"/>
  <c r="C9" i="2"/>
  <c r="C10" i="2"/>
  <c r="K9" i="2"/>
  <c r="L7" i="2"/>
  <c r="C4" i="2"/>
  <c r="C5" i="2"/>
  <c r="C6" i="2"/>
  <c r="K5" i="2"/>
  <c r="N8" i="2"/>
  <c r="H12" i="2"/>
  <c r="R14" i="2"/>
  <c r="F6" i="2"/>
  <c r="X9" i="2"/>
  <c r="X11" i="2"/>
  <c r="N9" i="2"/>
  <c r="X6" i="2"/>
  <c r="D7" i="2"/>
  <c r="P7" i="2"/>
  <c r="L8" i="2"/>
  <c r="P5" i="2"/>
  <c r="AA3" i="2"/>
  <c r="G4" i="2"/>
  <c r="B13" i="2"/>
  <c r="R9" i="2"/>
  <c r="Z9" i="2"/>
  <c r="R5" i="2"/>
  <c r="Z5" i="2"/>
  <c r="R13" i="2"/>
  <c r="S5" i="2"/>
  <c r="AB12" i="2"/>
  <c r="F7" i="2"/>
  <c r="J12" i="2"/>
  <c r="B4" i="2"/>
  <c r="B8" i="2"/>
  <c r="J9" i="2"/>
  <c r="L14" i="2"/>
  <c r="F5" i="2"/>
  <c r="L11" i="2"/>
  <c r="O13" i="2"/>
  <c r="G8" i="2"/>
  <c r="S8" i="2"/>
  <c r="V11" i="2"/>
  <c r="K3" i="2"/>
  <c r="V5" i="2"/>
  <c r="V6" i="2"/>
  <c r="V7" i="2"/>
  <c r="B7" i="2"/>
  <c r="G9" i="2"/>
  <c r="D3" i="2"/>
  <c r="D12" i="2"/>
  <c r="D13" i="2"/>
  <c r="D14" i="2"/>
  <c r="L13" i="2"/>
  <c r="V8" i="2"/>
  <c r="D8" i="2"/>
  <c r="D9" i="2"/>
  <c r="D10" i="2"/>
  <c r="L9" i="2"/>
  <c r="S6" i="2"/>
  <c r="N4" i="2"/>
  <c r="W11" i="2"/>
  <c r="X3" i="2"/>
  <c r="S13" i="2"/>
  <c r="AA13" i="2"/>
  <c r="X5" i="2"/>
  <c r="S10" i="2"/>
  <c r="G10" i="2"/>
  <c r="J5" i="2"/>
  <c r="T12" i="2"/>
  <c r="AB13" i="2"/>
  <c r="W13" i="2"/>
  <c r="X13" i="2"/>
  <c r="X14" i="2"/>
  <c r="AB14" i="2"/>
  <c r="V9" i="2"/>
  <c r="J13" i="2"/>
  <c r="F14" i="2"/>
  <c r="P9" i="2"/>
  <c r="F10" i="2"/>
  <c r="D6" i="2"/>
  <c r="P11" i="2"/>
  <c r="P12" i="2"/>
  <c r="P13" i="2"/>
  <c r="X12" i="2"/>
  <c r="F4" i="2"/>
  <c r="H5" i="2"/>
  <c r="H6" i="2"/>
  <c r="H7" i="2"/>
  <c r="P6" i="2"/>
  <c r="G11" i="2"/>
  <c r="G13" i="2"/>
  <c r="G14" i="2"/>
  <c r="H3" i="2"/>
  <c r="O14" i="2"/>
  <c r="AB11" i="2"/>
  <c r="T7" i="2"/>
  <c r="AB8" i="2"/>
  <c r="T9" i="2"/>
  <c r="O4" i="2"/>
  <c r="W4" i="2"/>
  <c r="L5" i="2"/>
  <c r="N13" i="2"/>
  <c r="L6" i="2"/>
  <c r="G3" i="2"/>
  <c r="P3" i="2"/>
  <c r="S7" i="2"/>
  <c r="Z14" i="2"/>
  <c r="R8" i="2"/>
  <c r="R10" i="2"/>
  <c r="T8" i="2"/>
  <c r="R6" i="2"/>
  <c r="N6" i="2"/>
  <c r="J6" i="2"/>
  <c r="R3" i="2"/>
  <c r="P4" i="2"/>
  <c r="J11" i="2"/>
  <c r="AB10" i="2"/>
  <c r="K11" i="2"/>
  <c r="F11" i="2"/>
  <c r="B10" i="2"/>
  <c r="AB9" i="2"/>
  <c r="B3" i="2"/>
  <c r="L10" i="2"/>
  <c r="T11" i="2"/>
  <c r="Z13" i="2"/>
  <c r="D11" i="2"/>
  <c r="N14" i="2"/>
  <c r="I12" i="2" l="1"/>
  <c r="U7" i="2"/>
  <c r="AC12" i="2"/>
  <c r="E6" i="2"/>
  <c r="AC11" i="2"/>
  <c r="E5" i="2"/>
  <c r="I13" i="2"/>
  <c r="M6" i="2"/>
  <c r="AC13" i="2"/>
  <c r="U11" i="2"/>
  <c r="M9" i="2"/>
  <c r="E7" i="2"/>
  <c r="Y4" i="2"/>
  <c r="U14" i="2"/>
  <c r="M12" i="2"/>
  <c r="E10" i="2"/>
  <c r="Y7" i="2"/>
  <c r="Q5" i="2"/>
  <c r="I3" i="2"/>
  <c r="U13" i="2"/>
  <c r="M11" i="2"/>
  <c r="E9" i="2"/>
  <c r="Y6" i="2"/>
  <c r="Q4" i="2"/>
  <c r="U12" i="2"/>
  <c r="M10" i="2"/>
  <c r="E8" i="2"/>
  <c r="Y5" i="2"/>
  <c r="Q3" i="2"/>
  <c r="M5" i="2"/>
  <c r="Q14" i="2"/>
  <c r="M8" i="2"/>
  <c r="I14" i="2"/>
  <c r="M7" i="2"/>
  <c r="U8" i="2"/>
  <c r="M13" i="2"/>
  <c r="E11" i="2"/>
  <c r="Y8" i="2"/>
  <c r="Q6" i="2"/>
  <c r="I4" i="2"/>
  <c r="E14" i="2"/>
  <c r="Y11" i="2"/>
  <c r="Q9" i="2"/>
  <c r="I7" i="2"/>
  <c r="AC4" i="2"/>
  <c r="E13" i="2"/>
  <c r="Y10" i="2"/>
  <c r="Q8" i="2"/>
  <c r="I6" i="2"/>
  <c r="AC3" i="2"/>
  <c r="M14" i="2"/>
  <c r="E12" i="2"/>
  <c r="Y9" i="2"/>
  <c r="Q7" i="2"/>
  <c r="I5" i="2"/>
  <c r="AC9" i="2"/>
  <c r="E3" i="2"/>
  <c r="U10" i="2"/>
  <c r="Y3" i="2"/>
  <c r="U9" i="2"/>
  <c r="AC10" i="2"/>
  <c r="E4" i="2"/>
  <c r="Y12" i="2"/>
  <c r="Q10" i="2"/>
  <c r="I8" i="2"/>
  <c r="AC5" i="2"/>
  <c r="U3" i="2"/>
  <c r="AC14" i="2"/>
  <c r="Q13" i="2"/>
  <c r="I11" i="2"/>
  <c r="AC8" i="2"/>
  <c r="U6" i="2"/>
  <c r="M4" i="2"/>
  <c r="Y14" i="2"/>
  <c r="Q12" i="2"/>
  <c r="I10" i="2"/>
  <c r="AC7" i="2"/>
  <c r="U5" i="2"/>
  <c r="M3" i="2"/>
  <c r="Y13" i="2"/>
  <c r="Q11" i="2"/>
  <c r="I9" i="2"/>
  <c r="AC6" i="2"/>
  <c r="U4" i="2"/>
</calcChain>
</file>

<file path=xl/sharedStrings.xml><?xml version="1.0" encoding="utf-8"?>
<sst xmlns="http://schemas.openxmlformats.org/spreadsheetml/2006/main" count="347" uniqueCount="110">
  <si>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</si>
  <si>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</si>
  <si>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</si>
  <si>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 xml:space="preserve"> 접수  일자 :</t>
    <phoneticPr fontId="5" type="noConversion"/>
  </si>
  <si>
    <t>주령:</t>
    <phoneticPr fontId="8" type="noConversion"/>
  </si>
  <si>
    <t>일령:</t>
    <phoneticPr fontId="8" type="noConversion"/>
  </si>
  <si>
    <t>Case</t>
  </si>
  <si>
    <t>Assay</t>
  </si>
  <si>
    <t>Date</t>
  </si>
  <si>
    <t>AMean</t>
  </si>
  <si>
    <t>CV</t>
  </si>
  <si>
    <t>Count</t>
  </si>
  <si>
    <t>MSMG</t>
    <phoneticPr fontId="3" type="noConversion"/>
  </si>
  <si>
    <t>SE</t>
  </si>
  <si>
    <t>IBV</t>
  </si>
  <si>
    <t/>
  </si>
  <si>
    <t xml:space="preserve">코   멘   트 </t>
    <phoneticPr fontId="5" type="noConversion"/>
  </si>
  <si>
    <t>SE</t>
    <phoneticPr fontId="3" type="noConversion"/>
  </si>
  <si>
    <t>IBH</t>
    <phoneticPr fontId="3" type="noConversion"/>
  </si>
  <si>
    <t>REO</t>
    <phoneticPr fontId="3" type="noConversion"/>
  </si>
  <si>
    <t>AE</t>
    <phoneticPr fontId="3" type="noConversion"/>
  </si>
  <si>
    <t>CAV</t>
    <phoneticPr fontId="3" type="noConversion"/>
  </si>
  <si>
    <t>IBD</t>
    <phoneticPr fontId="3" type="noConversion"/>
  </si>
  <si>
    <t>IBV</t>
    <phoneticPr fontId="3" type="noConversion"/>
  </si>
  <si>
    <t>APV</t>
    <phoneticPr fontId="3" type="noConversion"/>
  </si>
  <si>
    <t>EDS</t>
    <phoneticPr fontId="3" type="noConversion"/>
  </si>
  <si>
    <t>AI</t>
    <phoneticPr fontId="3" type="noConversion"/>
  </si>
  <si>
    <t>ND</t>
    <phoneticPr fontId="3" type="noConversion"/>
  </si>
  <si>
    <t>positive%</t>
    <phoneticPr fontId="3" type="noConversion"/>
  </si>
  <si>
    <t>od</t>
    <phoneticPr fontId="3" type="noConversion"/>
  </si>
  <si>
    <t>64주령</t>
    <phoneticPr fontId="3" type="noConversion"/>
  </si>
  <si>
    <t>54주령</t>
    <phoneticPr fontId="3" type="noConversion"/>
  </si>
  <si>
    <t>20주령</t>
    <phoneticPr fontId="3" type="noConversion"/>
  </si>
  <si>
    <t>16주령</t>
    <phoneticPr fontId="3" type="noConversion"/>
  </si>
  <si>
    <t>12주령</t>
    <phoneticPr fontId="3" type="noConversion"/>
  </si>
  <si>
    <t>8주령</t>
    <phoneticPr fontId="3" type="noConversion"/>
  </si>
  <si>
    <t>4주령</t>
    <phoneticPr fontId="3" type="noConversion"/>
  </si>
  <si>
    <t>19-2731</t>
    <phoneticPr fontId="3" type="noConversion"/>
  </si>
  <si>
    <t xml:space="preserve"> 발송  일자 :</t>
    <phoneticPr fontId="8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</si>
  <si>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</si>
  <si>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</si>
  <si>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</si>
  <si>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 xml:space="preserve"> 채  혈  일  :</t>
    <phoneticPr fontId="8" type="noConversion"/>
  </si>
  <si>
    <t xml:space="preserve"> 전화  번호 :</t>
    <phoneticPr fontId="8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</si>
  <si>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</si>
  <si>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</si>
  <si>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19-2731동111</t>
  </si>
  <si>
    <t>19-2732동121</t>
  </si>
  <si>
    <t>19-2733동131</t>
  </si>
  <si>
    <t>AI</t>
    <phoneticPr fontId="3" type="noConversion"/>
  </si>
  <si>
    <t>ND</t>
    <phoneticPr fontId="3" type="noConversion"/>
  </si>
  <si>
    <t>감곡농장</t>
    <phoneticPr fontId="3" type="noConversion"/>
  </si>
  <si>
    <t>- MGMS, SE: 음성 유지 중</t>
    <phoneticPr fontId="3" type="noConversion"/>
  </si>
  <si>
    <t>- IBV, ND, AI: 결과 양호</t>
    <phoneticPr fontId="3" type="noConversion"/>
  </si>
  <si>
    <t>1. 의뢰사항</t>
    <phoneticPr fontId="5" type="noConversion"/>
  </si>
  <si>
    <t>접  수  내  용</t>
    <phoneticPr fontId="5" type="noConversion"/>
  </si>
  <si>
    <t>접수  번호 :</t>
    <phoneticPr fontId="5" type="noConversion"/>
  </si>
  <si>
    <t>19-3111</t>
    <phoneticPr fontId="3" type="noConversion"/>
  </si>
  <si>
    <t xml:space="preserve"> 접수  일자 :</t>
    <phoneticPr fontId="5" type="noConversion"/>
  </si>
  <si>
    <t>고        객 :</t>
    <phoneticPr fontId="5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</si>
  <si>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</si>
  <si>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</si>
  <si>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</si>
  <si>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주        소 :</t>
    <phoneticPr fontId="5" type="noConversion"/>
  </si>
  <si>
    <t>기타  사항 :</t>
    <phoneticPr fontId="3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</si>
  <si>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</si>
  <si>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</si>
  <si>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</si>
  <si>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>19-3111동111</t>
  </si>
  <si>
    <t>MSMG</t>
    <phoneticPr fontId="3" type="noConversion"/>
  </si>
  <si>
    <t>19-3112동121</t>
  </si>
  <si>
    <t>19-3113동131</t>
  </si>
  <si>
    <t>SE</t>
    <phoneticPr fontId="3" type="noConversion"/>
  </si>
  <si>
    <t>APV</t>
    <phoneticPr fontId="3" type="noConversion"/>
  </si>
  <si>
    <t>IBD</t>
  </si>
  <si>
    <t>CAV</t>
  </si>
  <si>
    <t xml:space="preserve">코   멘   트 </t>
    <phoneticPr fontId="5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</si>
  <si>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</si>
  <si>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</si>
  <si>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감곡농장</t>
    <phoneticPr fontId="3" type="noConversion"/>
  </si>
  <si>
    <t>- IBV, IBD, CAV, ND, AI: 결과 양호</t>
    <phoneticPr fontId="3" type="noConversion"/>
  </si>
  <si>
    <t>- APV: 양성율 기대 수준보다 낮은 상황, (10월 16일, 11월 6일 백신 접종), 12주 검사 시 양성율 및 역가 추가 확인 예정</t>
    <phoneticPr fontId="3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</si>
  <si>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</si>
  <si>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</si>
  <si>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접  수  내  용</t>
    <phoneticPr fontId="5" type="noConversion"/>
  </si>
  <si>
    <t>접수  번호 :</t>
    <phoneticPr fontId="5" type="noConversion"/>
  </si>
  <si>
    <t>19-3367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</si>
  <si>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</si>
  <si>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</si>
  <si>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고        객 :</t>
    <phoneticPr fontId="5" type="noConversion"/>
  </si>
  <si>
    <t xml:space="preserve"> 입  추  일  :</t>
    <phoneticPr fontId="8" type="noConversion"/>
  </si>
  <si>
    <t xml:space="preserve"> 사육  규모 :</t>
    <phoneticPr fontId="5" type="noConversion"/>
  </si>
  <si>
    <t>주        소 :</t>
    <phoneticPr fontId="5" type="noConversion"/>
  </si>
  <si>
    <t>기타  사항 :</t>
    <phoneticPr fontId="3" type="noConversion"/>
  </si>
  <si>
    <t>주령:</t>
    <phoneticPr fontId="8" type="noConversion"/>
  </si>
  <si>
    <t>일령:</t>
    <phoneticPr fontId="8" type="noConversion"/>
  </si>
  <si>
    <r>
      <t>19-3367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3" type="noConversion"/>
  </si>
  <si>
    <t>MSMG</t>
    <phoneticPr fontId="3" type="noConversion"/>
  </si>
  <si>
    <r>
      <t>19-3368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3" type="noConversion"/>
  </si>
  <si>
    <r>
      <t>19-3369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  <phoneticPr fontId="3" type="noConversion"/>
  </si>
  <si>
    <t>MG</t>
    <phoneticPr fontId="3" type="noConversion"/>
  </si>
  <si>
    <t>SE</t>
    <phoneticPr fontId="3" type="noConversion"/>
  </si>
  <si>
    <t>APV</t>
    <phoneticPr fontId="3" type="noConversion"/>
  </si>
  <si>
    <t>IBH</t>
    <phoneticPr fontId="3" type="noConversion"/>
  </si>
  <si>
    <t xml:space="preserve">코   멘   트 </t>
    <phoneticPr fontId="5" type="noConversion"/>
  </si>
  <si>
    <t>- SE: 음성 유지 중</t>
    <phoneticPr fontId="3" type="noConversion"/>
  </si>
  <si>
    <t>- MGMS: 121동 양성 반전, MG 검사 결과 음성인 것으로 볼 때 MS 감염된 것으로 확인됨. 타 농장으로의 전파가 되지 않도록 주의가 필요함</t>
    <phoneticPr fontId="3" type="noConversion"/>
  </si>
  <si>
    <t>- APV: 양성율 기대 수준보다 낮음. 분무백신 방법에 대한 재점검이 필요할 것으로 보임</t>
    <phoneticPr fontId="3" type="noConversion"/>
  </si>
  <si>
    <t>- IBH: 백신 접종 전 양성 반전, 외부로부터 감염된 것으로 보임</t>
    <phoneticPr fontId="3" type="noConversion"/>
  </si>
  <si>
    <t>- IBV: 검사결과 양호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</si>
</sst>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0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name val="Arial"/>
      <family val="2"/>
    </font>
    <font>
      <sz val="8"/>
      <name val="맑은 고딕"/>
      <family val="3"/>
      <charset val="129"/>
      <scheme val="minor"/>
    </font>
    <font>
      <sz val="8"/>
      <color rgb="FF000000"/>
      <name val="Arial"/>
      <family val="2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6" fillId="0" borderId="0" xfId="0" applyFont="1">
      <alignment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>
      <alignment horizontal="left"/>
    </xf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top"/>
    </xf>
    <xf numFmtId="14" fontId="15" fillId="0" borderId="6" xfId="0" applyNumberFormat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178" fontId="21" fillId="5" borderId="9" xfId="0" applyNumberFormat="1" applyFont="1" applyFill="1" applyBorder="1" applyAlignment="1">
      <alignment horizontal="center" vertical="center"/>
    </xf>
    <xf numFmtId="0" fontId="21" fillId="5" borderId="10" xfId="0" applyFont="1" applyFill="1" applyBorder="1" applyAlignment="1" applyProtection="1">
      <alignment horizontal="center" vertical="center"/>
      <protection locked="0"/>
    </xf>
    <xf numFmtId="0" fontId="21" fillId="5" borderId="11" xfId="0" applyFont="1" applyFill="1" applyBorder="1" applyAlignment="1" applyProtection="1">
      <alignment horizontal="center" vertical="center"/>
      <protection locked="0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>
      <alignment vertical="center"/>
    </xf>
    <xf numFmtId="0" fontId="2" fillId="5" borderId="12" xfId="0" applyFont="1" applyFill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14" fontId="24" fillId="0" borderId="14" xfId="0" applyNumberFormat="1" applyFont="1" applyBorder="1" applyAlignment="1">
      <alignment horizontal="center" vertical="center"/>
    </xf>
    <xf numFmtId="179" fontId="24" fillId="0" borderId="14" xfId="0" applyNumberFormat="1" applyFont="1" applyBorder="1" applyAlignment="1">
      <alignment horizontal="center" vertical="center"/>
    </xf>
    <xf numFmtId="1" fontId="24" fillId="0" borderId="14" xfId="0" applyNumberFormat="1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25" fillId="0" borderId="16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quotePrefix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180" fontId="0" fillId="6" borderId="24" xfId="1" applyNumberFormat="1" applyFont="1" applyFill="1" applyBorder="1">
      <alignment vertical="center"/>
    </xf>
    <xf numFmtId="0" fontId="0" fillId="0" borderId="25" xfId="0" applyBorder="1">
      <alignment vertical="center"/>
    </xf>
    <xf numFmtId="0" fontId="0" fillId="6" borderId="26" xfId="0" applyFill="1" applyBorder="1">
      <alignment vertical="center"/>
    </xf>
    <xf numFmtId="180" fontId="0" fillId="6" borderId="27" xfId="1" applyNumberFormat="1" applyFont="1" applyFill="1" applyBorder="1">
      <alignment vertical="center"/>
    </xf>
    <xf numFmtId="0" fontId="0" fillId="0" borderId="0" xfId="0" applyBorder="1">
      <alignment vertical="center"/>
    </xf>
    <xf numFmtId="0" fontId="0" fillId="6" borderId="28" xfId="0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24" fillId="0" borderId="14" xfId="0" quotePrefix="1" applyNumberFormat="1" applyFont="1" applyBorder="1" applyAlignment="1">
      <alignment horizontal="center" vertical="center"/>
    </xf>
    <xf numFmtId="1" fontId="27" fillId="0" borderId="14" xfId="4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5" applyFont="1">
      <alignment vertical="center"/>
    </xf>
    <xf numFmtId="0" fontId="4" fillId="0" borderId="0" xfId="5" applyFont="1" applyBorder="1" applyAlignment="1">
      <alignment vertical="center"/>
    </xf>
    <xf numFmtId="0" fontId="6" fillId="0" borderId="0" xfId="5" applyFont="1" applyBorder="1" applyAlignment="1"/>
    <xf numFmtId="0" fontId="2" fillId="0" borderId="0" xfId="5" applyFont="1" applyBorder="1">
      <alignment vertical="center"/>
    </xf>
    <xf numFmtId="0" fontId="7" fillId="0" borderId="0" xfId="5" applyFont="1" applyBorder="1" applyAlignment="1">
      <alignment horizontal="left" vertical="center"/>
    </xf>
    <xf numFmtId="0" fontId="9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1" fillId="0" borderId="0" xfId="5">
      <alignment vertical="center"/>
    </xf>
    <xf numFmtId="0" fontId="12" fillId="0" borderId="0" xfId="5" applyFont="1" applyBorder="1" applyAlignment="1"/>
    <xf numFmtId="0" fontId="13" fillId="0" borderId="0" xfId="5" applyFont="1" applyBorder="1" applyAlignment="1">
      <alignment vertical="center"/>
    </xf>
    <xf numFmtId="0" fontId="14" fillId="0" borderId="0" xfId="5" applyFont="1" applyBorder="1" applyAlignment="1"/>
    <xf numFmtId="0" fontId="6" fillId="0" borderId="0" xfId="5" applyFont="1">
      <alignment vertical="center"/>
    </xf>
    <xf numFmtId="0" fontId="15" fillId="0" borderId="1" xfId="5" applyFont="1" applyBorder="1" applyAlignment="1">
      <alignment horizontal="justify" vertical="center"/>
    </xf>
    <xf numFmtId="0" fontId="15" fillId="0" borderId="2" xfId="5" applyFont="1" applyBorder="1" applyAlignment="1">
      <alignment horizontal="left" vertical="center"/>
    </xf>
    <xf numFmtId="14" fontId="15" fillId="0" borderId="2" xfId="5" applyNumberFormat="1" applyFont="1" applyBorder="1" applyAlignment="1" applyProtection="1">
      <alignment horizontal="center" vertical="center"/>
      <protection locked="0"/>
    </xf>
    <xf numFmtId="0" fontId="15" fillId="0" borderId="2" xfId="5" applyFont="1" applyBorder="1" applyAlignment="1" applyProtection="1">
      <alignment horizontal="center" vertical="center"/>
      <protection locked="0"/>
    </xf>
    <xf numFmtId="0" fontId="16" fillId="0" borderId="2" xfId="5" applyFont="1" applyBorder="1">
      <alignment vertical="center"/>
    </xf>
    <xf numFmtId="0" fontId="15" fillId="0" borderId="2" xfId="5" applyFont="1" applyBorder="1" applyAlignment="1">
      <alignment vertical="center"/>
    </xf>
    <xf numFmtId="0" fontId="16" fillId="0" borderId="2" xfId="5" applyFont="1" applyBorder="1" applyAlignment="1"/>
    <xf numFmtId="14" fontId="15" fillId="0" borderId="2" xfId="5" applyNumberFormat="1" applyFont="1" applyBorder="1" applyAlignment="1">
      <alignment horizontal="center" vertical="center"/>
    </xf>
    <xf numFmtId="0" fontId="16" fillId="0" borderId="3" xfId="5" applyFont="1" applyBorder="1">
      <alignment vertical="center"/>
    </xf>
    <xf numFmtId="0" fontId="15" fillId="0" borderId="4" xfId="5" applyFont="1" applyBorder="1" applyAlignment="1">
      <alignment horizontal="justify" vertical="center"/>
    </xf>
    <xf numFmtId="0" fontId="15" fillId="0" borderId="0" xfId="5" applyFont="1" applyBorder="1" applyAlignment="1">
      <alignment horizontal="left" vertical="center"/>
    </xf>
    <xf numFmtId="0" fontId="15" fillId="0" borderId="0" xfId="5" applyFont="1" applyBorder="1" applyAlignment="1" applyProtection="1">
      <alignment horizontal="center" vertical="center"/>
      <protection locked="0"/>
    </xf>
    <xf numFmtId="0" fontId="17" fillId="0" borderId="0" xfId="5" applyFont="1" applyBorder="1" applyAlignment="1" applyProtection="1">
      <alignment horizontal="center" vertical="center"/>
      <protection locked="0"/>
    </xf>
    <xf numFmtId="0" fontId="16" fillId="0" borderId="0" xfId="5" applyFont="1" applyBorder="1">
      <alignment vertical="center"/>
    </xf>
    <xf numFmtId="0" fontId="15" fillId="0" borderId="0" xfId="5" applyFont="1" applyBorder="1" applyAlignment="1">
      <alignment vertical="center"/>
    </xf>
    <xf numFmtId="177" fontId="15" fillId="0" borderId="0" xfId="5" applyNumberFormat="1" applyFont="1" applyBorder="1" applyAlignment="1" applyProtection="1">
      <alignment horizontal="center" vertical="center"/>
      <protection locked="0"/>
    </xf>
    <xf numFmtId="0" fontId="15" fillId="0" borderId="5" xfId="5" applyFont="1" applyBorder="1" applyAlignment="1">
      <alignment vertical="center"/>
    </xf>
    <xf numFmtId="0" fontId="18" fillId="0" borderId="0" xfId="5" applyFont="1" applyBorder="1" applyAlignment="1" applyProtection="1">
      <alignment horizontal="center" vertical="center"/>
      <protection locked="0"/>
    </xf>
    <xf numFmtId="0" fontId="16" fillId="0" borderId="0" xfId="5" applyFont="1" applyBorder="1" applyAlignment="1">
      <alignment horizontal="left"/>
    </xf>
    <xf numFmtId="0" fontId="16" fillId="0" borderId="5" xfId="5" applyFont="1" applyBorder="1">
      <alignment vertical="center"/>
    </xf>
    <xf numFmtId="0" fontId="12" fillId="0" borderId="0" xfId="5" applyFont="1" applyBorder="1" applyAlignment="1">
      <alignment vertical="top"/>
    </xf>
    <xf numFmtId="0" fontId="15" fillId="0" borderId="32" xfId="5" applyFont="1" applyBorder="1" applyAlignment="1">
      <alignment horizontal="justify" vertical="center"/>
    </xf>
    <xf numFmtId="0" fontId="15" fillId="0" borderId="6" xfId="5" applyFont="1" applyBorder="1" applyAlignment="1">
      <alignment horizontal="left" vertical="center"/>
    </xf>
    <xf numFmtId="0" fontId="18" fillId="0" borderId="6" xfId="5" applyFont="1" applyBorder="1" applyAlignment="1" applyProtection="1">
      <alignment horizontal="center" vertical="center"/>
      <protection locked="0"/>
    </xf>
    <xf numFmtId="0" fontId="16" fillId="0" borderId="6" xfId="5" applyFont="1" applyBorder="1" applyAlignment="1">
      <alignment horizontal="left"/>
    </xf>
    <xf numFmtId="0" fontId="16" fillId="0" borderId="6" xfId="5" applyFont="1" applyBorder="1">
      <alignment vertical="center"/>
    </xf>
    <xf numFmtId="0" fontId="15" fillId="0" borderId="6" xfId="5" applyFont="1" applyBorder="1" applyAlignment="1">
      <alignment vertical="center"/>
    </xf>
    <xf numFmtId="0" fontId="16" fillId="0" borderId="7" xfId="5" applyFont="1" applyBorder="1">
      <alignment vertical="center"/>
    </xf>
    <xf numFmtId="0" fontId="19" fillId="0" borderId="0" xfId="5" applyFont="1" applyBorder="1" applyAlignment="1">
      <alignment vertical="center"/>
    </xf>
    <xf numFmtId="0" fontId="14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 applyProtection="1">
      <alignment horizontal="center" vertical="center"/>
      <protection locked="0"/>
    </xf>
    <xf numFmtId="0" fontId="19" fillId="0" borderId="0" xfId="5" applyFont="1" applyFill="1" applyBorder="1" applyAlignment="1" applyProtection="1">
      <alignment horizontal="center" vertical="center"/>
      <protection locked="0"/>
    </xf>
    <xf numFmtId="0" fontId="20" fillId="4" borderId="8" xfId="5" applyFont="1" applyFill="1" applyBorder="1" applyAlignment="1">
      <alignment horizontal="center" vertical="center"/>
    </xf>
    <xf numFmtId="0" fontId="21" fillId="5" borderId="9" xfId="5" applyFont="1" applyFill="1" applyBorder="1" applyAlignment="1">
      <alignment horizontal="center" vertical="center"/>
    </xf>
    <xf numFmtId="178" fontId="21" fillId="5" borderId="9" xfId="5" applyNumberFormat="1" applyFont="1" applyFill="1" applyBorder="1" applyAlignment="1">
      <alignment horizontal="center" vertical="center"/>
    </xf>
    <xf numFmtId="0" fontId="21" fillId="5" borderId="10" xfId="5" applyFont="1" applyFill="1" applyBorder="1" applyAlignment="1" applyProtection="1">
      <alignment horizontal="center" vertical="center"/>
      <protection locked="0"/>
    </xf>
    <xf numFmtId="0" fontId="21" fillId="5" borderId="11" xfId="5" applyFont="1" applyFill="1" applyBorder="1" applyAlignment="1" applyProtection="1">
      <alignment horizontal="center" vertical="center"/>
      <protection locked="0"/>
    </xf>
    <xf numFmtId="0" fontId="22" fillId="5" borderId="11" xfId="5" applyFont="1" applyFill="1" applyBorder="1" applyAlignment="1" applyProtection="1">
      <alignment horizontal="center" vertical="center"/>
      <protection locked="0"/>
    </xf>
    <xf numFmtId="0" fontId="2" fillId="5" borderId="11" xfId="5" applyFont="1" applyFill="1" applyBorder="1">
      <alignment vertical="center"/>
    </xf>
    <xf numFmtId="0" fontId="2" fillId="5" borderId="12" xfId="5" applyFont="1" applyFill="1" applyBorder="1">
      <alignment vertical="center"/>
    </xf>
    <xf numFmtId="0" fontId="23" fillId="0" borderId="13" xfId="5" applyFont="1" applyBorder="1" applyAlignment="1">
      <alignment horizontal="center" vertical="center"/>
    </xf>
    <xf numFmtId="0" fontId="24" fillId="0" borderId="14" xfId="8" applyFont="1" applyBorder="1" applyAlignment="1">
      <alignment horizontal="center" vertical="center"/>
    </xf>
    <xf numFmtId="14" fontId="29" fillId="0" borderId="14" xfId="7" applyNumberFormat="1" applyFont="1" applyBorder="1" applyAlignment="1">
      <alignment horizontal="center" vertical="center"/>
    </xf>
    <xf numFmtId="0" fontId="24" fillId="0" borderId="14" xfId="7" applyFont="1" applyBorder="1" applyAlignment="1">
      <alignment horizontal="center" vertical="center"/>
    </xf>
    <xf numFmtId="0" fontId="24" fillId="0" borderId="14" xfId="7" quotePrefix="1" applyFont="1" applyBorder="1" applyAlignment="1">
      <alignment horizontal="center" vertical="center"/>
    </xf>
    <xf numFmtId="0" fontId="27" fillId="0" borderId="14" xfId="4" applyFont="1" applyFill="1" applyBorder="1" applyAlignment="1" applyProtection="1">
      <alignment horizontal="center" vertical="center"/>
    </xf>
    <xf numFmtId="179" fontId="24" fillId="0" borderId="14" xfId="8" applyNumberFormat="1" applyFont="1" applyBorder="1" applyAlignment="1">
      <alignment horizontal="center" vertical="center"/>
    </xf>
    <xf numFmtId="1" fontId="24" fillId="0" borderId="14" xfId="8" applyNumberFormat="1" applyFont="1" applyBorder="1" applyAlignment="1">
      <alignment horizontal="center" vertical="center"/>
    </xf>
    <xf numFmtId="0" fontId="24" fillId="0" borderId="14" xfId="5" applyFont="1" applyBorder="1" applyAlignment="1">
      <alignment horizontal="center" vertical="center"/>
    </xf>
    <xf numFmtId="179" fontId="24" fillId="0" borderId="14" xfId="5" applyNumberFormat="1" applyFont="1" applyBorder="1" applyAlignment="1">
      <alignment horizontal="center" vertical="center"/>
    </xf>
    <xf numFmtId="1" fontId="24" fillId="0" borderId="14" xfId="5" applyNumberFormat="1" applyFont="1" applyBorder="1" applyAlignment="1">
      <alignment horizontal="center" vertical="center"/>
    </xf>
    <xf numFmtId="179" fontId="2" fillId="0" borderId="0" xfId="5" applyNumberFormat="1" applyFont="1">
      <alignment vertical="center"/>
    </xf>
    <xf numFmtId="1" fontId="2" fillId="0" borderId="0" xfId="5" applyNumberFormat="1" applyFont="1">
      <alignment vertical="center"/>
    </xf>
    <xf numFmtId="0" fontId="11" fillId="5" borderId="15" xfId="5" applyFont="1" applyFill="1" applyBorder="1" applyAlignment="1">
      <alignment horizontal="center" vertical="center"/>
    </xf>
    <xf numFmtId="0" fontId="2" fillId="0" borderId="17" xfId="5" applyFont="1" applyBorder="1">
      <alignment vertical="center"/>
    </xf>
    <xf numFmtId="0" fontId="2" fillId="0" borderId="18" xfId="5" applyFont="1" applyBorder="1">
      <alignment vertical="center"/>
    </xf>
    <xf numFmtId="0" fontId="2" fillId="0" borderId="20" xfId="5" applyFont="1" applyBorder="1">
      <alignment vertical="center"/>
    </xf>
    <xf numFmtId="0" fontId="25" fillId="0" borderId="19" xfId="5" quotePrefix="1" applyFont="1" applyBorder="1">
      <alignment vertical="center"/>
    </xf>
    <xf numFmtId="0" fontId="2" fillId="0" borderId="21" xfId="5" quotePrefix="1" applyFont="1" applyBorder="1">
      <alignment vertical="center"/>
    </xf>
    <xf numFmtId="0" fontId="2" fillId="0" borderId="22" xfId="5" applyFont="1" applyBorder="1">
      <alignment vertical="center"/>
    </xf>
    <xf numFmtId="0" fontId="2" fillId="0" borderId="23" xfId="5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2" fillId="0" borderId="0" xfId="0" applyFont="1" applyBorder="1">
      <alignment vertical="center"/>
    </xf>
    <xf numFmtId="0" fontId="7" fillId="0" borderId="0" xfId="5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1" xfId="5" applyFont="1" applyBorder="1" applyAlignment="1">
      <alignment horizontal="center" vertical="center" textRotation="91"/>
    </xf>
    <xf numFmtId="0" fontId="15" fillId="0" borderId="4" xfId="5" applyFont="1" applyBorder="1" applyAlignment="1">
      <alignment horizontal="center" vertical="center" textRotation="91"/>
    </xf>
    <xf numFmtId="0" fontId="15" fillId="0" borderId="32" xfId="5" applyFont="1" applyBorder="1" applyAlignment="1">
      <alignment horizontal="center" vertical="center" textRotation="91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15" fillId="0" borderId="0" xfId="5" applyFont="1" applyBorder="1" applyAlignment="1">
      <alignment horizontal="center" vertical="center"/>
    </xf>
    <xf numFmtId="176" fontId="15" fillId="0" borderId="0" xfId="5" applyNumberFormat="1" applyFont="1" applyBorder="1" applyAlignment="1" applyProtection="1">
      <alignment horizontal="center" vertical="center"/>
      <protection locked="0"/>
    </xf>
    <xf numFmtId="0" fontId="16" fillId="0" borderId="0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176" fontId="15" fillId="0" borderId="6" xfId="5" applyNumberFormat="1" applyFont="1" applyBorder="1" applyAlignment="1" applyProtection="1">
      <alignment horizontal="center" vertical="center"/>
      <protection locked="0"/>
    </xf>
    <xf numFmtId="0" fontId="16" fillId="0" borderId="6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10" fillId="2" borderId="0" xfId="5" applyFont="1" applyFill="1" applyBorder="1" applyAlignment="1">
      <alignment horizontal="center" vertical="center"/>
    </xf>
    <xf numFmtId="0" fontId="11" fillId="3" borderId="0" xfId="6" applyFont="1" applyFill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176" fontId="15" fillId="0" borderId="2" xfId="5" applyNumberFormat="1" applyFont="1" applyBorder="1" applyAlignment="1" applyProtection="1">
      <alignment horizontal="center" vertical="center"/>
      <protection locked="0"/>
    </xf>
    <xf numFmtId="14" fontId="16" fillId="0" borderId="2" xfId="5" applyNumberFormat="1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4" fillId="0" borderId="16" xfId="0" quotePrefix="1" applyFont="1" applyBorder="1">
      <alignment vertical="center"/>
    </xf>
  </cellXfs>
  <cellStyles count="16">
    <cellStyle name="백분율" xfId="1" builtinId="5"/>
    <cellStyle name="백분율 2" xfId="9" xr:uid="{00000000-0005-0000-0000-000001000000}"/>
    <cellStyle name="백분율 3" xfId="10" xr:uid="{00000000-0005-0000-0000-000002000000}"/>
    <cellStyle name="쉼표 [0] 2" xfId="2" xr:uid="{00000000-0005-0000-0000-000003000000}"/>
    <cellStyle name="표준" xfId="0" builtinId="0"/>
    <cellStyle name="표준 2" xfId="3" xr:uid="{00000000-0005-0000-0000-000005000000}"/>
    <cellStyle name="표준 2 2" xfId="11" xr:uid="{00000000-0005-0000-0000-000006000000}"/>
    <cellStyle name="표준 2 3" xfId="12" xr:uid="{00000000-0005-0000-0000-000007000000}"/>
    <cellStyle name="표준 2 4" xfId="8" xr:uid="{00000000-0005-0000-0000-000008000000}"/>
    <cellStyle name="표준 2 6" xfId="13" xr:uid="{00000000-0005-0000-0000-000009000000}"/>
    <cellStyle name="표준 3" xfId="7" xr:uid="{00000000-0005-0000-0000-00000A000000}"/>
    <cellStyle name="표준 4" xfId="14" xr:uid="{00000000-0005-0000-0000-00000B000000}"/>
    <cellStyle name="표준 4 2" xfId="15" xr:uid="{00000000-0005-0000-0000-00000C000000}"/>
    <cellStyle name="표준 5" xfId="5" xr:uid="{00000000-0005-0000-0000-00000D000000}"/>
    <cellStyle name="표준 9" xfId="6" xr:uid="{00000000-0005-0000-0000-00000E000000}"/>
    <cellStyle name="표준_양계혈청검사결과(견본)" xfId="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0.26666666666666666</c:v>
                </c:pt>
                <c:pt idx="1">
                  <c:v>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86656"/>
        <c:axId val="11318105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0.23333333333333328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84128"/>
        <c:axId val="113182592"/>
      </c:lineChart>
      <c:catAx>
        <c:axId val="13808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181056"/>
        <c:crosses val="autoZero"/>
        <c:auto val="1"/>
        <c:lblAlgn val="ctr"/>
        <c:lblOffset val="100"/>
        <c:noMultiLvlLbl val="0"/>
      </c:catAx>
      <c:valAx>
        <c:axId val="11318105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086656"/>
        <c:crosses val="autoZero"/>
        <c:crossBetween val="between"/>
      </c:valAx>
      <c:valAx>
        <c:axId val="1131825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184128"/>
        <c:crosses val="max"/>
        <c:crossBetween val="between"/>
      </c:valAx>
      <c:catAx>
        <c:axId val="11318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82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13298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47584"/>
        <c:axId val="13494912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56544"/>
        <c:axId val="134955008"/>
      </c:lineChart>
      <c:catAx>
        <c:axId val="13494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49120"/>
        <c:crosses val="autoZero"/>
        <c:auto val="1"/>
        <c:lblAlgn val="ctr"/>
        <c:lblOffset val="100"/>
        <c:noMultiLvlLbl val="0"/>
      </c:catAx>
      <c:valAx>
        <c:axId val="13494912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47584"/>
        <c:crosses val="autoZero"/>
        <c:crossBetween val="between"/>
      </c:valAx>
      <c:valAx>
        <c:axId val="13495500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56544"/>
        <c:crosses val="max"/>
        <c:crossBetween val="between"/>
      </c:valAx>
      <c:catAx>
        <c:axId val="13495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4955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19.666666666666668</c:v>
                </c:pt>
                <c:pt idx="1">
                  <c:v>10</c:v>
                </c:pt>
                <c:pt idx="2">
                  <c:v>1498.6666666666667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004544"/>
        <c:axId val="13500608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0.33333333333333337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21696"/>
        <c:axId val="135007616"/>
      </c:lineChart>
      <c:catAx>
        <c:axId val="1350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06080"/>
        <c:crosses val="autoZero"/>
        <c:auto val="1"/>
        <c:lblAlgn val="ctr"/>
        <c:lblOffset val="100"/>
        <c:noMultiLvlLbl val="0"/>
      </c:catAx>
      <c:valAx>
        <c:axId val="13500608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04544"/>
        <c:crosses val="autoZero"/>
        <c:crossBetween val="between"/>
      </c:valAx>
      <c:valAx>
        <c:axId val="13500761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21696"/>
        <c:crosses val="max"/>
        <c:crossBetween val="between"/>
      </c:valAx>
      <c:catAx>
        <c:axId val="13502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500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2</c:v>
                </c:pt>
                <c:pt idx="1">
                  <c:v>32.333333333333336</c:v>
                </c:pt>
                <c:pt idx="2">
                  <c:v>8.3333333333333339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059328"/>
        <c:axId val="1350608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32544"/>
        <c:axId val="135931008"/>
      </c:lineChart>
      <c:catAx>
        <c:axId val="13505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60864"/>
        <c:crosses val="autoZero"/>
        <c:auto val="1"/>
        <c:lblAlgn val="ctr"/>
        <c:lblOffset val="100"/>
        <c:noMultiLvlLbl val="0"/>
      </c:catAx>
      <c:valAx>
        <c:axId val="1350608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059328"/>
        <c:crosses val="autoZero"/>
        <c:crossBetween val="between"/>
      </c:valAx>
      <c:valAx>
        <c:axId val="13593100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932544"/>
        <c:crosses val="max"/>
        <c:crossBetween val="between"/>
      </c:valAx>
      <c:catAx>
        <c:axId val="13593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5931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28032"/>
        <c:axId val="11323392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36992"/>
        <c:axId val="113235456"/>
      </c:lineChart>
      <c:catAx>
        <c:axId val="1132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233920"/>
        <c:crosses val="autoZero"/>
        <c:auto val="1"/>
        <c:lblAlgn val="ctr"/>
        <c:lblOffset val="100"/>
        <c:noMultiLvlLbl val="0"/>
      </c:catAx>
      <c:valAx>
        <c:axId val="11323392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228032"/>
        <c:crosses val="autoZero"/>
        <c:crossBetween val="between"/>
      </c:valAx>
      <c:valAx>
        <c:axId val="1132354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236992"/>
        <c:crosses val="max"/>
        <c:crossBetween val="between"/>
      </c:valAx>
      <c:catAx>
        <c:axId val="11323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235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47328"/>
        <c:axId val="1473488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2112"/>
        <c:axId val="75240576"/>
      </c:lineChart>
      <c:catAx>
        <c:axId val="14734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348864"/>
        <c:crosses val="autoZero"/>
        <c:auto val="1"/>
        <c:lblAlgn val="ctr"/>
        <c:lblOffset val="100"/>
        <c:noMultiLvlLbl val="0"/>
      </c:catAx>
      <c:valAx>
        <c:axId val="1473488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347328"/>
        <c:crosses val="autoZero"/>
        <c:crossBetween val="between"/>
      </c:valAx>
      <c:valAx>
        <c:axId val="752405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242112"/>
        <c:crosses val="max"/>
        <c:crossBetween val="between"/>
      </c:valAx>
      <c:catAx>
        <c:axId val="7524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5240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1576.3333333333333</c:v>
                </c:pt>
                <c:pt idx="2">
                  <c:v>2477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90112"/>
        <c:axId val="7529164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0.3666666666666667</c:v>
                </c:pt>
                <c:pt idx="2">
                  <c:v>0.6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94976"/>
        <c:axId val="75293440"/>
      </c:lineChart>
      <c:catAx>
        <c:axId val="7529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291648"/>
        <c:crosses val="autoZero"/>
        <c:auto val="1"/>
        <c:lblAlgn val="ctr"/>
        <c:lblOffset val="100"/>
        <c:noMultiLvlLbl val="0"/>
      </c:catAx>
      <c:valAx>
        <c:axId val="7529164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290112"/>
        <c:crosses val="autoZero"/>
        <c:crossBetween val="between"/>
      </c:valAx>
      <c:valAx>
        <c:axId val="7529344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294976"/>
        <c:crosses val="max"/>
        <c:crossBetween val="between"/>
      </c:valAx>
      <c:catAx>
        <c:axId val="7529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52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872.33333333333337</c:v>
                </c:pt>
                <c:pt idx="1">
                  <c:v>7459</c:v>
                </c:pt>
                <c:pt idx="2">
                  <c:v>7856.333333333333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16704"/>
        <c:axId val="11381824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0.33333333333333337</c:v>
                </c:pt>
                <c:pt idx="1">
                  <c:v>1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1568"/>
        <c:axId val="113820032"/>
      </c:lineChart>
      <c:catAx>
        <c:axId val="1138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818240"/>
        <c:crosses val="autoZero"/>
        <c:auto val="1"/>
        <c:lblAlgn val="ctr"/>
        <c:lblOffset val="100"/>
        <c:noMultiLvlLbl val="0"/>
      </c:catAx>
      <c:valAx>
        <c:axId val="11381824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816704"/>
        <c:crosses val="autoZero"/>
        <c:crossBetween val="between"/>
      </c:valAx>
      <c:valAx>
        <c:axId val="1138200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821568"/>
        <c:crosses val="max"/>
        <c:crossBetween val="between"/>
      </c:valAx>
      <c:catAx>
        <c:axId val="11382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82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9422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32800"/>
        <c:axId val="11793433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45856"/>
        <c:axId val="117944320"/>
      </c:lineChart>
      <c:catAx>
        <c:axId val="1179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7934336"/>
        <c:crosses val="autoZero"/>
        <c:auto val="1"/>
        <c:lblAlgn val="ctr"/>
        <c:lblOffset val="100"/>
        <c:noMultiLvlLbl val="0"/>
      </c:catAx>
      <c:valAx>
        <c:axId val="11793433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7932800"/>
        <c:crosses val="autoZero"/>
        <c:crossBetween val="between"/>
      </c:valAx>
      <c:valAx>
        <c:axId val="1179443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7945856"/>
        <c:crosses val="max"/>
        <c:crossBetween val="between"/>
      </c:valAx>
      <c:catAx>
        <c:axId val="11794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7944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109.33333333333333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57600"/>
        <c:axId val="11405913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3.3333333333333326E-2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2464"/>
        <c:axId val="114060672"/>
      </c:lineChart>
      <c:catAx>
        <c:axId val="11405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059136"/>
        <c:crosses val="autoZero"/>
        <c:auto val="1"/>
        <c:lblAlgn val="ctr"/>
        <c:lblOffset val="100"/>
        <c:noMultiLvlLbl val="0"/>
      </c:catAx>
      <c:valAx>
        <c:axId val="11405913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057600"/>
        <c:crosses val="autoZero"/>
        <c:crossBetween val="between"/>
      </c:valAx>
      <c:valAx>
        <c:axId val="11406067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062464"/>
        <c:crosses val="max"/>
        <c:crossBetween val="between"/>
      </c:valAx>
      <c:catAx>
        <c:axId val="11406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406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3296"/>
        <c:axId val="12874483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2256"/>
        <c:axId val="128750720"/>
      </c:lineChart>
      <c:catAx>
        <c:axId val="12874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744832"/>
        <c:crosses val="autoZero"/>
        <c:auto val="1"/>
        <c:lblAlgn val="ctr"/>
        <c:lblOffset val="100"/>
        <c:noMultiLvlLbl val="0"/>
      </c:catAx>
      <c:valAx>
        <c:axId val="12874483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743296"/>
        <c:crosses val="autoZero"/>
        <c:crossBetween val="between"/>
      </c:valAx>
      <c:valAx>
        <c:axId val="1287507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752256"/>
        <c:crosses val="max"/>
        <c:crossBetween val="between"/>
      </c:valAx>
      <c:catAx>
        <c:axId val="128752256"/>
        <c:scaling>
          <c:orientation val="minMax"/>
        </c:scaling>
        <c:delete val="1"/>
        <c:axPos val="b"/>
        <c:majorTickMark val="out"/>
        <c:minorTickMark val="none"/>
        <c:tickLblPos val="none"/>
        <c:crossAx val="128750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98976"/>
        <c:axId val="12040051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03840"/>
        <c:axId val="120402304"/>
      </c:lineChart>
      <c:catAx>
        <c:axId val="120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400512"/>
        <c:crosses val="autoZero"/>
        <c:auto val="1"/>
        <c:lblAlgn val="ctr"/>
        <c:lblOffset val="100"/>
        <c:noMultiLvlLbl val="0"/>
      </c:catAx>
      <c:valAx>
        <c:axId val="12040051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398976"/>
        <c:crosses val="autoZero"/>
        <c:crossBetween val="between"/>
      </c:valAx>
      <c:valAx>
        <c:axId val="12040230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403840"/>
        <c:crosses val="max"/>
        <c:crossBetween val="between"/>
      </c:valAx>
      <c:catAx>
        <c:axId val="120403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040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workbookViewId="0">
      <selection activeCell="B29" sqref="B29:B30"/>
    </sheetView>
  </sheetViews>
  <sheetFormatPr defaultRowHeight="16.5" x14ac:dyDescent="0.3"/>
  <cols>
    <col min="1" max="1" width="1.375" style="1" customWidth="1"/>
    <col min="2" max="2" width="13" style="1" customWidth="1"/>
    <col min="3" max="3" width="9.25" style="1" customWidth="1"/>
    <col min="4" max="4" width="9.75" style="1" bestFit="1" customWidth="1"/>
    <col min="5" max="5" width="9.375" style="1" customWidth="1"/>
    <col min="6" max="6" width="8.375" style="1" customWidth="1"/>
    <col min="7" max="7" width="5.875" style="1" customWidth="1"/>
    <col min="8" max="25" width="3.25" style="1" customWidth="1"/>
  </cols>
  <sheetData>
    <row r="1" spans="1:25" ht="20.25" x14ac:dyDescent="0.3">
      <c r="B1" s="149"/>
      <c r="C1" s="150"/>
      <c r="D1" s="151"/>
      <c r="E1" s="2"/>
      <c r="F1" s="151"/>
      <c r="G1" s="153"/>
      <c r="H1" s="153"/>
      <c r="I1" s="153"/>
      <c r="J1" s="151"/>
      <c r="K1" s="151"/>
      <c r="L1" s="151"/>
      <c r="M1" s="151"/>
      <c r="N1" s="151"/>
      <c r="O1" s="3"/>
      <c r="P1" s="151"/>
      <c r="Q1" s="3"/>
      <c r="R1" s="151"/>
      <c r="S1" s="151"/>
      <c r="T1" s="74"/>
      <c r="U1" s="151"/>
      <c r="V1" s="151"/>
      <c r="W1" s="151"/>
      <c r="X1" s="151"/>
      <c r="Y1" s="151"/>
    </row>
    <row r="2" spans="1:25" ht="20.2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</row>
    <row r="3" spans="1:25" x14ac:dyDescent="0.3">
      <c r="B3" s="155" t="s">
        <v>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17.25" thickBot="1" x14ac:dyDescent="0.35">
      <c r="A4" s="4"/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  <c r="W4" s="7"/>
      <c r="X4" s="7"/>
      <c r="Y4" s="7"/>
    </row>
    <row r="5" spans="1:25" ht="17.25" thickTop="1" x14ac:dyDescent="0.2">
      <c r="A5" s="4"/>
      <c r="B5" s="160" t="s">
        <v>55</v>
      </c>
      <c r="C5" s="87" t="s">
        <v>56</v>
      </c>
      <c r="D5" s="8"/>
      <c r="E5" s="9" t="s">
        <v>37</v>
      </c>
      <c r="F5" s="10"/>
      <c r="G5" s="156" t="s">
        <v>3</v>
      </c>
      <c r="H5" s="156"/>
      <c r="I5" s="11"/>
      <c r="J5" s="157">
        <v>43746</v>
      </c>
      <c r="K5" s="157"/>
      <c r="L5" s="157"/>
      <c r="M5" s="157"/>
      <c r="N5" s="157"/>
      <c r="O5" s="11"/>
      <c r="P5" s="12" t="s">
        <v>38</v>
      </c>
      <c r="Q5" s="13"/>
      <c r="R5" s="14"/>
      <c r="S5" s="9"/>
      <c r="T5" s="9"/>
      <c r="U5" s="158">
        <v>43749</v>
      </c>
      <c r="V5" s="159"/>
      <c r="W5" s="159"/>
      <c r="X5" s="159"/>
      <c r="Y5" s="15"/>
    </row>
    <row r="6" spans="1:25" x14ac:dyDescent="0.15">
      <c r="A6" s="4"/>
      <c r="B6" s="161"/>
      <c r="C6" s="96" t="s">
        <v>59</v>
      </c>
      <c r="D6" s="16"/>
      <c r="E6" s="17" t="s">
        <v>51</v>
      </c>
      <c r="F6" s="18"/>
      <c r="G6" s="163" t="s">
        <v>39</v>
      </c>
      <c r="H6" s="163"/>
      <c r="I6" s="19"/>
      <c r="J6" s="164">
        <v>43720</v>
      </c>
      <c r="K6" s="164"/>
      <c r="L6" s="164"/>
      <c r="M6" s="164"/>
      <c r="N6" s="164"/>
      <c r="O6" s="19"/>
      <c r="P6" s="20" t="s">
        <v>40</v>
      </c>
      <c r="Q6" s="21"/>
      <c r="R6" s="21"/>
      <c r="S6" s="19"/>
      <c r="T6" s="21"/>
      <c r="U6" s="165"/>
      <c r="V6" s="165"/>
      <c r="W6" s="165"/>
      <c r="X6" s="165"/>
      <c r="Y6" s="22" t="s">
        <v>41</v>
      </c>
    </row>
    <row r="7" spans="1:25" x14ac:dyDescent="0.2">
      <c r="A7" s="23"/>
      <c r="B7" s="161"/>
      <c r="C7" s="96" t="s">
        <v>63</v>
      </c>
      <c r="D7" s="16"/>
      <c r="E7" s="24"/>
      <c r="F7" s="25"/>
      <c r="G7" s="163" t="s">
        <v>42</v>
      </c>
      <c r="H7" s="163"/>
      <c r="I7" s="19"/>
      <c r="J7" s="166"/>
      <c r="K7" s="166"/>
      <c r="L7" s="166"/>
      <c r="M7" s="166"/>
      <c r="N7" s="166"/>
      <c r="O7" s="19"/>
      <c r="P7" s="20" t="s">
        <v>43</v>
      </c>
      <c r="Q7" s="24"/>
      <c r="R7" s="24"/>
      <c r="S7" s="24"/>
      <c r="T7" s="24"/>
      <c r="U7" s="165"/>
      <c r="V7" s="165"/>
      <c r="W7" s="165"/>
      <c r="X7" s="165"/>
      <c r="Y7" s="26"/>
    </row>
    <row r="8" spans="1:25" ht="17.25" thickBot="1" x14ac:dyDescent="0.25">
      <c r="A8" s="23"/>
      <c r="B8" s="162"/>
      <c r="C8" s="108" t="s">
        <v>64</v>
      </c>
      <c r="D8" s="28"/>
      <c r="E8" s="29" t="s">
        <v>44</v>
      </c>
      <c r="F8" s="30"/>
      <c r="G8" s="31"/>
      <c r="H8" s="30"/>
      <c r="I8" s="27"/>
      <c r="J8" s="32"/>
      <c r="K8" s="33"/>
      <c r="L8" s="33"/>
      <c r="M8" s="33"/>
      <c r="N8" s="33"/>
      <c r="O8" s="27"/>
      <c r="P8" s="31"/>
      <c r="Q8" s="34"/>
      <c r="R8" s="34"/>
      <c r="S8" s="34"/>
      <c r="T8" s="34"/>
      <c r="U8" s="35"/>
      <c r="V8" s="35"/>
      <c r="W8" s="35"/>
      <c r="X8" s="35"/>
      <c r="Y8" s="36"/>
    </row>
    <row r="9" spans="1:25" ht="18" thickTop="1" thickBot="1" x14ac:dyDescent="0.35">
      <c r="B9" s="37" t="s">
        <v>45</v>
      </c>
      <c r="C9" s="38"/>
      <c r="D9" s="38"/>
      <c r="E9" s="38"/>
      <c r="F9" s="38"/>
      <c r="G9" s="39"/>
      <c r="H9" s="39"/>
      <c r="I9" s="39"/>
      <c r="J9" s="39"/>
      <c r="K9" s="39"/>
      <c r="L9" s="40"/>
      <c r="M9" s="39"/>
      <c r="N9" s="39"/>
      <c r="O9" s="39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8" thickTop="1" thickBot="1" x14ac:dyDescent="0.35">
      <c r="B10" s="41" t="str">
        <f>E6</f>
        <v>감곡농장</v>
      </c>
      <c r="C10" s="42" t="s">
        <v>4</v>
      </c>
      <c r="D10" s="43">
        <f>ROUNDDOWN((J5-J6+1)/7,0)</f>
        <v>3</v>
      </c>
      <c r="E10" s="44" t="s">
        <v>5</v>
      </c>
      <c r="F10" s="45">
        <f>(J5-J6+1)-(D10*7)</f>
        <v>6</v>
      </c>
      <c r="G10" s="46"/>
      <c r="H10" s="46"/>
      <c r="I10" s="46"/>
      <c r="J10" s="46"/>
      <c r="K10" s="46"/>
      <c r="L10" s="46"/>
      <c r="M10" s="46"/>
      <c r="N10" s="46"/>
      <c r="O10" s="46"/>
      <c r="P10" s="47"/>
      <c r="Q10" s="47"/>
      <c r="R10" s="47"/>
      <c r="S10" s="47"/>
      <c r="T10" s="47"/>
      <c r="U10" s="47"/>
      <c r="V10" s="47"/>
      <c r="W10" s="47"/>
      <c r="X10" s="47"/>
      <c r="Y10" s="48"/>
    </row>
    <row r="11" spans="1:25" ht="17.25" thickTop="1" x14ac:dyDescent="0.3">
      <c r="B11" s="49" t="s">
        <v>6</v>
      </c>
      <c r="C11" s="49" t="s">
        <v>7</v>
      </c>
      <c r="D11" s="49" t="s">
        <v>8</v>
      </c>
      <c r="E11" s="49" t="s">
        <v>9</v>
      </c>
      <c r="F11" s="49" t="s">
        <v>10</v>
      </c>
      <c r="G11" s="49" t="s">
        <v>11</v>
      </c>
      <c r="H11" s="49">
        <v>0</v>
      </c>
      <c r="I11" s="49">
        <v>1</v>
      </c>
      <c r="J11" s="49">
        <v>2</v>
      </c>
      <c r="K11" s="49">
        <v>3</v>
      </c>
      <c r="L11" s="49">
        <v>4</v>
      </c>
      <c r="M11" s="49">
        <v>5</v>
      </c>
      <c r="N11" s="49">
        <v>6</v>
      </c>
      <c r="O11" s="49">
        <v>7</v>
      </c>
      <c r="P11" s="49">
        <v>8</v>
      </c>
      <c r="Q11" s="49">
        <v>9</v>
      </c>
      <c r="R11" s="49">
        <v>10</v>
      </c>
      <c r="S11" s="49">
        <v>11</v>
      </c>
      <c r="T11" s="49">
        <v>12</v>
      </c>
      <c r="U11" s="49">
        <v>13</v>
      </c>
      <c r="V11" s="49">
        <v>14</v>
      </c>
      <c r="W11" s="49">
        <v>15</v>
      </c>
      <c r="X11" s="49">
        <v>16</v>
      </c>
      <c r="Y11" s="49">
        <v>17</v>
      </c>
    </row>
    <row r="12" spans="1:25" x14ac:dyDescent="0.3">
      <c r="B12" s="50" t="s">
        <v>46</v>
      </c>
      <c r="C12" s="50" t="s">
        <v>12</v>
      </c>
      <c r="D12" s="51">
        <v>43698</v>
      </c>
      <c r="E12" s="50">
        <v>1</v>
      </c>
      <c r="F12" s="50">
        <v>0</v>
      </c>
      <c r="G12" s="50">
        <v>10</v>
      </c>
      <c r="H12" s="50">
        <v>10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x14ac:dyDescent="0.3">
      <c r="B13" s="50" t="s">
        <v>47</v>
      </c>
      <c r="C13" s="50" t="s">
        <v>12</v>
      </c>
      <c r="D13" s="51">
        <v>43698</v>
      </c>
      <c r="E13" s="50">
        <v>27</v>
      </c>
      <c r="F13" s="50">
        <v>244</v>
      </c>
      <c r="G13" s="50">
        <v>10</v>
      </c>
      <c r="H13" s="50">
        <v>10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 x14ac:dyDescent="0.3">
      <c r="B14" s="50" t="s">
        <v>48</v>
      </c>
      <c r="C14" s="50" t="s">
        <v>12</v>
      </c>
      <c r="D14" s="51">
        <v>43698</v>
      </c>
      <c r="E14" s="50">
        <v>31</v>
      </c>
      <c r="F14" s="50">
        <v>284</v>
      </c>
      <c r="G14" s="50">
        <v>10</v>
      </c>
      <c r="H14" s="50">
        <v>10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x14ac:dyDescent="0.3">
      <c r="B15" s="50" t="s">
        <v>46</v>
      </c>
      <c r="C15" s="50" t="s">
        <v>13</v>
      </c>
      <c r="D15" s="51">
        <v>43698</v>
      </c>
      <c r="E15" s="50">
        <v>2</v>
      </c>
      <c r="F15" s="50">
        <v>150</v>
      </c>
      <c r="G15" s="50">
        <v>10</v>
      </c>
      <c r="H15" s="50">
        <v>10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x14ac:dyDescent="0.3">
      <c r="B16" s="50" t="s">
        <v>47</v>
      </c>
      <c r="C16" s="50" t="s">
        <v>13</v>
      </c>
      <c r="D16" s="51">
        <v>43698</v>
      </c>
      <c r="E16" s="50">
        <v>2</v>
      </c>
      <c r="F16" s="50">
        <v>100</v>
      </c>
      <c r="G16" s="50">
        <v>10</v>
      </c>
      <c r="H16" s="50">
        <v>10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2:25" x14ac:dyDescent="0.3">
      <c r="B17" s="50" t="s">
        <v>48</v>
      </c>
      <c r="C17" s="50" t="s">
        <v>13</v>
      </c>
      <c r="D17" s="51">
        <v>43698</v>
      </c>
      <c r="E17" s="50">
        <v>2</v>
      </c>
      <c r="F17" s="50">
        <v>100</v>
      </c>
      <c r="G17" s="50">
        <v>10</v>
      </c>
      <c r="H17" s="50">
        <v>10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2:25" x14ac:dyDescent="0.3">
      <c r="B18" s="50" t="s">
        <v>46</v>
      </c>
      <c r="C18" s="50" t="s">
        <v>14</v>
      </c>
      <c r="D18" s="51">
        <v>43698</v>
      </c>
      <c r="E18" s="50">
        <v>995</v>
      </c>
      <c r="F18" s="50">
        <v>105</v>
      </c>
      <c r="G18" s="50">
        <v>10</v>
      </c>
      <c r="H18" s="50">
        <v>6</v>
      </c>
      <c r="I18" s="50">
        <v>3</v>
      </c>
      <c r="J18" s="50"/>
      <c r="K18" s="50">
        <v>1</v>
      </c>
      <c r="L18" s="50"/>
      <c r="M18" s="50"/>
      <c r="N18" s="50"/>
      <c r="O18" s="50"/>
      <c r="P18" s="50"/>
      <c r="Q18" s="50"/>
      <c r="R18" s="50"/>
      <c r="S18" s="50"/>
      <c r="T18" s="50" t="s">
        <v>15</v>
      </c>
      <c r="U18" s="50"/>
      <c r="V18" s="50"/>
      <c r="W18" s="50"/>
      <c r="X18" s="50"/>
      <c r="Y18" s="50"/>
    </row>
    <row r="19" spans="2:25" x14ac:dyDescent="0.3">
      <c r="B19" s="50" t="s">
        <v>47</v>
      </c>
      <c r="C19" s="50" t="s">
        <v>14</v>
      </c>
      <c r="D19" s="51">
        <v>43698</v>
      </c>
      <c r="E19" s="50">
        <v>783</v>
      </c>
      <c r="F19" s="50">
        <v>106</v>
      </c>
      <c r="G19" s="50">
        <v>10</v>
      </c>
      <c r="H19" s="50">
        <v>8</v>
      </c>
      <c r="I19" s="50">
        <v>1</v>
      </c>
      <c r="J19" s="50"/>
      <c r="K19" s="50">
        <v>1</v>
      </c>
      <c r="L19" s="50"/>
      <c r="M19" s="50"/>
      <c r="N19" s="50"/>
      <c r="O19" s="50"/>
      <c r="P19" s="50"/>
      <c r="Q19" s="50"/>
      <c r="R19" s="50"/>
      <c r="S19" s="50"/>
      <c r="T19" s="50" t="s">
        <v>15</v>
      </c>
      <c r="U19" s="50"/>
      <c r="V19" s="50"/>
      <c r="W19" s="50"/>
      <c r="X19" s="50"/>
      <c r="Y19" s="50"/>
    </row>
    <row r="20" spans="2:25" x14ac:dyDescent="0.3">
      <c r="B20" s="50" t="s">
        <v>48</v>
      </c>
      <c r="C20" s="50" t="s">
        <v>14</v>
      </c>
      <c r="D20" s="51">
        <v>43698</v>
      </c>
      <c r="E20" s="50">
        <v>839</v>
      </c>
      <c r="F20" s="50">
        <v>72</v>
      </c>
      <c r="G20" s="50">
        <v>10</v>
      </c>
      <c r="H20" s="50">
        <v>6</v>
      </c>
      <c r="I20" s="50">
        <v>4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 t="s">
        <v>15</v>
      </c>
      <c r="U20" s="50"/>
      <c r="V20" s="50"/>
      <c r="W20" s="50"/>
      <c r="X20" s="50"/>
      <c r="Y20" s="50"/>
    </row>
    <row r="21" spans="2:25" x14ac:dyDescent="0.3">
      <c r="B21" s="50" t="s">
        <v>46</v>
      </c>
      <c r="C21" s="50" t="s">
        <v>50</v>
      </c>
      <c r="D21" s="51">
        <v>43698</v>
      </c>
      <c r="E21" s="52">
        <v>0.3</v>
      </c>
      <c r="F21" s="53">
        <v>224.98285257018429</v>
      </c>
      <c r="G21" s="50">
        <v>10</v>
      </c>
      <c r="H21" s="50">
        <v>8</v>
      </c>
      <c r="I21" s="50">
        <v>1</v>
      </c>
      <c r="J21" s="50">
        <v>1</v>
      </c>
      <c r="K21" s="50" t="s">
        <v>15</v>
      </c>
      <c r="L21" s="50" t="s">
        <v>15</v>
      </c>
      <c r="M21" s="50" t="s">
        <v>15</v>
      </c>
      <c r="N21" s="50" t="s">
        <v>15</v>
      </c>
      <c r="O21" s="50" t="s">
        <v>15</v>
      </c>
      <c r="P21" s="50" t="s">
        <v>15</v>
      </c>
      <c r="Q21" s="50" t="s">
        <v>15</v>
      </c>
      <c r="R21" s="50" t="s">
        <v>15</v>
      </c>
      <c r="S21" s="50" t="s">
        <v>15</v>
      </c>
      <c r="T21" s="50"/>
      <c r="U21" s="50"/>
      <c r="V21" s="50"/>
      <c r="W21" s="50"/>
      <c r="X21" s="50"/>
      <c r="Y21" s="50"/>
    </row>
    <row r="22" spans="2:25" x14ac:dyDescent="0.3">
      <c r="B22" s="50" t="s">
        <v>47</v>
      </c>
      <c r="C22" s="50" t="s">
        <v>50</v>
      </c>
      <c r="D22" s="51">
        <v>43698</v>
      </c>
      <c r="E22" s="52">
        <v>0.2</v>
      </c>
      <c r="F22" s="53">
        <v>210.81851067789194</v>
      </c>
      <c r="G22" s="50">
        <v>10</v>
      </c>
      <c r="H22" s="50">
        <v>8</v>
      </c>
      <c r="I22" s="50">
        <v>2</v>
      </c>
      <c r="J22" s="50" t="s">
        <v>15</v>
      </c>
      <c r="K22" s="50" t="s">
        <v>15</v>
      </c>
      <c r="L22" s="50" t="s">
        <v>15</v>
      </c>
      <c r="M22" s="50" t="s">
        <v>15</v>
      </c>
      <c r="N22" s="50" t="s">
        <v>15</v>
      </c>
      <c r="O22" s="50" t="s">
        <v>15</v>
      </c>
      <c r="P22" s="50" t="s">
        <v>15</v>
      </c>
      <c r="Q22" s="50" t="s">
        <v>15</v>
      </c>
      <c r="R22" s="50" t="s">
        <v>15</v>
      </c>
      <c r="S22" s="50" t="s">
        <v>15</v>
      </c>
      <c r="T22" s="50"/>
      <c r="U22" s="50"/>
      <c r="V22" s="50"/>
      <c r="W22" s="50"/>
      <c r="X22" s="50"/>
      <c r="Y22" s="50"/>
    </row>
    <row r="23" spans="2:25" x14ac:dyDescent="0.3">
      <c r="B23" s="50" t="s">
        <v>48</v>
      </c>
      <c r="C23" s="50" t="s">
        <v>50</v>
      </c>
      <c r="D23" s="51">
        <v>43698</v>
      </c>
      <c r="E23" s="52">
        <v>0.3</v>
      </c>
      <c r="F23" s="53">
        <v>161.01529717988265</v>
      </c>
      <c r="G23" s="50">
        <v>10</v>
      </c>
      <c r="H23" s="50">
        <v>7</v>
      </c>
      <c r="I23" s="50">
        <v>3</v>
      </c>
      <c r="J23" s="50" t="s">
        <v>15</v>
      </c>
      <c r="K23" s="50" t="s">
        <v>15</v>
      </c>
      <c r="L23" s="50" t="s">
        <v>15</v>
      </c>
      <c r="M23" s="50" t="s">
        <v>15</v>
      </c>
      <c r="N23" s="50" t="s">
        <v>15</v>
      </c>
      <c r="O23" s="50" t="s">
        <v>15</v>
      </c>
      <c r="P23" s="50" t="s">
        <v>15</v>
      </c>
      <c r="Q23" s="50" t="s">
        <v>15</v>
      </c>
      <c r="R23" s="50" t="s">
        <v>15</v>
      </c>
      <c r="S23" s="50" t="s">
        <v>15</v>
      </c>
      <c r="T23" s="50"/>
      <c r="U23" s="50"/>
      <c r="V23" s="50"/>
      <c r="W23" s="50"/>
      <c r="X23" s="50"/>
      <c r="Y23" s="50"/>
    </row>
    <row r="24" spans="2:25" x14ac:dyDescent="0.3">
      <c r="B24" s="50" t="s">
        <v>46</v>
      </c>
      <c r="C24" s="50" t="s">
        <v>49</v>
      </c>
      <c r="D24" s="51">
        <v>43698</v>
      </c>
      <c r="E24" s="52">
        <v>0</v>
      </c>
      <c r="F24" s="72">
        <v>0</v>
      </c>
      <c r="G24" s="50">
        <v>10</v>
      </c>
      <c r="H24" s="50">
        <v>10</v>
      </c>
      <c r="I24" s="50" t="s">
        <v>15</v>
      </c>
      <c r="J24" s="50" t="s">
        <v>15</v>
      </c>
      <c r="K24" s="50" t="s">
        <v>15</v>
      </c>
      <c r="L24" s="50" t="s">
        <v>15</v>
      </c>
      <c r="M24" s="50" t="s">
        <v>15</v>
      </c>
      <c r="N24" s="50" t="s">
        <v>15</v>
      </c>
      <c r="O24" s="50" t="s">
        <v>15</v>
      </c>
      <c r="P24" s="50" t="s">
        <v>15</v>
      </c>
      <c r="Q24" s="50" t="s">
        <v>15</v>
      </c>
      <c r="R24" s="50" t="s">
        <v>15</v>
      </c>
      <c r="S24" s="50" t="s">
        <v>15</v>
      </c>
      <c r="T24" s="50"/>
      <c r="U24" s="50"/>
      <c r="V24" s="50"/>
      <c r="W24" s="50"/>
      <c r="X24" s="50"/>
      <c r="Y24" s="50"/>
    </row>
    <row r="25" spans="2:25" x14ac:dyDescent="0.3">
      <c r="B25" s="50" t="s">
        <v>47</v>
      </c>
      <c r="C25" s="50" t="s">
        <v>49</v>
      </c>
      <c r="D25" s="51">
        <v>43698</v>
      </c>
      <c r="E25" s="52">
        <v>0</v>
      </c>
      <c r="F25" s="73">
        <v>0</v>
      </c>
      <c r="G25" s="50">
        <v>10</v>
      </c>
      <c r="H25" s="50">
        <v>10</v>
      </c>
      <c r="I25" s="50" t="s">
        <v>15</v>
      </c>
      <c r="J25" s="50" t="s">
        <v>15</v>
      </c>
      <c r="K25" s="50" t="s">
        <v>15</v>
      </c>
      <c r="L25" s="50" t="s">
        <v>15</v>
      </c>
      <c r="M25" s="50" t="s">
        <v>15</v>
      </c>
      <c r="N25" s="50" t="s">
        <v>15</v>
      </c>
      <c r="O25" s="50" t="s">
        <v>15</v>
      </c>
      <c r="P25" s="50" t="s">
        <v>15</v>
      </c>
      <c r="Q25" s="50" t="s">
        <v>15</v>
      </c>
      <c r="R25" s="50" t="s">
        <v>15</v>
      </c>
      <c r="S25" s="50" t="s">
        <v>15</v>
      </c>
      <c r="T25" s="50"/>
      <c r="U25" s="50"/>
      <c r="V25" s="50"/>
      <c r="W25" s="50"/>
      <c r="X25" s="50"/>
      <c r="Y25" s="50"/>
    </row>
    <row r="26" spans="2:25" x14ac:dyDescent="0.3">
      <c r="B26" s="50" t="s">
        <v>48</v>
      </c>
      <c r="C26" s="50" t="s">
        <v>49</v>
      </c>
      <c r="D26" s="51">
        <v>43698</v>
      </c>
      <c r="E26" s="52">
        <v>0</v>
      </c>
      <c r="F26" s="53">
        <v>0</v>
      </c>
      <c r="G26" s="50">
        <v>10</v>
      </c>
      <c r="H26" s="50">
        <v>10</v>
      </c>
      <c r="I26" s="50" t="s">
        <v>15</v>
      </c>
      <c r="J26" s="50" t="s">
        <v>15</v>
      </c>
      <c r="K26" s="50" t="s">
        <v>15</v>
      </c>
      <c r="L26" s="50" t="s">
        <v>15</v>
      </c>
      <c r="M26" s="50" t="s">
        <v>15</v>
      </c>
      <c r="N26" s="50" t="s">
        <v>15</v>
      </c>
      <c r="O26" s="50" t="s">
        <v>15</v>
      </c>
      <c r="P26" s="50" t="s">
        <v>15</v>
      </c>
      <c r="Q26" s="50" t="s">
        <v>15</v>
      </c>
      <c r="R26" s="50" t="s">
        <v>15</v>
      </c>
      <c r="S26" s="50" t="s">
        <v>15</v>
      </c>
      <c r="T26" s="50"/>
      <c r="U26" s="50"/>
      <c r="V26" s="50"/>
      <c r="W26" s="50"/>
      <c r="X26" s="50"/>
      <c r="Y26" s="50"/>
    </row>
    <row r="28" spans="2:25" x14ac:dyDescent="0.3">
      <c r="B28" s="54" t="s">
        <v>16</v>
      </c>
    </row>
    <row r="29" spans="2:25" x14ac:dyDescent="0.3">
      <c r="B29" s="55" t="s">
        <v>52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7"/>
    </row>
    <row r="30" spans="2:25" x14ac:dyDescent="0.3">
      <c r="B30" s="58" t="s">
        <v>53</v>
      </c>
      <c r="Y30" s="59"/>
    </row>
    <row r="31" spans="2:25" x14ac:dyDescent="0.3">
      <c r="B31" s="58"/>
      <c r="Y31" s="59"/>
    </row>
    <row r="32" spans="2:25" x14ac:dyDescent="0.3">
      <c r="B32" s="58"/>
      <c r="Y32" s="59"/>
    </row>
    <row r="33" spans="2:25" x14ac:dyDescent="0.3"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2"/>
    </row>
  </sheetData>
  <mergeCells count="13">
    <mergeCell ref="G1:I1"/>
    <mergeCell ref="B2:Y2"/>
    <mergeCell ref="B3:Y3"/>
    <mergeCell ref="G5:H5"/>
    <mergeCell ref="J5:N5"/>
    <mergeCell ref="U5:X5"/>
    <mergeCell ref="B5:B8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7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20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C20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6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4:C2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:B22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:B2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1:C2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 G20:G26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6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D26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6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6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 D20:D26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7 C20:C26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 C20:Y20 B18:B20 B21:Y26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7 D12:D17 B12:B26 D20:D26 G20:G26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7 D12:D17 G20:G26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17 C20:X20 B18:B20 B21:X26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19 B12:Y17 C20:Y20 B18:B20 B21:Y26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8" right="0.16" top="0.47" bottom="0.41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6"/>
  <sheetViews>
    <sheetView topLeftCell="A16" workbookViewId="0">
      <selection activeCell="B38" sqref="B38:B40"/>
    </sheetView>
  </sheetViews>
  <sheetFormatPr defaultRowHeight="16.5" x14ac:dyDescent="0.3"/>
  <cols>
    <col min="1" max="1" width="1.375" style="75" customWidth="1"/>
    <col min="2" max="2" width="13" style="75" customWidth="1"/>
    <col min="3" max="3" width="9" style="75" customWidth="1"/>
    <col min="4" max="5" width="9.375" style="75" customWidth="1"/>
    <col min="6" max="6" width="8.375" style="75" customWidth="1"/>
    <col min="7" max="7" width="5.875" style="75" customWidth="1"/>
    <col min="8" max="25" width="3.25" style="75" customWidth="1"/>
    <col min="26" max="16384" width="9" style="82"/>
  </cols>
  <sheetData>
    <row r="1" spans="1:25" ht="20.25" x14ac:dyDescent="0.3">
      <c r="B1" s="76"/>
      <c r="C1" s="77"/>
      <c r="D1" s="78"/>
      <c r="E1" s="79"/>
      <c r="F1" s="78"/>
      <c r="G1" s="175"/>
      <c r="H1" s="175"/>
      <c r="I1" s="175"/>
      <c r="J1" s="78"/>
      <c r="K1" s="78"/>
      <c r="L1" s="78"/>
      <c r="M1" s="78"/>
      <c r="N1" s="78"/>
      <c r="O1" s="80"/>
      <c r="P1" s="78"/>
      <c r="Q1" s="80"/>
      <c r="R1" s="78"/>
      <c r="S1" s="78"/>
      <c r="T1" s="81"/>
      <c r="U1" s="78"/>
      <c r="V1" s="78"/>
      <c r="W1" s="78"/>
      <c r="X1" s="78"/>
      <c r="Y1" s="78"/>
    </row>
    <row r="2" spans="1:25" ht="20.25" x14ac:dyDescent="0.3">
      <c r="B2" s="176" t="s">
        <v>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1:25" ht="13.5" customHeight="1" x14ac:dyDescent="0.3">
      <c r="B3" s="177" t="s">
        <v>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4" spans="1:25" ht="17.25" thickBot="1" x14ac:dyDescent="0.35">
      <c r="A4" s="83"/>
      <c r="B4" s="84" t="s">
        <v>54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6"/>
      <c r="S4" s="86"/>
      <c r="T4" s="86"/>
      <c r="U4" s="86"/>
      <c r="V4" s="86"/>
      <c r="W4" s="86"/>
      <c r="X4" s="86"/>
      <c r="Y4" s="86"/>
    </row>
    <row r="5" spans="1:25" ht="17.25" thickTop="1" x14ac:dyDescent="0.2">
      <c r="A5" s="83"/>
      <c r="B5" s="160" t="s">
        <v>55</v>
      </c>
      <c r="C5" s="87" t="s">
        <v>56</v>
      </c>
      <c r="D5" s="88"/>
      <c r="E5" s="89" t="s">
        <v>57</v>
      </c>
      <c r="F5" s="90"/>
      <c r="G5" s="178" t="s">
        <v>58</v>
      </c>
      <c r="H5" s="178"/>
      <c r="I5" s="91"/>
      <c r="J5" s="179">
        <v>43781</v>
      </c>
      <c r="K5" s="179"/>
      <c r="L5" s="179"/>
      <c r="M5" s="179"/>
      <c r="N5" s="179"/>
      <c r="O5" s="91"/>
      <c r="P5" s="92" t="s">
        <v>38</v>
      </c>
      <c r="Q5" s="93"/>
      <c r="R5" s="94"/>
      <c r="S5" s="89"/>
      <c r="T5" s="89"/>
      <c r="U5" s="180">
        <v>43789</v>
      </c>
      <c r="V5" s="181"/>
      <c r="W5" s="181"/>
      <c r="X5" s="181"/>
      <c r="Y5" s="95"/>
    </row>
    <row r="6" spans="1:25" x14ac:dyDescent="0.15">
      <c r="A6" s="83"/>
      <c r="B6" s="161"/>
      <c r="C6" s="96" t="s">
        <v>59</v>
      </c>
      <c r="D6" s="97"/>
      <c r="E6" s="98" t="s">
        <v>79</v>
      </c>
      <c r="F6" s="99"/>
      <c r="G6" s="169" t="s">
        <v>60</v>
      </c>
      <c r="H6" s="169"/>
      <c r="I6" s="100"/>
      <c r="J6" s="164">
        <v>43720</v>
      </c>
      <c r="K6" s="164"/>
      <c r="L6" s="164"/>
      <c r="M6" s="164"/>
      <c r="N6" s="164"/>
      <c r="O6" s="100"/>
      <c r="P6" s="101" t="s">
        <v>61</v>
      </c>
      <c r="Q6" s="102"/>
      <c r="R6" s="102"/>
      <c r="S6" s="100"/>
      <c r="T6" s="102"/>
      <c r="U6" s="171"/>
      <c r="V6" s="171"/>
      <c r="W6" s="171"/>
      <c r="X6" s="171"/>
      <c r="Y6" s="103" t="s">
        <v>62</v>
      </c>
    </row>
    <row r="7" spans="1:25" x14ac:dyDescent="0.2">
      <c r="A7" s="83"/>
      <c r="B7" s="161"/>
      <c r="C7" s="96" t="s">
        <v>63</v>
      </c>
      <c r="D7" s="97"/>
      <c r="E7" s="104"/>
      <c r="F7" s="105"/>
      <c r="G7" s="169" t="s">
        <v>42</v>
      </c>
      <c r="H7" s="169"/>
      <c r="I7" s="100"/>
      <c r="J7" s="170"/>
      <c r="K7" s="170"/>
      <c r="L7" s="170"/>
      <c r="M7" s="170"/>
      <c r="N7" s="170"/>
      <c r="O7" s="100"/>
      <c r="P7" s="101" t="s">
        <v>43</v>
      </c>
      <c r="Q7" s="104"/>
      <c r="R7" s="104"/>
      <c r="S7" s="104"/>
      <c r="T7" s="104"/>
      <c r="U7" s="171"/>
      <c r="V7" s="171"/>
      <c r="W7" s="171"/>
      <c r="X7" s="171"/>
      <c r="Y7" s="106"/>
    </row>
    <row r="8" spans="1:25" ht="17.25" thickBot="1" x14ac:dyDescent="0.25">
      <c r="A8" s="107"/>
      <c r="B8" s="162"/>
      <c r="C8" s="108" t="s">
        <v>64</v>
      </c>
      <c r="D8" s="109"/>
      <c r="E8" s="110"/>
      <c r="F8" s="111"/>
      <c r="G8" s="172"/>
      <c r="H8" s="172"/>
      <c r="I8" s="112"/>
      <c r="J8" s="173"/>
      <c r="K8" s="173"/>
      <c r="L8" s="173"/>
      <c r="M8" s="173"/>
      <c r="N8" s="173"/>
      <c r="O8" s="112"/>
      <c r="P8" s="113"/>
      <c r="Q8" s="110"/>
      <c r="R8" s="110"/>
      <c r="S8" s="110"/>
      <c r="T8" s="110"/>
      <c r="U8" s="174"/>
      <c r="V8" s="174"/>
      <c r="W8" s="174"/>
      <c r="X8" s="174"/>
      <c r="Y8" s="114"/>
    </row>
    <row r="9" spans="1:25" ht="18" thickTop="1" thickBot="1" x14ac:dyDescent="0.35">
      <c r="B9" s="115" t="s">
        <v>65</v>
      </c>
      <c r="C9" s="116"/>
      <c r="D9" s="117"/>
      <c r="E9" s="116"/>
      <c r="F9" s="116"/>
      <c r="G9" s="118"/>
      <c r="H9" s="118"/>
      <c r="I9" s="118"/>
      <c r="J9" s="118"/>
      <c r="K9" s="118"/>
      <c r="L9" s="119"/>
      <c r="M9" s="118"/>
      <c r="N9" s="118"/>
      <c r="O9" s="118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ht="18" thickTop="1" thickBot="1" x14ac:dyDescent="0.35">
      <c r="B10" s="120" t="str">
        <f>E6</f>
        <v>감곡농장</v>
      </c>
      <c r="C10" s="121" t="s">
        <v>66</v>
      </c>
      <c r="D10" s="122">
        <f>ROUNDDOWN((J5-J6+1)/7,0)</f>
        <v>8</v>
      </c>
      <c r="E10" s="123" t="s">
        <v>67</v>
      </c>
      <c r="F10" s="124">
        <f>(J5-J6+1)-(D10*7)</f>
        <v>6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6"/>
      <c r="Q10" s="126"/>
      <c r="R10" s="126"/>
      <c r="S10" s="126"/>
      <c r="T10" s="126"/>
      <c r="U10" s="126"/>
      <c r="V10" s="126"/>
      <c r="W10" s="126"/>
      <c r="X10" s="126"/>
      <c r="Y10" s="127"/>
    </row>
    <row r="11" spans="1:25" ht="17.25" thickTop="1" x14ac:dyDescent="0.3">
      <c r="B11" s="128" t="s">
        <v>6</v>
      </c>
      <c r="C11" s="128" t="s">
        <v>7</v>
      </c>
      <c r="D11" s="128" t="s">
        <v>8</v>
      </c>
      <c r="E11" s="128" t="s">
        <v>9</v>
      </c>
      <c r="F11" s="128" t="s">
        <v>10</v>
      </c>
      <c r="G11" s="128" t="s">
        <v>11</v>
      </c>
      <c r="H11" s="128">
        <v>0</v>
      </c>
      <c r="I11" s="128">
        <v>1</v>
      </c>
      <c r="J11" s="128">
        <v>2</v>
      </c>
      <c r="K11" s="128">
        <v>3</v>
      </c>
      <c r="L11" s="128">
        <v>4</v>
      </c>
      <c r="M11" s="128">
        <v>5</v>
      </c>
      <c r="N11" s="128">
        <v>6</v>
      </c>
      <c r="O11" s="128">
        <v>7</v>
      </c>
      <c r="P11" s="128">
        <v>8</v>
      </c>
      <c r="Q11" s="128">
        <v>9</v>
      </c>
      <c r="R11" s="128">
        <v>10</v>
      </c>
      <c r="S11" s="128">
        <v>11</v>
      </c>
      <c r="T11" s="128">
        <v>12</v>
      </c>
      <c r="U11" s="128">
        <v>13</v>
      </c>
      <c r="V11" s="128">
        <v>14</v>
      </c>
      <c r="W11" s="128">
        <v>15</v>
      </c>
      <c r="X11" s="128">
        <v>16</v>
      </c>
      <c r="Y11" s="128">
        <v>17</v>
      </c>
    </row>
    <row r="12" spans="1:25" x14ac:dyDescent="0.3">
      <c r="B12" s="129" t="s">
        <v>68</v>
      </c>
      <c r="C12" s="129" t="s">
        <v>69</v>
      </c>
      <c r="D12" s="130">
        <v>43781</v>
      </c>
      <c r="E12" s="129">
        <v>3</v>
      </c>
      <c r="F12" s="129">
        <v>167</v>
      </c>
      <c r="G12" s="129">
        <v>10</v>
      </c>
      <c r="H12" s="129">
        <v>10</v>
      </c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</row>
    <row r="13" spans="1:25" x14ac:dyDescent="0.3">
      <c r="B13" s="129" t="s">
        <v>70</v>
      </c>
      <c r="C13" s="129" t="s">
        <v>69</v>
      </c>
      <c r="D13" s="130">
        <v>43781</v>
      </c>
      <c r="E13" s="129">
        <v>16</v>
      </c>
      <c r="F13" s="129">
        <v>162</v>
      </c>
      <c r="G13" s="129">
        <v>10</v>
      </c>
      <c r="H13" s="129">
        <v>10</v>
      </c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</row>
    <row r="14" spans="1:25" x14ac:dyDescent="0.3">
      <c r="B14" s="129" t="s">
        <v>71</v>
      </c>
      <c r="C14" s="129" t="s">
        <v>69</v>
      </c>
      <c r="D14" s="130">
        <v>43781</v>
      </c>
      <c r="E14" s="129">
        <v>11</v>
      </c>
      <c r="F14" s="129">
        <v>127</v>
      </c>
      <c r="G14" s="129">
        <v>10</v>
      </c>
      <c r="H14" s="129">
        <v>10</v>
      </c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</row>
    <row r="15" spans="1:25" x14ac:dyDescent="0.3">
      <c r="B15" s="129" t="s">
        <v>68</v>
      </c>
      <c r="C15" s="129" t="s">
        <v>72</v>
      </c>
      <c r="D15" s="130">
        <v>43781</v>
      </c>
      <c r="E15" s="129">
        <v>7</v>
      </c>
      <c r="F15" s="129">
        <v>100</v>
      </c>
      <c r="G15" s="129">
        <v>10</v>
      </c>
      <c r="H15" s="129">
        <v>10</v>
      </c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</row>
    <row r="16" spans="1:25" x14ac:dyDescent="0.3">
      <c r="B16" s="129" t="s">
        <v>70</v>
      </c>
      <c r="C16" s="129" t="s">
        <v>17</v>
      </c>
      <c r="D16" s="130">
        <v>43781</v>
      </c>
      <c r="E16" s="129">
        <v>30</v>
      </c>
      <c r="F16" s="129">
        <v>220</v>
      </c>
      <c r="G16" s="129">
        <v>10</v>
      </c>
      <c r="H16" s="129">
        <v>10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</row>
    <row r="17" spans="2:25" x14ac:dyDescent="0.3">
      <c r="B17" s="129" t="s">
        <v>71</v>
      </c>
      <c r="C17" s="129" t="s">
        <v>17</v>
      </c>
      <c r="D17" s="130">
        <v>43781</v>
      </c>
      <c r="E17" s="129">
        <v>60</v>
      </c>
      <c r="F17" s="129">
        <v>173</v>
      </c>
      <c r="G17" s="129">
        <v>10</v>
      </c>
      <c r="H17" s="129">
        <v>10</v>
      </c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</row>
    <row r="18" spans="2:25" x14ac:dyDescent="0.3">
      <c r="B18" s="129" t="s">
        <v>68</v>
      </c>
      <c r="C18" s="129" t="s">
        <v>14</v>
      </c>
      <c r="D18" s="130">
        <v>43781</v>
      </c>
      <c r="E18" s="129">
        <v>7187</v>
      </c>
      <c r="F18" s="129">
        <v>61</v>
      </c>
      <c r="G18" s="129">
        <v>10</v>
      </c>
      <c r="H18" s="129"/>
      <c r="I18" s="129"/>
      <c r="J18" s="129"/>
      <c r="K18" s="129">
        <v>2</v>
      </c>
      <c r="L18" s="129"/>
      <c r="M18" s="129">
        <v>2</v>
      </c>
      <c r="N18" s="129">
        <v>4</v>
      </c>
      <c r="O18" s="129">
        <v>1</v>
      </c>
      <c r="P18" s="129"/>
      <c r="Q18" s="129"/>
      <c r="R18" s="129"/>
      <c r="S18" s="129">
        <v>1</v>
      </c>
      <c r="T18" s="129"/>
      <c r="U18" s="129"/>
      <c r="V18" s="129"/>
      <c r="W18" s="129"/>
      <c r="X18" s="129"/>
      <c r="Y18" s="129"/>
    </row>
    <row r="19" spans="2:25" x14ac:dyDescent="0.3">
      <c r="B19" s="129" t="s">
        <v>70</v>
      </c>
      <c r="C19" s="129" t="s">
        <v>14</v>
      </c>
      <c r="D19" s="130">
        <v>43781</v>
      </c>
      <c r="E19" s="129">
        <v>7007</v>
      </c>
      <c r="F19" s="129">
        <v>37</v>
      </c>
      <c r="G19" s="129">
        <v>10</v>
      </c>
      <c r="H19" s="129"/>
      <c r="I19" s="129"/>
      <c r="J19" s="129"/>
      <c r="K19" s="129">
        <v>1</v>
      </c>
      <c r="L19" s="129">
        <v>2</v>
      </c>
      <c r="M19" s="129"/>
      <c r="N19" s="129">
        <v>4</v>
      </c>
      <c r="O19" s="129">
        <v>2</v>
      </c>
      <c r="P19" s="129"/>
      <c r="Q19" s="129">
        <v>1</v>
      </c>
      <c r="R19" s="129"/>
      <c r="S19" s="129"/>
      <c r="T19" s="129"/>
      <c r="U19" s="129"/>
      <c r="V19" s="129"/>
      <c r="W19" s="129"/>
      <c r="X19" s="129"/>
      <c r="Y19" s="129"/>
    </row>
    <row r="20" spans="2:25" x14ac:dyDescent="0.3">
      <c r="B20" s="129" t="s">
        <v>71</v>
      </c>
      <c r="C20" s="129" t="s">
        <v>14</v>
      </c>
      <c r="D20" s="130">
        <v>43781</v>
      </c>
      <c r="E20" s="129">
        <v>8183</v>
      </c>
      <c r="F20" s="129">
        <v>54</v>
      </c>
      <c r="G20" s="129">
        <v>10</v>
      </c>
      <c r="H20" s="129"/>
      <c r="I20" s="129"/>
      <c r="J20" s="129">
        <v>1</v>
      </c>
      <c r="K20" s="129"/>
      <c r="L20" s="129">
        <v>2</v>
      </c>
      <c r="M20" s="129"/>
      <c r="N20" s="129">
        <v>4</v>
      </c>
      <c r="O20" s="129"/>
      <c r="P20" s="129">
        <v>1</v>
      </c>
      <c r="Q20" s="129"/>
      <c r="R20" s="129">
        <v>2</v>
      </c>
      <c r="S20" s="129"/>
      <c r="T20" s="129"/>
      <c r="U20" s="129"/>
      <c r="V20" s="129"/>
      <c r="W20" s="129"/>
      <c r="X20" s="129"/>
      <c r="Y20" s="129"/>
    </row>
    <row r="21" spans="2:25" x14ac:dyDescent="0.3">
      <c r="B21" s="129" t="s">
        <v>68</v>
      </c>
      <c r="C21" s="129" t="s">
        <v>73</v>
      </c>
      <c r="D21" s="130">
        <v>43781</v>
      </c>
      <c r="E21" s="129">
        <v>1960</v>
      </c>
      <c r="F21" s="129">
        <v>45</v>
      </c>
      <c r="G21" s="129">
        <v>10</v>
      </c>
      <c r="H21" s="129">
        <v>3</v>
      </c>
      <c r="I21" s="129">
        <v>3</v>
      </c>
      <c r="J21" s="129">
        <v>3</v>
      </c>
      <c r="K21" s="129"/>
      <c r="L21" s="129">
        <v>1</v>
      </c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</row>
    <row r="22" spans="2:25" x14ac:dyDescent="0.3">
      <c r="B22" s="129" t="s">
        <v>70</v>
      </c>
      <c r="C22" s="129" t="s">
        <v>73</v>
      </c>
      <c r="D22" s="130">
        <v>43781</v>
      </c>
      <c r="E22" s="129">
        <v>1056</v>
      </c>
      <c r="F22" s="129">
        <v>46</v>
      </c>
      <c r="G22" s="129">
        <v>10</v>
      </c>
      <c r="H22" s="129">
        <v>8</v>
      </c>
      <c r="I22" s="129">
        <v>2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</row>
    <row r="23" spans="2:25" x14ac:dyDescent="0.3">
      <c r="B23" s="129" t="s">
        <v>71</v>
      </c>
      <c r="C23" s="129" t="s">
        <v>73</v>
      </c>
      <c r="D23" s="130">
        <v>43781</v>
      </c>
      <c r="E23" s="129">
        <v>1713</v>
      </c>
      <c r="F23" s="129">
        <v>120</v>
      </c>
      <c r="G23" s="129">
        <v>10</v>
      </c>
      <c r="H23" s="129">
        <v>8</v>
      </c>
      <c r="I23" s="129"/>
      <c r="J23" s="129">
        <v>1</v>
      </c>
      <c r="K23" s="129"/>
      <c r="L23" s="129"/>
      <c r="M23" s="129"/>
      <c r="N23" s="129">
        <v>1</v>
      </c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</row>
    <row r="24" spans="2:25" x14ac:dyDescent="0.3">
      <c r="B24" s="129" t="s">
        <v>68</v>
      </c>
      <c r="C24" s="129" t="s">
        <v>74</v>
      </c>
      <c r="D24" s="130">
        <v>43781</v>
      </c>
      <c r="E24" s="131">
        <v>10102</v>
      </c>
      <c r="F24" s="132">
        <v>24</v>
      </c>
      <c r="G24" s="129">
        <v>10</v>
      </c>
      <c r="H24" s="129"/>
      <c r="I24" s="129"/>
      <c r="J24" s="129"/>
      <c r="K24" s="129"/>
      <c r="L24" s="129"/>
      <c r="M24" s="129"/>
      <c r="N24" s="129"/>
      <c r="O24" s="129">
        <v>2</v>
      </c>
      <c r="P24" s="129">
        <v>4</v>
      </c>
      <c r="Q24" s="129">
        <v>2</v>
      </c>
      <c r="R24" s="129">
        <v>1</v>
      </c>
      <c r="S24" s="129">
        <v>1</v>
      </c>
      <c r="T24" s="129"/>
      <c r="U24" s="129"/>
      <c r="V24" s="129"/>
      <c r="W24" s="129"/>
      <c r="X24" s="129"/>
      <c r="Y24" s="129"/>
    </row>
    <row r="25" spans="2:25" x14ac:dyDescent="0.3">
      <c r="B25" s="129" t="s">
        <v>70</v>
      </c>
      <c r="C25" s="129" t="s">
        <v>74</v>
      </c>
      <c r="D25" s="130">
        <v>43781</v>
      </c>
      <c r="E25" s="131">
        <v>9693</v>
      </c>
      <c r="F25" s="133">
        <v>18</v>
      </c>
      <c r="G25" s="129">
        <v>10</v>
      </c>
      <c r="H25" s="129"/>
      <c r="I25" s="129"/>
      <c r="J25" s="129"/>
      <c r="K25" s="129"/>
      <c r="L25" s="129"/>
      <c r="M25" s="129"/>
      <c r="N25" s="129"/>
      <c r="O25" s="129">
        <v>2</v>
      </c>
      <c r="P25" s="129">
        <v>4</v>
      </c>
      <c r="Q25" s="129">
        <v>4</v>
      </c>
      <c r="R25" s="129"/>
      <c r="S25" s="129"/>
      <c r="T25" s="129"/>
      <c r="U25" s="129"/>
      <c r="V25" s="129"/>
      <c r="W25" s="129"/>
      <c r="X25" s="129"/>
      <c r="Y25" s="129"/>
    </row>
    <row r="26" spans="2:25" x14ac:dyDescent="0.3">
      <c r="B26" s="129" t="s">
        <v>71</v>
      </c>
      <c r="C26" s="129" t="s">
        <v>74</v>
      </c>
      <c r="D26" s="130">
        <v>43781</v>
      </c>
      <c r="E26" s="129">
        <v>8471</v>
      </c>
      <c r="F26" s="129">
        <v>34</v>
      </c>
      <c r="G26" s="129">
        <v>10</v>
      </c>
      <c r="H26" s="129"/>
      <c r="I26" s="129"/>
      <c r="J26" s="129"/>
      <c r="K26" s="129"/>
      <c r="L26" s="129"/>
      <c r="M26" s="129">
        <v>1</v>
      </c>
      <c r="N26" s="129">
        <v>2</v>
      </c>
      <c r="O26" s="129">
        <v>2</v>
      </c>
      <c r="P26" s="129">
        <v>3</v>
      </c>
      <c r="Q26" s="129">
        <v>1</v>
      </c>
      <c r="R26" s="129">
        <v>1</v>
      </c>
      <c r="S26" s="129"/>
      <c r="T26" s="129"/>
      <c r="U26" s="129"/>
      <c r="V26" s="129"/>
      <c r="W26" s="129"/>
      <c r="X26" s="129"/>
      <c r="Y26" s="129"/>
    </row>
    <row r="27" spans="2:25" x14ac:dyDescent="0.3">
      <c r="B27" s="129" t="s">
        <v>68</v>
      </c>
      <c r="C27" s="129" t="s">
        <v>75</v>
      </c>
      <c r="D27" s="130">
        <v>43781</v>
      </c>
      <c r="E27" s="129">
        <v>229</v>
      </c>
      <c r="F27" s="129">
        <v>253</v>
      </c>
      <c r="G27" s="129">
        <v>10</v>
      </c>
      <c r="H27" s="129">
        <v>9</v>
      </c>
      <c r="I27" s="129"/>
      <c r="J27" s="129">
        <v>1</v>
      </c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</row>
    <row r="28" spans="2:25" x14ac:dyDescent="0.3">
      <c r="B28" s="129" t="s">
        <v>70</v>
      </c>
      <c r="C28" s="129" t="s">
        <v>75</v>
      </c>
      <c r="D28" s="130">
        <v>43781</v>
      </c>
      <c r="E28" s="129">
        <v>27</v>
      </c>
      <c r="F28" s="129">
        <v>211</v>
      </c>
      <c r="G28" s="129">
        <v>10</v>
      </c>
      <c r="H28" s="129">
        <v>10</v>
      </c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</row>
    <row r="29" spans="2:25" x14ac:dyDescent="0.3">
      <c r="B29" s="129" t="s">
        <v>71</v>
      </c>
      <c r="C29" s="129" t="s">
        <v>75</v>
      </c>
      <c r="D29" s="130">
        <v>43781</v>
      </c>
      <c r="E29" s="129">
        <v>72</v>
      </c>
      <c r="F29" s="129">
        <v>182</v>
      </c>
      <c r="G29" s="129">
        <v>10</v>
      </c>
      <c r="H29" s="129">
        <v>10</v>
      </c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</row>
    <row r="30" spans="2:25" x14ac:dyDescent="0.3">
      <c r="B30" s="129" t="s">
        <v>68</v>
      </c>
      <c r="C30" s="129" t="s">
        <v>27</v>
      </c>
      <c r="D30" s="130">
        <v>43781</v>
      </c>
      <c r="E30" s="134">
        <v>8.3000000000000007</v>
      </c>
      <c r="F30" s="135">
        <v>12.763251873149169</v>
      </c>
      <c r="G30" s="129">
        <v>10</v>
      </c>
      <c r="H30" s="129" t="s">
        <v>15</v>
      </c>
      <c r="I30" s="129" t="s">
        <v>15</v>
      </c>
      <c r="J30" s="129" t="s">
        <v>15</v>
      </c>
      <c r="K30" s="129" t="s">
        <v>15</v>
      </c>
      <c r="L30" s="129" t="s">
        <v>15</v>
      </c>
      <c r="M30" s="129" t="s">
        <v>15</v>
      </c>
      <c r="N30" s="129" t="s">
        <v>15</v>
      </c>
      <c r="O30" s="129">
        <v>2</v>
      </c>
      <c r="P30" s="129">
        <v>5</v>
      </c>
      <c r="Q30" s="129">
        <v>1</v>
      </c>
      <c r="R30" s="129">
        <v>2</v>
      </c>
      <c r="S30" s="129" t="s">
        <v>15</v>
      </c>
      <c r="T30" s="129"/>
      <c r="U30" s="129"/>
      <c r="V30" s="129"/>
      <c r="W30" s="129"/>
      <c r="X30" s="129"/>
      <c r="Y30" s="129"/>
    </row>
    <row r="31" spans="2:25" x14ac:dyDescent="0.3">
      <c r="B31" s="129" t="s">
        <v>70</v>
      </c>
      <c r="C31" s="129" t="s">
        <v>27</v>
      </c>
      <c r="D31" s="130">
        <v>43781</v>
      </c>
      <c r="E31" s="134">
        <v>7.7</v>
      </c>
      <c r="F31" s="135">
        <v>19.408235299965291</v>
      </c>
      <c r="G31" s="129">
        <v>10</v>
      </c>
      <c r="H31" s="129" t="s">
        <v>15</v>
      </c>
      <c r="I31" s="129" t="s">
        <v>15</v>
      </c>
      <c r="J31" s="129" t="s">
        <v>15</v>
      </c>
      <c r="K31" s="129" t="s">
        <v>15</v>
      </c>
      <c r="L31" s="129" t="s">
        <v>15</v>
      </c>
      <c r="M31" s="129">
        <v>1</v>
      </c>
      <c r="N31" s="129">
        <v>1</v>
      </c>
      <c r="O31" s="129">
        <v>2</v>
      </c>
      <c r="P31" s="129">
        <v>3</v>
      </c>
      <c r="Q31" s="129">
        <v>2</v>
      </c>
      <c r="R31" s="129">
        <v>1</v>
      </c>
      <c r="S31" s="129" t="s">
        <v>15</v>
      </c>
      <c r="T31" s="129"/>
      <c r="U31" s="129"/>
      <c r="V31" s="129"/>
      <c r="W31" s="129"/>
      <c r="X31" s="129"/>
      <c r="Y31" s="129"/>
    </row>
    <row r="32" spans="2:25" x14ac:dyDescent="0.3">
      <c r="B32" s="129" t="s">
        <v>71</v>
      </c>
      <c r="C32" s="129" t="s">
        <v>27</v>
      </c>
      <c r="D32" s="130">
        <v>43781</v>
      </c>
      <c r="E32" s="134">
        <v>8</v>
      </c>
      <c r="F32" s="135">
        <v>13.176156917368248</v>
      </c>
      <c r="G32" s="129">
        <v>10</v>
      </c>
      <c r="H32" s="129" t="s">
        <v>15</v>
      </c>
      <c r="I32" s="129" t="s">
        <v>15</v>
      </c>
      <c r="J32" s="129" t="s">
        <v>15</v>
      </c>
      <c r="K32" s="129" t="s">
        <v>15</v>
      </c>
      <c r="L32" s="129" t="s">
        <v>15</v>
      </c>
      <c r="M32" s="129" t="s">
        <v>15</v>
      </c>
      <c r="N32" s="129" t="s">
        <v>15</v>
      </c>
      <c r="O32" s="129">
        <v>4</v>
      </c>
      <c r="P32" s="129">
        <v>3</v>
      </c>
      <c r="Q32" s="129">
        <v>2</v>
      </c>
      <c r="R32" s="129">
        <v>1</v>
      </c>
      <c r="S32" s="129" t="s">
        <v>15</v>
      </c>
      <c r="T32" s="129"/>
      <c r="U32" s="129"/>
      <c r="V32" s="129"/>
      <c r="W32" s="129"/>
      <c r="X32" s="129"/>
      <c r="Y32" s="129"/>
    </row>
    <row r="33" spans="2:25" x14ac:dyDescent="0.3">
      <c r="B33" s="129" t="s">
        <v>68</v>
      </c>
      <c r="C33" s="129" t="s">
        <v>49</v>
      </c>
      <c r="D33" s="130">
        <v>43781</v>
      </c>
      <c r="E33" s="134">
        <v>0</v>
      </c>
      <c r="F33" s="135">
        <v>0</v>
      </c>
      <c r="G33" s="129">
        <v>10</v>
      </c>
      <c r="H33" s="129">
        <v>10</v>
      </c>
      <c r="I33" s="129" t="s">
        <v>15</v>
      </c>
      <c r="J33" s="129" t="s">
        <v>15</v>
      </c>
      <c r="K33" s="129" t="s">
        <v>15</v>
      </c>
      <c r="L33" s="129" t="s">
        <v>15</v>
      </c>
      <c r="M33" s="129" t="s">
        <v>15</v>
      </c>
      <c r="N33" s="129" t="s">
        <v>15</v>
      </c>
      <c r="O33" s="129" t="s">
        <v>15</v>
      </c>
      <c r="P33" s="129" t="s">
        <v>15</v>
      </c>
      <c r="Q33" s="129" t="s">
        <v>15</v>
      </c>
      <c r="R33" s="129" t="s">
        <v>15</v>
      </c>
      <c r="S33" s="129" t="s">
        <v>15</v>
      </c>
      <c r="T33" s="129"/>
      <c r="U33" s="129"/>
      <c r="V33" s="129"/>
      <c r="W33" s="129"/>
      <c r="X33" s="129"/>
      <c r="Y33" s="129"/>
    </row>
    <row r="34" spans="2:25" x14ac:dyDescent="0.3">
      <c r="B34" s="129" t="s">
        <v>70</v>
      </c>
      <c r="C34" s="129" t="s">
        <v>49</v>
      </c>
      <c r="D34" s="130">
        <v>43781</v>
      </c>
      <c r="E34" s="134">
        <v>0</v>
      </c>
      <c r="F34" s="135">
        <v>0</v>
      </c>
      <c r="G34" s="129">
        <v>10</v>
      </c>
      <c r="H34" s="129">
        <v>10</v>
      </c>
      <c r="I34" s="129" t="s">
        <v>15</v>
      </c>
      <c r="J34" s="129" t="s">
        <v>15</v>
      </c>
      <c r="K34" s="129" t="s">
        <v>15</v>
      </c>
      <c r="L34" s="129" t="s">
        <v>15</v>
      </c>
      <c r="M34" s="129" t="s">
        <v>15</v>
      </c>
      <c r="N34" s="129" t="s">
        <v>15</v>
      </c>
      <c r="O34" s="129" t="s">
        <v>15</v>
      </c>
      <c r="P34" s="129" t="s">
        <v>15</v>
      </c>
      <c r="Q34" s="129" t="s">
        <v>15</v>
      </c>
      <c r="R34" s="129" t="s">
        <v>15</v>
      </c>
      <c r="S34" s="129" t="s">
        <v>15</v>
      </c>
      <c r="T34" s="129"/>
      <c r="U34" s="129"/>
      <c r="V34" s="129"/>
      <c r="W34" s="129"/>
      <c r="X34" s="129"/>
      <c r="Y34" s="129"/>
    </row>
    <row r="35" spans="2:25" x14ac:dyDescent="0.3">
      <c r="B35" s="129" t="s">
        <v>71</v>
      </c>
      <c r="C35" s="136" t="s">
        <v>49</v>
      </c>
      <c r="D35" s="130">
        <v>43781</v>
      </c>
      <c r="E35" s="137">
        <v>0</v>
      </c>
      <c r="F35" s="138">
        <v>0</v>
      </c>
      <c r="G35" s="136">
        <v>10</v>
      </c>
      <c r="H35" s="136">
        <v>10</v>
      </c>
      <c r="I35" s="136" t="s">
        <v>15</v>
      </c>
      <c r="J35" s="136" t="s">
        <v>15</v>
      </c>
      <c r="K35" s="136" t="s">
        <v>15</v>
      </c>
      <c r="L35" s="136" t="s">
        <v>15</v>
      </c>
      <c r="M35" s="136" t="s">
        <v>15</v>
      </c>
      <c r="N35" s="136" t="s">
        <v>15</v>
      </c>
      <c r="O35" s="136" t="s">
        <v>15</v>
      </c>
      <c r="P35" s="136" t="s">
        <v>15</v>
      </c>
      <c r="Q35" s="136" t="s">
        <v>15</v>
      </c>
      <c r="R35" s="136" t="s">
        <v>15</v>
      </c>
      <c r="S35" s="136" t="s">
        <v>15</v>
      </c>
      <c r="T35" s="136"/>
      <c r="U35" s="136"/>
      <c r="V35" s="136"/>
      <c r="W35" s="136"/>
      <c r="X35" s="136"/>
      <c r="Y35" s="136"/>
    </row>
    <row r="36" spans="2:25" x14ac:dyDescent="0.3">
      <c r="E36" s="139"/>
      <c r="F36" s="140"/>
    </row>
    <row r="37" spans="2:25" x14ac:dyDescent="0.3">
      <c r="B37" s="141" t="s">
        <v>76</v>
      </c>
    </row>
    <row r="38" spans="2:25" x14ac:dyDescent="0.3">
      <c r="B38" s="55" t="s">
        <v>52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3"/>
    </row>
    <row r="39" spans="2:25" x14ac:dyDescent="0.3">
      <c r="B39" s="58" t="s">
        <v>81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144"/>
    </row>
    <row r="40" spans="2:25" x14ac:dyDescent="0.3">
      <c r="B40" s="58" t="s">
        <v>80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144"/>
    </row>
    <row r="41" spans="2:25" x14ac:dyDescent="0.3">
      <c r="B41" s="14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144"/>
    </row>
    <row r="42" spans="2:25" x14ac:dyDescent="0.3">
      <c r="B42" s="146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8"/>
    </row>
    <row r="45" spans="2:25" x14ac:dyDescent="0.3">
      <c r="B45" s="167" t="s">
        <v>77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</row>
    <row r="46" spans="2:25" ht="17.25" x14ac:dyDescent="0.3">
      <c r="B46" s="168" t="s">
        <v>78</v>
      </c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45:Y45"/>
    <mergeCell ref="B46:Y46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G2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5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D25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35 C12:Y34 D3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"/>
  <sheetViews>
    <sheetView tabSelected="1" topLeftCell="A4" workbookViewId="0">
      <selection activeCell="B34" sqref="B34"/>
    </sheetView>
  </sheetViews>
  <sheetFormatPr defaultRowHeight="16.5" x14ac:dyDescent="0.3"/>
  <cols>
    <col min="1" max="1" width="2.125" style="75" customWidth="1"/>
    <col min="2" max="2" width="10.125" style="75" customWidth="1"/>
    <col min="3" max="3" width="9" style="75" customWidth="1"/>
    <col min="4" max="4" width="9.375" style="75" customWidth="1"/>
    <col min="5" max="5" width="8.25" style="75" customWidth="1"/>
    <col min="6" max="6" width="6.125" style="75" customWidth="1"/>
    <col min="7" max="7" width="5.875" style="75" customWidth="1"/>
    <col min="8" max="25" width="3.25" style="75" customWidth="1"/>
    <col min="26" max="16384" width="9" style="82"/>
  </cols>
  <sheetData>
    <row r="1" spans="1:25" ht="20.25" x14ac:dyDescent="0.3">
      <c r="B1" s="76"/>
      <c r="C1" s="77"/>
      <c r="D1" s="78"/>
      <c r="E1" s="79"/>
      <c r="F1" s="78"/>
      <c r="G1" s="175"/>
      <c r="H1" s="175"/>
      <c r="I1" s="175"/>
      <c r="J1" s="78"/>
      <c r="K1" s="78"/>
      <c r="L1" s="78"/>
      <c r="M1" s="78"/>
      <c r="N1" s="78"/>
      <c r="O1" s="80"/>
      <c r="P1" s="78"/>
      <c r="Q1" s="80"/>
      <c r="R1" s="78"/>
      <c r="S1" s="78"/>
      <c r="T1" s="152"/>
      <c r="U1" s="78"/>
      <c r="V1" s="78"/>
      <c r="W1" s="78"/>
      <c r="X1" s="78"/>
      <c r="Y1" s="78"/>
    </row>
    <row r="2" spans="1:25" ht="20.25" x14ac:dyDescent="0.3">
      <c r="B2" s="176" t="s">
        <v>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1:25" ht="13.5" customHeight="1" x14ac:dyDescent="0.3">
      <c r="B3" s="177" t="s">
        <v>82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4" spans="1:25" ht="17.25" thickBot="1" x14ac:dyDescent="0.35">
      <c r="A4" s="83"/>
      <c r="B4" s="84" t="s">
        <v>83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6"/>
      <c r="S4" s="86"/>
      <c r="T4" s="86"/>
      <c r="U4" s="86"/>
      <c r="V4" s="86"/>
      <c r="W4" s="86"/>
      <c r="X4" s="86"/>
      <c r="Y4" s="86"/>
    </row>
    <row r="5" spans="1:25" ht="16.5" customHeight="1" thickTop="1" x14ac:dyDescent="0.2">
      <c r="A5" s="83"/>
      <c r="B5" s="160" t="s">
        <v>84</v>
      </c>
      <c r="C5" s="87" t="s">
        <v>85</v>
      </c>
      <c r="D5" s="88"/>
      <c r="E5" s="89" t="s">
        <v>86</v>
      </c>
      <c r="F5" s="90"/>
      <c r="G5" s="178" t="s">
        <v>87</v>
      </c>
      <c r="H5" s="178"/>
      <c r="I5" s="91"/>
      <c r="J5" s="179">
        <v>43810</v>
      </c>
      <c r="K5" s="179"/>
      <c r="L5" s="179"/>
      <c r="M5" s="179"/>
      <c r="N5" s="179"/>
      <c r="O5" s="91"/>
      <c r="P5" s="92" t="s">
        <v>88</v>
      </c>
      <c r="Q5" s="93"/>
      <c r="R5" s="94"/>
      <c r="S5" s="89"/>
      <c r="T5" s="89"/>
      <c r="U5" s="180">
        <v>43816</v>
      </c>
      <c r="V5" s="181"/>
      <c r="W5" s="181"/>
      <c r="X5" s="181"/>
      <c r="Y5" s="95"/>
    </row>
    <row r="6" spans="1:25" ht="13.5" customHeight="1" x14ac:dyDescent="0.15">
      <c r="A6" s="83"/>
      <c r="B6" s="161"/>
      <c r="C6" s="96" t="s">
        <v>89</v>
      </c>
      <c r="D6" s="97"/>
      <c r="E6" s="98" t="s">
        <v>79</v>
      </c>
      <c r="F6" s="99"/>
      <c r="G6" s="169" t="s">
        <v>90</v>
      </c>
      <c r="H6" s="169"/>
      <c r="I6" s="100"/>
      <c r="J6" s="164">
        <v>43720</v>
      </c>
      <c r="K6" s="164"/>
      <c r="L6" s="164"/>
      <c r="M6" s="164"/>
      <c r="N6" s="164"/>
      <c r="O6" s="100"/>
      <c r="P6" s="101" t="s">
        <v>91</v>
      </c>
      <c r="Q6" s="102"/>
      <c r="R6" s="102"/>
      <c r="S6" s="100"/>
      <c r="T6" s="102"/>
      <c r="U6" s="171"/>
      <c r="V6" s="171"/>
      <c r="W6" s="171"/>
      <c r="X6" s="171"/>
      <c r="Y6" s="103" t="s">
        <v>62</v>
      </c>
    </row>
    <row r="7" spans="1:25" ht="13.5" customHeight="1" x14ac:dyDescent="0.2">
      <c r="A7" s="83"/>
      <c r="B7" s="161"/>
      <c r="C7" s="96" t="s">
        <v>92</v>
      </c>
      <c r="D7" s="97"/>
      <c r="E7" s="104"/>
      <c r="F7" s="105"/>
      <c r="G7" s="169" t="s">
        <v>42</v>
      </c>
      <c r="H7" s="169"/>
      <c r="I7" s="100"/>
      <c r="J7" s="170"/>
      <c r="K7" s="170"/>
      <c r="L7" s="170"/>
      <c r="M7" s="170"/>
      <c r="N7" s="170"/>
      <c r="O7" s="100"/>
      <c r="P7" s="101" t="s">
        <v>43</v>
      </c>
      <c r="Q7" s="104"/>
      <c r="R7" s="104"/>
      <c r="S7" s="104"/>
      <c r="T7" s="104"/>
      <c r="U7" s="171"/>
      <c r="V7" s="171"/>
      <c r="W7" s="171"/>
      <c r="X7" s="171"/>
      <c r="Y7" s="106"/>
    </row>
    <row r="8" spans="1:25" ht="13.5" customHeight="1" thickBot="1" x14ac:dyDescent="0.25">
      <c r="A8" s="107"/>
      <c r="B8" s="162"/>
      <c r="C8" s="108" t="s">
        <v>93</v>
      </c>
      <c r="D8" s="109"/>
      <c r="E8" s="110"/>
      <c r="F8" s="111"/>
      <c r="G8" s="172"/>
      <c r="H8" s="172"/>
      <c r="I8" s="112"/>
      <c r="J8" s="173"/>
      <c r="K8" s="173"/>
      <c r="L8" s="173"/>
      <c r="M8" s="173"/>
      <c r="N8" s="173"/>
      <c r="O8" s="112"/>
      <c r="P8" s="113"/>
      <c r="Q8" s="110"/>
      <c r="R8" s="110"/>
      <c r="S8" s="110"/>
      <c r="T8" s="110"/>
      <c r="U8" s="174"/>
      <c r="V8" s="174"/>
      <c r="W8" s="174"/>
      <c r="X8" s="174"/>
      <c r="Y8" s="114"/>
    </row>
    <row r="9" spans="1:25" ht="18" thickTop="1" thickBot="1" x14ac:dyDescent="0.35">
      <c r="B9" s="115" t="s">
        <v>45</v>
      </c>
      <c r="C9" s="116"/>
      <c r="D9" s="117"/>
      <c r="E9" s="116"/>
      <c r="F9" s="116"/>
      <c r="G9" s="118"/>
      <c r="H9" s="118"/>
      <c r="I9" s="118"/>
      <c r="J9" s="118"/>
      <c r="K9" s="118"/>
      <c r="L9" s="119"/>
      <c r="M9" s="118"/>
      <c r="N9" s="118"/>
      <c r="O9" s="118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ht="18" thickTop="1" thickBot="1" x14ac:dyDescent="0.35">
      <c r="B10" s="120" t="str">
        <f>E6</f>
        <v>감곡농장</v>
      </c>
      <c r="C10" s="121" t="s">
        <v>94</v>
      </c>
      <c r="D10" s="122">
        <f>ROUNDDOWN((J5-J6+1)/7,0)</f>
        <v>13</v>
      </c>
      <c r="E10" s="123" t="s">
        <v>95</v>
      </c>
      <c r="F10" s="124">
        <f>(J5-J6+1)-(D10*7)</f>
        <v>0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6"/>
      <c r="Q10" s="126"/>
      <c r="R10" s="126"/>
      <c r="S10" s="126"/>
      <c r="T10" s="126"/>
      <c r="U10" s="126"/>
      <c r="V10" s="126"/>
      <c r="W10" s="126"/>
      <c r="X10" s="126"/>
      <c r="Y10" s="127"/>
    </row>
    <row r="11" spans="1:25" ht="17.25" thickTop="1" x14ac:dyDescent="0.3">
      <c r="B11" s="128" t="s">
        <v>6</v>
      </c>
      <c r="C11" s="128" t="s">
        <v>7</v>
      </c>
      <c r="D11" s="128" t="s">
        <v>8</v>
      </c>
      <c r="E11" s="128" t="s">
        <v>9</v>
      </c>
      <c r="F11" s="128" t="s">
        <v>10</v>
      </c>
      <c r="G11" s="128" t="s">
        <v>11</v>
      </c>
      <c r="H11" s="128">
        <v>0</v>
      </c>
      <c r="I11" s="128">
        <v>1</v>
      </c>
      <c r="J11" s="128">
        <v>2</v>
      </c>
      <c r="K11" s="128">
        <v>3</v>
      </c>
      <c r="L11" s="128">
        <v>4</v>
      </c>
      <c r="M11" s="128">
        <v>5</v>
      </c>
      <c r="N11" s="128">
        <v>6</v>
      </c>
      <c r="O11" s="128">
        <v>7</v>
      </c>
      <c r="P11" s="128">
        <v>8</v>
      </c>
      <c r="Q11" s="128">
        <v>9</v>
      </c>
      <c r="R11" s="128">
        <v>10</v>
      </c>
      <c r="S11" s="128">
        <v>11</v>
      </c>
      <c r="T11" s="128">
        <v>12</v>
      </c>
      <c r="U11" s="128">
        <v>13</v>
      </c>
      <c r="V11" s="128">
        <v>14</v>
      </c>
      <c r="W11" s="128">
        <v>15</v>
      </c>
      <c r="X11" s="128">
        <v>16</v>
      </c>
      <c r="Y11" s="128">
        <v>17</v>
      </c>
    </row>
    <row r="12" spans="1:25" x14ac:dyDescent="0.3">
      <c r="B12" s="50" t="s">
        <v>96</v>
      </c>
      <c r="C12" s="129" t="s">
        <v>97</v>
      </c>
      <c r="D12" s="51">
        <v>43810</v>
      </c>
      <c r="E12" s="50">
        <v>128</v>
      </c>
      <c r="F12" s="50">
        <v>98</v>
      </c>
      <c r="G12" s="50">
        <v>10</v>
      </c>
      <c r="H12" s="50">
        <v>10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x14ac:dyDescent="0.3">
      <c r="B13" s="50" t="s">
        <v>98</v>
      </c>
      <c r="C13" s="129" t="s">
        <v>97</v>
      </c>
      <c r="D13" s="51">
        <v>43810</v>
      </c>
      <c r="E13" s="50">
        <v>4244</v>
      </c>
      <c r="F13" s="50">
        <v>83</v>
      </c>
      <c r="G13" s="50">
        <v>10</v>
      </c>
      <c r="H13" s="50"/>
      <c r="I13" s="50">
        <v>2</v>
      </c>
      <c r="J13" s="50">
        <v>1</v>
      </c>
      <c r="K13" s="50">
        <v>2</v>
      </c>
      <c r="L13" s="50">
        <v>1</v>
      </c>
      <c r="M13" s="50">
        <v>2</v>
      </c>
      <c r="N13" s="50"/>
      <c r="O13" s="50">
        <v>1</v>
      </c>
      <c r="P13" s="50">
        <v>1</v>
      </c>
      <c r="Q13" s="50"/>
      <c r="R13" s="50"/>
      <c r="S13" s="50"/>
      <c r="T13" s="50"/>
      <c r="U13" s="50"/>
      <c r="V13" s="50"/>
      <c r="W13" s="50"/>
      <c r="X13" s="50"/>
      <c r="Y13" s="50"/>
    </row>
    <row r="14" spans="1:25" x14ac:dyDescent="0.3">
      <c r="B14" s="50" t="s">
        <v>99</v>
      </c>
      <c r="C14" s="129" t="s">
        <v>97</v>
      </c>
      <c r="D14" s="51">
        <v>43810</v>
      </c>
      <c r="E14" s="50">
        <v>124</v>
      </c>
      <c r="F14" s="50">
        <v>175</v>
      </c>
      <c r="G14" s="50">
        <v>10</v>
      </c>
      <c r="H14" s="50">
        <v>10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x14ac:dyDescent="0.3">
      <c r="B15" s="50" t="s">
        <v>98</v>
      </c>
      <c r="C15" s="129" t="s">
        <v>100</v>
      </c>
      <c r="D15" s="51">
        <v>43810</v>
      </c>
      <c r="E15" s="50">
        <v>50</v>
      </c>
      <c r="F15" s="50">
        <v>64</v>
      </c>
      <c r="G15" s="50">
        <v>10</v>
      </c>
      <c r="H15" s="50">
        <v>10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x14ac:dyDescent="0.3">
      <c r="B16" s="50" t="s">
        <v>96</v>
      </c>
      <c r="C16" s="129" t="s">
        <v>101</v>
      </c>
      <c r="D16" s="51">
        <v>43810</v>
      </c>
      <c r="E16" s="50">
        <v>7</v>
      </c>
      <c r="F16" s="50">
        <v>100</v>
      </c>
      <c r="G16" s="50">
        <v>10</v>
      </c>
      <c r="H16" s="50">
        <v>10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2:25" x14ac:dyDescent="0.3">
      <c r="B17" s="50" t="s">
        <v>98</v>
      </c>
      <c r="C17" s="129" t="s">
        <v>101</v>
      </c>
      <c r="D17" s="51">
        <v>43810</v>
      </c>
      <c r="E17" s="50">
        <v>8</v>
      </c>
      <c r="F17" s="50">
        <v>150</v>
      </c>
      <c r="G17" s="50">
        <v>10</v>
      </c>
      <c r="H17" s="50">
        <v>10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2:25" x14ac:dyDescent="0.3">
      <c r="B18" s="50" t="s">
        <v>99</v>
      </c>
      <c r="C18" s="129" t="s">
        <v>101</v>
      </c>
      <c r="D18" s="51">
        <v>43810</v>
      </c>
      <c r="E18" s="50">
        <v>10</v>
      </c>
      <c r="F18" s="50">
        <v>50</v>
      </c>
      <c r="G18" s="50">
        <v>10</v>
      </c>
      <c r="H18" s="50">
        <v>10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2:25" x14ac:dyDescent="0.3">
      <c r="B19" s="50" t="s">
        <v>96</v>
      </c>
      <c r="C19" s="129" t="s">
        <v>14</v>
      </c>
      <c r="D19" s="51">
        <v>43810</v>
      </c>
      <c r="E19" s="50">
        <v>8102</v>
      </c>
      <c r="F19" s="50">
        <v>26</v>
      </c>
      <c r="G19" s="50">
        <v>10</v>
      </c>
      <c r="H19" s="50"/>
      <c r="I19" s="50"/>
      <c r="J19" s="50"/>
      <c r="K19" s="50"/>
      <c r="L19" s="50"/>
      <c r="M19" s="50">
        <v>1</v>
      </c>
      <c r="N19" s="50">
        <v>5</v>
      </c>
      <c r="O19" s="50">
        <v>2</v>
      </c>
      <c r="P19" s="50">
        <v>1</v>
      </c>
      <c r="Q19" s="50">
        <v>1</v>
      </c>
      <c r="R19" s="50"/>
      <c r="S19" s="50"/>
      <c r="T19" s="50"/>
      <c r="U19" s="50"/>
      <c r="V19" s="50"/>
      <c r="W19" s="50"/>
      <c r="X19" s="50"/>
      <c r="Y19" s="50"/>
    </row>
    <row r="20" spans="2:25" x14ac:dyDescent="0.3">
      <c r="B20" s="50" t="s">
        <v>98</v>
      </c>
      <c r="C20" s="129" t="s">
        <v>14</v>
      </c>
      <c r="D20" s="51">
        <v>43810</v>
      </c>
      <c r="E20" s="50">
        <v>9018</v>
      </c>
      <c r="F20" s="50">
        <v>37</v>
      </c>
      <c r="G20" s="50">
        <v>10</v>
      </c>
      <c r="H20" s="50"/>
      <c r="I20" s="50"/>
      <c r="J20" s="50"/>
      <c r="K20" s="50"/>
      <c r="L20" s="50">
        <v>1</v>
      </c>
      <c r="M20" s="50"/>
      <c r="N20" s="50">
        <v>4</v>
      </c>
      <c r="O20" s="50">
        <v>2</v>
      </c>
      <c r="P20" s="50">
        <v>1</v>
      </c>
      <c r="Q20" s="50">
        <v>1</v>
      </c>
      <c r="R20" s="50">
        <v>1</v>
      </c>
      <c r="S20" s="50"/>
      <c r="T20" s="50"/>
      <c r="U20" s="50"/>
      <c r="V20" s="50"/>
      <c r="W20" s="50"/>
      <c r="X20" s="50"/>
      <c r="Y20" s="50"/>
    </row>
    <row r="21" spans="2:25" x14ac:dyDescent="0.3">
      <c r="B21" s="50" t="s">
        <v>99</v>
      </c>
      <c r="C21" s="129" t="s">
        <v>14</v>
      </c>
      <c r="D21" s="51">
        <v>43810</v>
      </c>
      <c r="E21" s="50">
        <v>6449</v>
      </c>
      <c r="F21" s="50">
        <v>30</v>
      </c>
      <c r="G21" s="50">
        <v>10</v>
      </c>
      <c r="H21" s="50"/>
      <c r="I21" s="50"/>
      <c r="J21" s="50"/>
      <c r="K21" s="50"/>
      <c r="L21" s="50">
        <v>4</v>
      </c>
      <c r="M21" s="50">
        <v>1</v>
      </c>
      <c r="N21" s="50">
        <v>2</v>
      </c>
      <c r="O21" s="50">
        <v>3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2:25" x14ac:dyDescent="0.3">
      <c r="B22" s="50" t="s">
        <v>96</v>
      </c>
      <c r="C22" s="129" t="s">
        <v>102</v>
      </c>
      <c r="D22" s="51">
        <v>43810</v>
      </c>
      <c r="E22" s="50">
        <v>2874</v>
      </c>
      <c r="F22" s="50">
        <v>51</v>
      </c>
      <c r="G22" s="50">
        <v>10</v>
      </c>
      <c r="H22" s="50">
        <v>3</v>
      </c>
      <c r="I22" s="50">
        <v>1</v>
      </c>
      <c r="J22" s="50">
        <v>2</v>
      </c>
      <c r="K22" s="50">
        <v>2</v>
      </c>
      <c r="L22" s="50">
        <v>1</v>
      </c>
      <c r="M22" s="50">
        <v>1</v>
      </c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2:25" x14ac:dyDescent="0.3">
      <c r="B23" s="50" t="s">
        <v>98</v>
      </c>
      <c r="C23" s="129" t="s">
        <v>102</v>
      </c>
      <c r="D23" s="51">
        <v>43810</v>
      </c>
      <c r="E23" s="50">
        <v>2522</v>
      </c>
      <c r="F23" s="50">
        <v>68</v>
      </c>
      <c r="G23" s="50">
        <v>10</v>
      </c>
      <c r="H23" s="50">
        <v>5</v>
      </c>
      <c r="I23" s="50"/>
      <c r="J23" s="50">
        <v>2</v>
      </c>
      <c r="K23" s="50">
        <v>1</v>
      </c>
      <c r="L23" s="50">
        <v>1</v>
      </c>
      <c r="M23" s="50">
        <v>1</v>
      </c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2:25" x14ac:dyDescent="0.3">
      <c r="B24" s="50" t="s">
        <v>99</v>
      </c>
      <c r="C24" s="129" t="s">
        <v>102</v>
      </c>
      <c r="D24" s="51">
        <v>43810</v>
      </c>
      <c r="E24" s="50">
        <v>2035</v>
      </c>
      <c r="F24" s="50">
        <v>37</v>
      </c>
      <c r="G24" s="50">
        <v>10</v>
      </c>
      <c r="H24" s="50">
        <v>4</v>
      </c>
      <c r="I24" s="50">
        <v>2</v>
      </c>
      <c r="J24" s="50">
        <v>2</v>
      </c>
      <c r="K24" s="50">
        <v>2</v>
      </c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2:25" x14ac:dyDescent="0.3">
      <c r="B25" s="50" t="s">
        <v>96</v>
      </c>
      <c r="C25" s="129" t="s">
        <v>103</v>
      </c>
      <c r="D25" s="51">
        <v>43810</v>
      </c>
      <c r="E25" s="50">
        <v>15537</v>
      </c>
      <c r="F25" s="50">
        <v>28</v>
      </c>
      <c r="G25" s="50">
        <v>10</v>
      </c>
      <c r="H25" s="50"/>
      <c r="I25" s="50"/>
      <c r="J25" s="50"/>
      <c r="K25" s="50"/>
      <c r="L25" s="50"/>
      <c r="M25" s="50"/>
      <c r="N25" s="50">
        <v>1</v>
      </c>
      <c r="O25" s="50"/>
      <c r="P25" s="50">
        <v>1</v>
      </c>
      <c r="Q25" s="50"/>
      <c r="R25" s="50">
        <v>1</v>
      </c>
      <c r="S25" s="50">
        <v>1</v>
      </c>
      <c r="T25" s="50">
        <v>5</v>
      </c>
      <c r="U25" s="50">
        <v>1</v>
      </c>
      <c r="V25" s="50"/>
      <c r="W25" s="50"/>
      <c r="X25" s="50"/>
      <c r="Y25" s="50"/>
    </row>
    <row r="26" spans="2:25" x14ac:dyDescent="0.3">
      <c r="B26" s="50" t="s">
        <v>98</v>
      </c>
      <c r="C26" s="129" t="s">
        <v>103</v>
      </c>
      <c r="D26" s="51">
        <v>43810</v>
      </c>
      <c r="E26" s="50">
        <v>11875</v>
      </c>
      <c r="F26" s="50">
        <v>41</v>
      </c>
      <c r="G26" s="50">
        <v>10</v>
      </c>
      <c r="H26" s="50"/>
      <c r="I26" s="50"/>
      <c r="J26" s="50"/>
      <c r="K26" s="50"/>
      <c r="L26" s="50">
        <v>1</v>
      </c>
      <c r="M26" s="50"/>
      <c r="N26" s="50">
        <v>1</v>
      </c>
      <c r="O26" s="50">
        <v>1</v>
      </c>
      <c r="P26" s="50"/>
      <c r="Q26" s="50">
        <v>2</v>
      </c>
      <c r="R26" s="50">
        <v>3</v>
      </c>
      <c r="S26" s="50"/>
      <c r="T26" s="50">
        <v>1</v>
      </c>
      <c r="U26" s="50">
        <v>1</v>
      </c>
      <c r="V26" s="50"/>
      <c r="W26" s="50"/>
      <c r="X26" s="50"/>
      <c r="Y26" s="50"/>
    </row>
    <row r="27" spans="2:25" x14ac:dyDescent="0.3">
      <c r="B27" s="50" t="s">
        <v>99</v>
      </c>
      <c r="C27" s="129" t="s">
        <v>103</v>
      </c>
      <c r="D27" s="51">
        <v>43810</v>
      </c>
      <c r="E27" s="50">
        <v>12482</v>
      </c>
      <c r="F27" s="50">
        <v>39</v>
      </c>
      <c r="G27" s="50">
        <v>10</v>
      </c>
      <c r="H27" s="50"/>
      <c r="I27" s="50"/>
      <c r="J27" s="50"/>
      <c r="K27" s="50"/>
      <c r="L27" s="50"/>
      <c r="M27" s="50"/>
      <c r="N27" s="50"/>
      <c r="O27" s="50">
        <v>1</v>
      </c>
      <c r="P27" s="50">
        <v>3</v>
      </c>
      <c r="Q27" s="50">
        <v>3</v>
      </c>
      <c r="R27" s="50"/>
      <c r="S27" s="50"/>
      <c r="T27" s="50">
        <v>2</v>
      </c>
      <c r="U27" s="50">
        <v>1</v>
      </c>
      <c r="V27" s="50"/>
      <c r="W27" s="50"/>
      <c r="X27" s="50"/>
      <c r="Y27" s="50"/>
    </row>
    <row r="28" spans="2:25" x14ac:dyDescent="0.3">
      <c r="E28" s="139"/>
      <c r="F28" s="140"/>
    </row>
    <row r="29" spans="2:25" x14ac:dyDescent="0.3">
      <c r="B29" s="141" t="s">
        <v>104</v>
      </c>
    </row>
    <row r="30" spans="2:25" x14ac:dyDescent="0.3">
      <c r="B30" s="185" t="s">
        <v>106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3"/>
    </row>
    <row r="31" spans="2:25" x14ac:dyDescent="0.3">
      <c r="B31" s="58" t="s">
        <v>105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144"/>
    </row>
    <row r="32" spans="2:25" x14ac:dyDescent="0.3">
      <c r="B32" s="58" t="s">
        <v>108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144"/>
    </row>
    <row r="33" spans="2:25" x14ac:dyDescent="0.3">
      <c r="B33" s="58" t="s">
        <v>107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144"/>
    </row>
    <row r="34" spans="2:25" x14ac:dyDescent="0.3">
      <c r="B34" s="146" t="s">
        <v>109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8"/>
    </row>
    <row r="37" spans="2:25" x14ac:dyDescent="0.3">
      <c r="B37" s="167" t="s">
        <v>77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</row>
    <row r="38" spans="2:25" ht="17.25" x14ac:dyDescent="0.3">
      <c r="B38" s="168" t="s">
        <v>78</v>
      </c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7:Y37"/>
    <mergeCell ref="B38:Y38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G25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5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D25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5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3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9:C2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0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4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C18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7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4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5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4"/>
  <sheetViews>
    <sheetView topLeftCell="A19" zoomScale="70" zoomScaleNormal="70" workbookViewId="0">
      <selection activeCell="F4" sqref="F4"/>
    </sheetView>
  </sheetViews>
  <sheetFormatPr defaultRowHeight="16.5" x14ac:dyDescent="0.3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 x14ac:dyDescent="0.3">
      <c r="B1" s="182" t="s">
        <v>36</v>
      </c>
      <c r="C1" s="183"/>
      <c r="D1" s="183"/>
      <c r="E1" s="184"/>
      <c r="F1" s="182" t="s">
        <v>35</v>
      </c>
      <c r="G1" s="183"/>
      <c r="H1" s="183"/>
      <c r="I1" s="184"/>
      <c r="J1" s="182" t="s">
        <v>34</v>
      </c>
      <c r="K1" s="183"/>
      <c r="L1" s="183"/>
      <c r="M1" s="184"/>
      <c r="N1" s="182" t="s">
        <v>33</v>
      </c>
      <c r="O1" s="183"/>
      <c r="P1" s="183"/>
      <c r="Q1" s="184"/>
      <c r="R1" s="182" t="s">
        <v>32</v>
      </c>
      <c r="S1" s="183"/>
      <c r="T1" s="183"/>
      <c r="U1" s="184"/>
      <c r="V1" s="182" t="s">
        <v>31</v>
      </c>
      <c r="W1" s="183"/>
      <c r="X1" s="183"/>
      <c r="Y1" s="184"/>
      <c r="Z1" s="182" t="s">
        <v>30</v>
      </c>
      <c r="AA1" s="183"/>
      <c r="AB1" s="183"/>
      <c r="AC1" s="184"/>
    </row>
    <row r="2" spans="1:29" x14ac:dyDescent="0.3">
      <c r="B2" s="71" t="s">
        <v>29</v>
      </c>
      <c r="C2" s="70"/>
      <c r="D2" s="70"/>
      <c r="E2" s="69" t="s">
        <v>28</v>
      </c>
      <c r="F2" s="71"/>
      <c r="G2" s="70"/>
      <c r="H2" s="70"/>
      <c r="I2" s="69"/>
      <c r="J2" s="71"/>
      <c r="K2" s="70"/>
      <c r="L2" s="70"/>
      <c r="M2" s="69"/>
      <c r="N2" s="71"/>
      <c r="O2" s="70"/>
      <c r="P2" s="70"/>
      <c r="Q2" s="69"/>
      <c r="R2" s="71"/>
      <c r="S2" s="70"/>
      <c r="T2" s="70"/>
      <c r="U2" s="69"/>
      <c r="V2" s="71"/>
      <c r="W2" s="70"/>
      <c r="X2" s="70"/>
      <c r="Y2" s="69"/>
      <c r="Z2" s="71"/>
      <c r="AA2" s="70"/>
      <c r="AB2" s="70"/>
      <c r="AC2" s="69"/>
    </row>
    <row r="3" spans="1:29" x14ac:dyDescent="0.3">
      <c r="A3" t="s">
        <v>27</v>
      </c>
      <c r="B3" s="68">
        <f t="shared" ref="B3:B14" ca="1" si="0">IFERROR(AVERAGEIF(INDIRECT(B$1&amp;"!$C$12:$C$500"),$A3,INDIRECT(B$1&amp;"!$E$12:$E$500")),NA())</f>
        <v>0.26666666666666666</v>
      </c>
      <c r="C3" s="67">
        <f t="shared" ref="C3:C14" ca="1" si="1">IF(SUMIF(INDIRECT(B$1&amp;"!$C$12:$C$500"),$A3,INDIRECT(B$1&amp;"!$G$12:$G$500"))=0,NA(),SUMIF(INDIRECT(B$1&amp;"!$C$12:$C$500"),$A3,INDIRECT(B$1&amp;"!$G$12:$G$500")))</f>
        <v>30</v>
      </c>
      <c r="D3" s="67">
        <f t="shared" ref="D3:D14" ca="1" si="2">SUMIF(INDIRECT(B$1&amp;"!$C$12:$C$500"),$A3,INDIRECT(B$1&amp;"!$h$12:$h$500"))</f>
        <v>23</v>
      </c>
      <c r="E3" s="66">
        <f t="shared" ref="E3:E14" ca="1" si="3">IFERROR((1-D3/C3),NA())</f>
        <v>0.23333333333333328</v>
      </c>
      <c r="F3" s="68">
        <f ca="1">IFERROR(AVERAGEIF(INDIRECT(F$1&amp;"!$C$12:$C$500"),$A3,INDIRECT(F$1&amp;"!$E$12:$E$500")),NA())</f>
        <v>8</v>
      </c>
      <c r="G3" s="67">
        <f t="shared" ref="G3:G14" ca="1" si="4">IF(SUMIF(INDIRECT(F$1&amp;"!$C$12:$C$500"),$A3,INDIRECT(F$1&amp;"!$G$12:$G$500"))=0,NA(),SUMIF(INDIRECT(F$1&amp;"!$C$12:$C$500"),$A3,INDIRECT(F$1&amp;"!$G$12:$G$500")))</f>
        <v>30</v>
      </c>
      <c r="H3" s="67">
        <f t="shared" ref="H3:H14" ca="1" si="5">SUMIF(INDIRECT(F$1&amp;"!$C$12:$C$500"),$A3,INDIRECT(F$1&amp;"!$h$12:$h$500"))</f>
        <v>0</v>
      </c>
      <c r="I3" s="66">
        <f t="shared" ref="I3:I14" ca="1" si="6">IFERROR((1-H3/G3),NA())</f>
        <v>1</v>
      </c>
      <c r="J3" s="68" t="e">
        <f t="shared" ref="J3:J14" ca="1" si="7">IFERROR(AVERAGEIF(INDIRECT(J$1&amp;"!$C$12:$C$500"),$A3,INDIRECT(J$1&amp;"!$E$12:$E$500")),NA())</f>
        <v>#N/A</v>
      </c>
      <c r="K3" s="67" t="e">
        <f t="shared" ref="K3:K14" ca="1" si="8">IF(SUMIF(INDIRECT(J$1&amp;"!$C$12:$C$500"),$A3,INDIRECT(J$1&amp;"!$G$12:$G$500"))=0,NA(),SUMIF(INDIRECT(J$1&amp;"!$C$12:$C$500"),$A3,INDIRECT(J$1&amp;"!$G$12:$G$500")))</f>
        <v>#N/A</v>
      </c>
      <c r="L3" s="67">
        <f t="shared" ref="L3:L14" ca="1" si="9">SUMIF(INDIRECT(J$1&amp;"!$C$12:$C$500"),$A3,INDIRECT(J$1&amp;"!$h$12:$h$500"))</f>
        <v>0</v>
      </c>
      <c r="M3" s="66" t="e">
        <f t="shared" ref="M3:M14" ca="1" si="10">IFERROR((1-L3/K3),NA())</f>
        <v>#N/A</v>
      </c>
      <c r="N3" s="68" t="e">
        <f t="shared" ref="N3:N14" ca="1" si="11">IFERROR(AVERAGEIF(INDIRECT(N$1&amp;"!$C$12:$C$500"),$A3,INDIRECT(N$1&amp;"!$E$12:$E$500")),NA())</f>
        <v>#N/A</v>
      </c>
      <c r="O3" s="67" t="e">
        <f t="shared" ref="O3:O14" ca="1" si="12">IF(SUMIF(INDIRECT(N$1&amp;"!$C$12:$C$500"),$A3,INDIRECT(N$1&amp;"!$G$12:$G$500"))=0,NA(),SUMIF(INDIRECT(N$1&amp;"!$C$12:$C$500"),$A3,INDIRECT(N$1&amp;"!$G$12:$G$500")))</f>
        <v>#REF!</v>
      </c>
      <c r="P3" s="67" t="e">
        <f t="shared" ref="P3:P14" ca="1" si="13">SUMIF(INDIRECT(N$1&amp;"!$C$12:$C$500"),$A3,INDIRECT(N$1&amp;"!$h$12:$h$500"))</f>
        <v>#REF!</v>
      </c>
      <c r="Q3" s="66" t="e">
        <f t="shared" ref="Q3:Q14" ca="1" si="14">IFERROR((1-P3/O3),NA())</f>
        <v>#N/A</v>
      </c>
      <c r="R3" s="68" t="e">
        <f t="shared" ref="R3:R14" ca="1" si="15">IFERROR(AVERAGEIF(INDIRECT(R$1&amp;"!$C$12:$C$500"),$A3,INDIRECT(R$1&amp;"!$E$12:$E$500")),NA())</f>
        <v>#N/A</v>
      </c>
      <c r="S3" s="67" t="e">
        <f t="shared" ref="S3:S14" ca="1" si="16">IF(SUMIF(INDIRECT(R$1&amp;"!$C$12:$C$500"),$A3,INDIRECT(R$1&amp;"!$G$12:$G$500"))=0,NA(),SUMIF(INDIRECT(R$1&amp;"!$C$12:$C$500"),$A3,INDIRECT(R$1&amp;"!$G$12:$G$500")))</f>
        <v>#REF!</v>
      </c>
      <c r="T3" s="67" t="e">
        <f t="shared" ref="T3:T14" ca="1" si="17">SUMIF(INDIRECT(R$1&amp;"!$C$12:$C$500"),$A3,INDIRECT(R$1&amp;"!$h$12:$h$500"))</f>
        <v>#REF!</v>
      </c>
      <c r="U3" s="66" t="e">
        <f t="shared" ref="U3:U14" ca="1" si="18">IFERROR((1-T3/S3),NA())</f>
        <v>#N/A</v>
      </c>
      <c r="V3" s="68" t="e">
        <f t="shared" ref="V3:V14" ca="1" si="19">IFERROR(AVERAGEIF(INDIRECT(V$1&amp;"!$C$12:$C$500"),$A3,INDIRECT(V$1&amp;"!$E$12:$E$500")),NA())</f>
        <v>#N/A</v>
      </c>
      <c r="W3" s="67" t="e">
        <f t="shared" ref="W3:W14" ca="1" si="20">IF(SUMIF(INDIRECT(V$1&amp;"!$C$12:$C$500"),$A3,INDIRECT(V$1&amp;"!$G$12:$G$500"))=0,NA(),SUMIF(INDIRECT(V$1&amp;"!$C$12:$C$500"),$A3,INDIRECT(V$1&amp;"!$G$12:$G$500")))</f>
        <v>#REF!</v>
      </c>
      <c r="X3" s="67" t="e">
        <f t="shared" ref="X3:X14" ca="1" si="21">SUMIF(INDIRECT(V$1&amp;"!$C$12:$C$500"),$A3,INDIRECT(V$1&amp;"!$h$12:$h$500"))</f>
        <v>#REF!</v>
      </c>
      <c r="Y3" s="66" t="e">
        <f t="shared" ref="Y3:Y14" ca="1" si="22">IFERROR((1-X3/W3),NA())</f>
        <v>#N/A</v>
      </c>
      <c r="Z3" s="68" t="e">
        <f t="shared" ref="Z3:Z14" ca="1" si="23">IFERROR(AVERAGEIF(INDIRECT(Z$1&amp;"!$C$12:$C$500"),$A3,INDIRECT(Z$1&amp;"!$E$12:$E$500")),NA())</f>
        <v>#N/A</v>
      </c>
      <c r="AA3" s="67" t="e">
        <f t="shared" ref="AA3:AA14" ca="1" si="24">IF(SUMIF(INDIRECT(Z$1&amp;"!$C$12:$C$500"),$A3,INDIRECT(Z$1&amp;"!$G$12:$G$500"))=0,NA(),SUMIF(INDIRECT(Z$1&amp;"!$C$12:$C$500"),$A3,INDIRECT(Z$1&amp;"!$G$12:$G$500")))</f>
        <v>#REF!</v>
      </c>
      <c r="AB3" s="67" t="e">
        <f t="shared" ref="AB3:AB14" ca="1" si="25">SUMIF(INDIRECT(Z$1&amp;"!$C$12:$C$500"),$A3,INDIRECT(Z$1&amp;"!$h$12:$h$500"))</f>
        <v>#REF!</v>
      </c>
      <c r="AC3" s="66" t="e">
        <f t="shared" ref="AC3:AC14" ca="1" si="26">IFERROR((1-AB3/AA3),NA())</f>
        <v>#N/A</v>
      </c>
    </row>
    <row r="4" spans="1:29" x14ac:dyDescent="0.3">
      <c r="A4" t="s">
        <v>26</v>
      </c>
      <c r="B4" s="68">
        <f t="shared" ca="1" si="0"/>
        <v>0</v>
      </c>
      <c r="C4" s="67">
        <f t="shared" ca="1" si="1"/>
        <v>30</v>
      </c>
      <c r="D4" s="67">
        <f t="shared" ca="1" si="2"/>
        <v>30</v>
      </c>
      <c r="E4" s="66">
        <f t="shared" ca="1" si="3"/>
        <v>0</v>
      </c>
      <c r="F4" s="68">
        <f t="shared" ref="F4:F14" ca="1" si="27">IFERROR(AVERAGEIF(INDIRECT(F$1&amp;"!$C$12:$C$500"),$A4,INDIRECT(F$1&amp;"!$E$12:$E$500")),NA())</f>
        <v>0</v>
      </c>
      <c r="G4" s="67">
        <f t="shared" ca="1" si="4"/>
        <v>30</v>
      </c>
      <c r="H4" s="67">
        <f t="shared" ca="1" si="5"/>
        <v>30</v>
      </c>
      <c r="I4" s="66">
        <f t="shared" ca="1" si="6"/>
        <v>0</v>
      </c>
      <c r="J4" s="68" t="e">
        <f t="shared" ca="1" si="7"/>
        <v>#N/A</v>
      </c>
      <c r="K4" s="67" t="e">
        <f t="shared" ca="1" si="8"/>
        <v>#N/A</v>
      </c>
      <c r="L4" s="67">
        <f t="shared" ca="1" si="9"/>
        <v>0</v>
      </c>
      <c r="M4" s="66" t="e">
        <f t="shared" ca="1" si="10"/>
        <v>#N/A</v>
      </c>
      <c r="N4" s="68" t="e">
        <f t="shared" ca="1" si="11"/>
        <v>#N/A</v>
      </c>
      <c r="O4" s="67" t="e">
        <f t="shared" ca="1" si="12"/>
        <v>#REF!</v>
      </c>
      <c r="P4" s="67" t="e">
        <f t="shared" ca="1" si="13"/>
        <v>#REF!</v>
      </c>
      <c r="Q4" s="66" t="e">
        <f t="shared" ca="1" si="14"/>
        <v>#N/A</v>
      </c>
      <c r="R4" s="68" t="e">
        <f t="shared" ca="1" si="15"/>
        <v>#N/A</v>
      </c>
      <c r="S4" s="67" t="e">
        <f t="shared" ca="1" si="16"/>
        <v>#REF!</v>
      </c>
      <c r="T4" s="67" t="e">
        <f t="shared" ca="1" si="17"/>
        <v>#REF!</v>
      </c>
      <c r="U4" s="66" t="e">
        <f t="shared" ca="1" si="18"/>
        <v>#N/A</v>
      </c>
      <c r="V4" s="68" t="e">
        <f t="shared" ca="1" si="19"/>
        <v>#N/A</v>
      </c>
      <c r="W4" s="67" t="e">
        <f t="shared" ca="1" si="20"/>
        <v>#REF!</v>
      </c>
      <c r="X4" s="67" t="e">
        <f t="shared" ca="1" si="21"/>
        <v>#REF!</v>
      </c>
      <c r="Y4" s="66" t="e">
        <f t="shared" ca="1" si="22"/>
        <v>#N/A</v>
      </c>
      <c r="Z4" s="68" t="e">
        <f t="shared" ca="1" si="23"/>
        <v>#N/A</v>
      </c>
      <c r="AA4" s="67" t="e">
        <f t="shared" ca="1" si="24"/>
        <v>#REF!</v>
      </c>
      <c r="AB4" s="67" t="e">
        <f t="shared" ca="1" si="25"/>
        <v>#REF!</v>
      </c>
      <c r="AC4" s="66" t="e">
        <f t="shared" ca="1" si="26"/>
        <v>#N/A</v>
      </c>
    </row>
    <row r="5" spans="1:29" x14ac:dyDescent="0.3">
      <c r="A5" t="s">
        <v>25</v>
      </c>
      <c r="B5" s="68" t="e">
        <f t="shared" ca="1" si="0"/>
        <v>#N/A</v>
      </c>
      <c r="C5" s="67" t="e">
        <f t="shared" ca="1" si="1"/>
        <v>#N/A</v>
      </c>
      <c r="D5" s="67">
        <f t="shared" ca="1" si="2"/>
        <v>0</v>
      </c>
      <c r="E5" s="66" t="e">
        <f t="shared" ca="1" si="3"/>
        <v>#N/A</v>
      </c>
      <c r="F5" s="68" t="e">
        <f t="shared" ca="1" si="27"/>
        <v>#N/A</v>
      </c>
      <c r="G5" s="67" t="e">
        <f t="shared" ca="1" si="4"/>
        <v>#N/A</v>
      </c>
      <c r="H5" s="67">
        <f t="shared" ca="1" si="5"/>
        <v>0</v>
      </c>
      <c r="I5" s="66" t="e">
        <f t="shared" ca="1" si="6"/>
        <v>#N/A</v>
      </c>
      <c r="J5" s="68" t="e">
        <f t="shared" ca="1" si="7"/>
        <v>#N/A</v>
      </c>
      <c r="K5" s="67" t="e">
        <f t="shared" ca="1" si="8"/>
        <v>#N/A</v>
      </c>
      <c r="L5" s="67">
        <f t="shared" ca="1" si="9"/>
        <v>0</v>
      </c>
      <c r="M5" s="66" t="e">
        <f t="shared" ca="1" si="10"/>
        <v>#N/A</v>
      </c>
      <c r="N5" s="68" t="e">
        <f t="shared" ca="1" si="11"/>
        <v>#N/A</v>
      </c>
      <c r="O5" s="67" t="e">
        <f t="shared" ca="1" si="12"/>
        <v>#REF!</v>
      </c>
      <c r="P5" s="67" t="e">
        <f t="shared" ca="1" si="13"/>
        <v>#REF!</v>
      </c>
      <c r="Q5" s="66" t="e">
        <f t="shared" ca="1" si="14"/>
        <v>#N/A</v>
      </c>
      <c r="R5" s="68" t="e">
        <f t="shared" ca="1" si="15"/>
        <v>#N/A</v>
      </c>
      <c r="S5" s="67" t="e">
        <f t="shared" ca="1" si="16"/>
        <v>#REF!</v>
      </c>
      <c r="T5" s="67" t="e">
        <f t="shared" ca="1" si="17"/>
        <v>#REF!</v>
      </c>
      <c r="U5" s="66" t="e">
        <f t="shared" ca="1" si="18"/>
        <v>#N/A</v>
      </c>
      <c r="V5" s="68" t="e">
        <f t="shared" ca="1" si="19"/>
        <v>#N/A</v>
      </c>
      <c r="W5" s="67" t="e">
        <f t="shared" ca="1" si="20"/>
        <v>#REF!</v>
      </c>
      <c r="X5" s="67" t="e">
        <f t="shared" ca="1" si="21"/>
        <v>#REF!</v>
      </c>
      <c r="Y5" s="66" t="e">
        <f t="shared" ca="1" si="22"/>
        <v>#N/A</v>
      </c>
      <c r="Z5" s="68" t="e">
        <f t="shared" ca="1" si="23"/>
        <v>#N/A</v>
      </c>
      <c r="AA5" s="67" t="e">
        <f t="shared" ca="1" si="24"/>
        <v>#REF!</v>
      </c>
      <c r="AB5" s="67" t="e">
        <f t="shared" ca="1" si="25"/>
        <v>#REF!</v>
      </c>
      <c r="AC5" s="66" t="e">
        <f t="shared" ca="1" si="26"/>
        <v>#N/A</v>
      </c>
    </row>
    <row r="6" spans="1:29" x14ac:dyDescent="0.3">
      <c r="A6" t="s">
        <v>24</v>
      </c>
      <c r="B6" s="68" t="e">
        <f t="shared" ca="1" si="0"/>
        <v>#N/A</v>
      </c>
      <c r="C6" s="67" t="e">
        <f t="shared" ca="1" si="1"/>
        <v>#N/A</v>
      </c>
      <c r="D6" s="67">
        <f t="shared" ca="1" si="2"/>
        <v>0</v>
      </c>
      <c r="E6" s="66" t="e">
        <f t="shared" ca="1" si="3"/>
        <v>#N/A</v>
      </c>
      <c r="F6" s="68">
        <f t="shared" ca="1" si="27"/>
        <v>1576.3333333333333</v>
      </c>
      <c r="G6" s="67">
        <f t="shared" ca="1" si="4"/>
        <v>30</v>
      </c>
      <c r="H6" s="67">
        <f t="shared" ca="1" si="5"/>
        <v>19</v>
      </c>
      <c r="I6" s="66">
        <f t="shared" ca="1" si="6"/>
        <v>0.3666666666666667</v>
      </c>
      <c r="J6" s="68">
        <f t="shared" ca="1" si="7"/>
        <v>2477</v>
      </c>
      <c r="K6" s="67">
        <f t="shared" ca="1" si="8"/>
        <v>30</v>
      </c>
      <c r="L6" s="67">
        <f t="shared" ca="1" si="9"/>
        <v>12</v>
      </c>
      <c r="M6" s="66">
        <f t="shared" ca="1" si="10"/>
        <v>0.6</v>
      </c>
      <c r="N6" s="68" t="e">
        <f t="shared" ca="1" si="11"/>
        <v>#N/A</v>
      </c>
      <c r="O6" s="67" t="e">
        <f t="shared" ca="1" si="12"/>
        <v>#REF!</v>
      </c>
      <c r="P6" s="67" t="e">
        <f t="shared" ca="1" si="13"/>
        <v>#REF!</v>
      </c>
      <c r="Q6" s="66" t="e">
        <f t="shared" ca="1" si="14"/>
        <v>#N/A</v>
      </c>
      <c r="R6" s="68" t="e">
        <f t="shared" ca="1" si="15"/>
        <v>#N/A</v>
      </c>
      <c r="S6" s="67" t="e">
        <f t="shared" ca="1" si="16"/>
        <v>#REF!</v>
      </c>
      <c r="T6" s="67" t="e">
        <f t="shared" ca="1" si="17"/>
        <v>#REF!</v>
      </c>
      <c r="U6" s="66" t="e">
        <f t="shared" ca="1" si="18"/>
        <v>#N/A</v>
      </c>
      <c r="V6" s="68" t="e">
        <f t="shared" ca="1" si="19"/>
        <v>#N/A</v>
      </c>
      <c r="W6" s="67" t="e">
        <f t="shared" ca="1" si="20"/>
        <v>#REF!</v>
      </c>
      <c r="X6" s="67" t="e">
        <f t="shared" ca="1" si="21"/>
        <v>#REF!</v>
      </c>
      <c r="Y6" s="66" t="e">
        <f t="shared" ca="1" si="22"/>
        <v>#N/A</v>
      </c>
      <c r="Z6" s="68" t="e">
        <f t="shared" ca="1" si="23"/>
        <v>#N/A</v>
      </c>
      <c r="AA6" s="67" t="e">
        <f t="shared" ca="1" si="24"/>
        <v>#REF!</v>
      </c>
      <c r="AB6" s="67" t="e">
        <f t="shared" ca="1" si="25"/>
        <v>#REF!</v>
      </c>
      <c r="AC6" s="66" t="e">
        <f t="shared" ca="1" si="26"/>
        <v>#N/A</v>
      </c>
    </row>
    <row r="7" spans="1:29" x14ac:dyDescent="0.3">
      <c r="A7" t="s">
        <v>23</v>
      </c>
      <c r="B7" s="68">
        <f t="shared" ca="1" si="0"/>
        <v>872.33333333333337</v>
      </c>
      <c r="C7" s="67">
        <f t="shared" ca="1" si="1"/>
        <v>30</v>
      </c>
      <c r="D7" s="67">
        <f t="shared" ca="1" si="2"/>
        <v>20</v>
      </c>
      <c r="E7" s="66">
        <f t="shared" ca="1" si="3"/>
        <v>0.33333333333333337</v>
      </c>
      <c r="F7" s="68">
        <f t="shared" ca="1" si="27"/>
        <v>7459</v>
      </c>
      <c r="G7" s="67">
        <f t="shared" ca="1" si="4"/>
        <v>30</v>
      </c>
      <c r="H7" s="67">
        <f t="shared" ca="1" si="5"/>
        <v>0</v>
      </c>
      <c r="I7" s="66">
        <f t="shared" ca="1" si="6"/>
        <v>1</v>
      </c>
      <c r="J7" s="68">
        <f t="shared" ca="1" si="7"/>
        <v>7856.333333333333</v>
      </c>
      <c r="K7" s="67">
        <f t="shared" ca="1" si="8"/>
        <v>30</v>
      </c>
      <c r="L7" s="67">
        <f t="shared" ca="1" si="9"/>
        <v>0</v>
      </c>
      <c r="M7" s="66">
        <f t="shared" ca="1" si="10"/>
        <v>1</v>
      </c>
      <c r="N7" s="68" t="e">
        <f t="shared" ca="1" si="11"/>
        <v>#N/A</v>
      </c>
      <c r="O7" s="67" t="e">
        <f t="shared" ca="1" si="12"/>
        <v>#REF!</v>
      </c>
      <c r="P7" s="67" t="e">
        <f t="shared" ca="1" si="13"/>
        <v>#REF!</v>
      </c>
      <c r="Q7" s="66" t="e">
        <f t="shared" ca="1" si="14"/>
        <v>#N/A</v>
      </c>
      <c r="R7" s="68" t="e">
        <f t="shared" ca="1" si="15"/>
        <v>#N/A</v>
      </c>
      <c r="S7" s="67" t="e">
        <f t="shared" ca="1" si="16"/>
        <v>#REF!</v>
      </c>
      <c r="T7" s="67" t="e">
        <f t="shared" ca="1" si="17"/>
        <v>#REF!</v>
      </c>
      <c r="U7" s="66" t="e">
        <f t="shared" ca="1" si="18"/>
        <v>#N/A</v>
      </c>
      <c r="V7" s="68" t="e">
        <f t="shared" ca="1" si="19"/>
        <v>#N/A</v>
      </c>
      <c r="W7" s="67" t="e">
        <f t="shared" ca="1" si="20"/>
        <v>#REF!</v>
      </c>
      <c r="X7" s="67" t="e">
        <f t="shared" ca="1" si="21"/>
        <v>#REF!</v>
      </c>
      <c r="Y7" s="66" t="e">
        <f t="shared" ca="1" si="22"/>
        <v>#N/A</v>
      </c>
      <c r="Z7" s="68" t="e">
        <f t="shared" ca="1" si="23"/>
        <v>#N/A</v>
      </c>
      <c r="AA7" s="67" t="e">
        <f t="shared" ca="1" si="24"/>
        <v>#REF!</v>
      </c>
      <c r="AB7" s="67" t="e">
        <f t="shared" ca="1" si="25"/>
        <v>#REF!</v>
      </c>
      <c r="AC7" s="66" t="e">
        <f t="shared" ca="1" si="26"/>
        <v>#N/A</v>
      </c>
    </row>
    <row r="8" spans="1:29" x14ac:dyDescent="0.3">
      <c r="A8" t="s">
        <v>22</v>
      </c>
      <c r="B8" s="68" t="e">
        <f t="shared" ca="1" si="0"/>
        <v>#N/A</v>
      </c>
      <c r="C8" s="67" t="e">
        <f t="shared" ca="1" si="1"/>
        <v>#N/A</v>
      </c>
      <c r="D8" s="67">
        <f t="shared" ca="1" si="2"/>
        <v>0</v>
      </c>
      <c r="E8" s="66" t="e">
        <f t="shared" ca="1" si="3"/>
        <v>#N/A</v>
      </c>
      <c r="F8" s="68">
        <f t="shared" ca="1" si="27"/>
        <v>9422</v>
      </c>
      <c r="G8" s="67">
        <f t="shared" ca="1" si="4"/>
        <v>30</v>
      </c>
      <c r="H8" s="67">
        <f t="shared" ca="1" si="5"/>
        <v>0</v>
      </c>
      <c r="I8" s="66">
        <f t="shared" ca="1" si="6"/>
        <v>1</v>
      </c>
      <c r="J8" s="68" t="e">
        <f t="shared" ca="1" si="7"/>
        <v>#N/A</v>
      </c>
      <c r="K8" s="67" t="e">
        <f t="shared" ca="1" si="8"/>
        <v>#N/A</v>
      </c>
      <c r="L8" s="67">
        <f t="shared" ca="1" si="9"/>
        <v>0</v>
      </c>
      <c r="M8" s="66" t="e">
        <f t="shared" ca="1" si="10"/>
        <v>#N/A</v>
      </c>
      <c r="N8" s="68" t="e">
        <f t="shared" ca="1" si="11"/>
        <v>#N/A</v>
      </c>
      <c r="O8" s="67" t="e">
        <f t="shared" ca="1" si="12"/>
        <v>#REF!</v>
      </c>
      <c r="P8" s="67" t="e">
        <f t="shared" ca="1" si="13"/>
        <v>#REF!</v>
      </c>
      <c r="Q8" s="66" t="e">
        <f t="shared" ca="1" si="14"/>
        <v>#N/A</v>
      </c>
      <c r="R8" s="68" t="e">
        <f t="shared" ca="1" si="15"/>
        <v>#N/A</v>
      </c>
      <c r="S8" s="67" t="e">
        <f t="shared" ca="1" si="16"/>
        <v>#REF!</v>
      </c>
      <c r="T8" s="67" t="e">
        <f t="shared" ca="1" si="17"/>
        <v>#REF!</v>
      </c>
      <c r="U8" s="66" t="e">
        <f t="shared" ca="1" si="18"/>
        <v>#N/A</v>
      </c>
      <c r="V8" s="68" t="e">
        <f t="shared" ca="1" si="19"/>
        <v>#N/A</v>
      </c>
      <c r="W8" s="67" t="e">
        <f t="shared" ca="1" si="20"/>
        <v>#REF!</v>
      </c>
      <c r="X8" s="67" t="e">
        <f t="shared" ca="1" si="21"/>
        <v>#REF!</v>
      </c>
      <c r="Y8" s="66" t="e">
        <f t="shared" ca="1" si="22"/>
        <v>#N/A</v>
      </c>
      <c r="Z8" s="68" t="e">
        <f t="shared" ca="1" si="23"/>
        <v>#N/A</v>
      </c>
      <c r="AA8" s="67" t="e">
        <f t="shared" ca="1" si="24"/>
        <v>#REF!</v>
      </c>
      <c r="AB8" s="67" t="e">
        <f t="shared" ca="1" si="25"/>
        <v>#REF!</v>
      </c>
      <c r="AC8" s="66" t="e">
        <f t="shared" ca="1" si="26"/>
        <v>#N/A</v>
      </c>
    </row>
    <row r="9" spans="1:29" x14ac:dyDescent="0.3">
      <c r="A9" t="s">
        <v>21</v>
      </c>
      <c r="B9" s="68" t="e">
        <f t="shared" ca="1" si="0"/>
        <v>#N/A</v>
      </c>
      <c r="C9" s="67" t="e">
        <f t="shared" ca="1" si="1"/>
        <v>#N/A</v>
      </c>
      <c r="D9" s="67">
        <f t="shared" ca="1" si="2"/>
        <v>0</v>
      </c>
      <c r="E9" s="66" t="e">
        <f t="shared" ca="1" si="3"/>
        <v>#N/A</v>
      </c>
      <c r="F9" s="68">
        <f t="shared" ca="1" si="27"/>
        <v>109.33333333333333</v>
      </c>
      <c r="G9" s="67">
        <f t="shared" ca="1" si="4"/>
        <v>30</v>
      </c>
      <c r="H9" s="67">
        <f t="shared" ca="1" si="5"/>
        <v>29</v>
      </c>
      <c r="I9" s="66">
        <f t="shared" ca="1" si="6"/>
        <v>3.3333333333333326E-2</v>
      </c>
      <c r="J9" s="68" t="e">
        <f t="shared" ca="1" si="7"/>
        <v>#N/A</v>
      </c>
      <c r="K9" s="67" t="e">
        <f t="shared" ca="1" si="8"/>
        <v>#N/A</v>
      </c>
      <c r="L9" s="67">
        <f t="shared" ca="1" si="9"/>
        <v>0</v>
      </c>
      <c r="M9" s="66" t="e">
        <f t="shared" ca="1" si="10"/>
        <v>#N/A</v>
      </c>
      <c r="N9" s="68" t="e">
        <f t="shared" ca="1" si="11"/>
        <v>#N/A</v>
      </c>
      <c r="O9" s="67" t="e">
        <f t="shared" ca="1" si="12"/>
        <v>#REF!</v>
      </c>
      <c r="P9" s="67" t="e">
        <f t="shared" ca="1" si="13"/>
        <v>#REF!</v>
      </c>
      <c r="Q9" s="66" t="e">
        <f t="shared" ca="1" si="14"/>
        <v>#N/A</v>
      </c>
      <c r="R9" s="68" t="e">
        <f t="shared" ca="1" si="15"/>
        <v>#N/A</v>
      </c>
      <c r="S9" s="67" t="e">
        <f t="shared" ca="1" si="16"/>
        <v>#REF!</v>
      </c>
      <c r="T9" s="67" t="e">
        <f t="shared" ca="1" si="17"/>
        <v>#REF!</v>
      </c>
      <c r="U9" s="66" t="e">
        <f t="shared" ca="1" si="18"/>
        <v>#N/A</v>
      </c>
      <c r="V9" s="68" t="e">
        <f t="shared" ca="1" si="19"/>
        <v>#N/A</v>
      </c>
      <c r="W9" s="67" t="e">
        <f t="shared" ca="1" si="20"/>
        <v>#REF!</v>
      </c>
      <c r="X9" s="67" t="e">
        <f t="shared" ca="1" si="21"/>
        <v>#REF!</v>
      </c>
      <c r="Y9" s="66" t="e">
        <f t="shared" ca="1" si="22"/>
        <v>#N/A</v>
      </c>
      <c r="Z9" s="68" t="e">
        <f t="shared" ca="1" si="23"/>
        <v>#N/A</v>
      </c>
      <c r="AA9" s="67" t="e">
        <f t="shared" ca="1" si="24"/>
        <v>#REF!</v>
      </c>
      <c r="AB9" s="67" t="e">
        <f t="shared" ca="1" si="25"/>
        <v>#REF!</v>
      </c>
      <c r="AC9" s="66" t="e">
        <f t="shared" ca="1" si="26"/>
        <v>#N/A</v>
      </c>
    </row>
    <row r="10" spans="1:29" x14ac:dyDescent="0.3">
      <c r="A10" t="s">
        <v>20</v>
      </c>
      <c r="B10" s="68" t="e">
        <f t="shared" ca="1" si="0"/>
        <v>#N/A</v>
      </c>
      <c r="C10" s="67" t="e">
        <f t="shared" ca="1" si="1"/>
        <v>#N/A</v>
      </c>
      <c r="D10" s="67">
        <f t="shared" ca="1" si="2"/>
        <v>0</v>
      </c>
      <c r="E10" s="66" t="e">
        <f t="shared" ca="1" si="3"/>
        <v>#N/A</v>
      </c>
      <c r="F10" s="68" t="e">
        <f t="shared" ca="1" si="27"/>
        <v>#N/A</v>
      </c>
      <c r="G10" s="67" t="e">
        <f t="shared" ca="1" si="4"/>
        <v>#N/A</v>
      </c>
      <c r="H10" s="67">
        <f t="shared" ca="1" si="5"/>
        <v>0</v>
      </c>
      <c r="I10" s="66" t="e">
        <f t="shared" ca="1" si="6"/>
        <v>#N/A</v>
      </c>
      <c r="J10" s="68" t="e">
        <f t="shared" ca="1" si="7"/>
        <v>#N/A</v>
      </c>
      <c r="K10" s="67" t="e">
        <f t="shared" ca="1" si="8"/>
        <v>#N/A</v>
      </c>
      <c r="L10" s="67">
        <f t="shared" ca="1" si="9"/>
        <v>0</v>
      </c>
      <c r="M10" s="66" t="e">
        <f t="shared" ca="1" si="10"/>
        <v>#N/A</v>
      </c>
      <c r="N10" s="68" t="e">
        <f t="shared" ca="1" si="11"/>
        <v>#N/A</v>
      </c>
      <c r="O10" s="67" t="e">
        <f t="shared" ca="1" si="12"/>
        <v>#REF!</v>
      </c>
      <c r="P10" s="67" t="e">
        <f t="shared" ca="1" si="13"/>
        <v>#REF!</v>
      </c>
      <c r="Q10" s="66" t="e">
        <f t="shared" ca="1" si="14"/>
        <v>#N/A</v>
      </c>
      <c r="R10" s="68" t="e">
        <f t="shared" ca="1" si="15"/>
        <v>#N/A</v>
      </c>
      <c r="S10" s="67" t="e">
        <f t="shared" ca="1" si="16"/>
        <v>#REF!</v>
      </c>
      <c r="T10" s="67" t="e">
        <f t="shared" ca="1" si="17"/>
        <v>#REF!</v>
      </c>
      <c r="U10" s="66" t="e">
        <f t="shared" ca="1" si="18"/>
        <v>#N/A</v>
      </c>
      <c r="V10" s="68" t="e">
        <f t="shared" ca="1" si="19"/>
        <v>#N/A</v>
      </c>
      <c r="W10" s="67" t="e">
        <f t="shared" ca="1" si="20"/>
        <v>#REF!</v>
      </c>
      <c r="X10" s="67" t="e">
        <f t="shared" ca="1" si="21"/>
        <v>#REF!</v>
      </c>
      <c r="Y10" s="66" t="e">
        <f t="shared" ca="1" si="22"/>
        <v>#N/A</v>
      </c>
      <c r="Z10" s="68" t="e">
        <f t="shared" ca="1" si="23"/>
        <v>#N/A</v>
      </c>
      <c r="AA10" s="67" t="e">
        <f t="shared" ca="1" si="24"/>
        <v>#REF!</v>
      </c>
      <c r="AB10" s="67" t="e">
        <f t="shared" ca="1" si="25"/>
        <v>#REF!</v>
      </c>
      <c r="AC10" s="66" t="e">
        <f t="shared" ca="1" si="26"/>
        <v>#N/A</v>
      </c>
    </row>
    <row r="11" spans="1:29" x14ac:dyDescent="0.3">
      <c r="A11" t="s">
        <v>19</v>
      </c>
      <c r="B11" s="68" t="e">
        <f t="shared" ca="1" si="0"/>
        <v>#N/A</v>
      </c>
      <c r="C11" s="67" t="e">
        <f t="shared" ca="1" si="1"/>
        <v>#N/A</v>
      </c>
      <c r="D11" s="67">
        <f t="shared" ca="1" si="2"/>
        <v>0</v>
      </c>
      <c r="E11" s="66" t="e">
        <f t="shared" ca="1" si="3"/>
        <v>#N/A</v>
      </c>
      <c r="F11" s="68" t="e">
        <f t="shared" ca="1" si="27"/>
        <v>#N/A</v>
      </c>
      <c r="G11" s="67" t="e">
        <f t="shared" ca="1" si="4"/>
        <v>#N/A</v>
      </c>
      <c r="H11" s="67">
        <f t="shared" ca="1" si="5"/>
        <v>0</v>
      </c>
      <c r="I11" s="66" t="e">
        <f t="shared" ca="1" si="6"/>
        <v>#N/A</v>
      </c>
      <c r="J11" s="68" t="e">
        <f t="shared" ca="1" si="7"/>
        <v>#N/A</v>
      </c>
      <c r="K11" s="67" t="e">
        <f t="shared" ca="1" si="8"/>
        <v>#N/A</v>
      </c>
      <c r="L11" s="67">
        <f t="shared" ca="1" si="9"/>
        <v>0</v>
      </c>
      <c r="M11" s="66" t="e">
        <f t="shared" ca="1" si="10"/>
        <v>#N/A</v>
      </c>
      <c r="N11" s="68" t="e">
        <f t="shared" ca="1" si="11"/>
        <v>#N/A</v>
      </c>
      <c r="O11" s="67" t="e">
        <f t="shared" ca="1" si="12"/>
        <v>#REF!</v>
      </c>
      <c r="P11" s="67" t="e">
        <f t="shared" ca="1" si="13"/>
        <v>#REF!</v>
      </c>
      <c r="Q11" s="66" t="e">
        <f t="shared" ca="1" si="14"/>
        <v>#N/A</v>
      </c>
      <c r="R11" s="68" t="e">
        <f t="shared" ca="1" si="15"/>
        <v>#N/A</v>
      </c>
      <c r="S11" s="67" t="e">
        <f t="shared" ca="1" si="16"/>
        <v>#REF!</v>
      </c>
      <c r="T11" s="67" t="e">
        <f t="shared" ca="1" si="17"/>
        <v>#REF!</v>
      </c>
      <c r="U11" s="66" t="e">
        <f t="shared" ca="1" si="18"/>
        <v>#N/A</v>
      </c>
      <c r="V11" s="68" t="e">
        <f t="shared" ca="1" si="19"/>
        <v>#N/A</v>
      </c>
      <c r="W11" s="67" t="e">
        <f t="shared" ca="1" si="20"/>
        <v>#REF!</v>
      </c>
      <c r="X11" s="67" t="e">
        <f t="shared" ca="1" si="21"/>
        <v>#REF!</v>
      </c>
      <c r="Y11" s="66" t="e">
        <f t="shared" ca="1" si="22"/>
        <v>#N/A</v>
      </c>
      <c r="Z11" s="68" t="e">
        <f t="shared" ca="1" si="23"/>
        <v>#N/A</v>
      </c>
      <c r="AA11" s="67" t="e">
        <f t="shared" ca="1" si="24"/>
        <v>#REF!</v>
      </c>
      <c r="AB11" s="67" t="e">
        <f t="shared" ca="1" si="25"/>
        <v>#REF!</v>
      </c>
      <c r="AC11" s="66" t="e">
        <f t="shared" ca="1" si="26"/>
        <v>#N/A</v>
      </c>
    </row>
    <row r="12" spans="1:29" x14ac:dyDescent="0.3">
      <c r="A12" t="s">
        <v>18</v>
      </c>
      <c r="B12" s="68" t="e">
        <f t="shared" ca="1" si="0"/>
        <v>#N/A</v>
      </c>
      <c r="C12" s="67" t="e">
        <f t="shared" ca="1" si="1"/>
        <v>#N/A</v>
      </c>
      <c r="D12" s="67">
        <f t="shared" ca="1" si="2"/>
        <v>0</v>
      </c>
      <c r="E12" s="66" t="e">
        <f t="shared" ca="1" si="3"/>
        <v>#N/A</v>
      </c>
      <c r="F12" s="68" t="e">
        <f t="shared" ca="1" si="27"/>
        <v>#N/A</v>
      </c>
      <c r="G12" s="67" t="e">
        <f t="shared" ca="1" si="4"/>
        <v>#N/A</v>
      </c>
      <c r="H12" s="67">
        <f t="shared" ca="1" si="5"/>
        <v>0</v>
      </c>
      <c r="I12" s="66" t="e">
        <f t="shared" ca="1" si="6"/>
        <v>#N/A</v>
      </c>
      <c r="J12" s="68">
        <f t="shared" ca="1" si="7"/>
        <v>13298</v>
      </c>
      <c r="K12" s="67">
        <f t="shared" ca="1" si="8"/>
        <v>30</v>
      </c>
      <c r="L12" s="67">
        <f t="shared" ca="1" si="9"/>
        <v>0</v>
      </c>
      <c r="M12" s="66">
        <f t="shared" ca="1" si="10"/>
        <v>1</v>
      </c>
      <c r="N12" s="68" t="e">
        <f t="shared" ca="1" si="11"/>
        <v>#N/A</v>
      </c>
      <c r="O12" s="67" t="e">
        <f t="shared" ca="1" si="12"/>
        <v>#REF!</v>
      </c>
      <c r="P12" s="67" t="e">
        <f t="shared" ca="1" si="13"/>
        <v>#REF!</v>
      </c>
      <c r="Q12" s="66" t="e">
        <f t="shared" ca="1" si="14"/>
        <v>#N/A</v>
      </c>
      <c r="R12" s="68" t="e">
        <f t="shared" ca="1" si="15"/>
        <v>#N/A</v>
      </c>
      <c r="S12" s="67" t="e">
        <f t="shared" ca="1" si="16"/>
        <v>#REF!</v>
      </c>
      <c r="T12" s="67" t="e">
        <f t="shared" ca="1" si="17"/>
        <v>#REF!</v>
      </c>
      <c r="U12" s="66" t="e">
        <f t="shared" ca="1" si="18"/>
        <v>#N/A</v>
      </c>
      <c r="V12" s="68" t="e">
        <f t="shared" ca="1" si="19"/>
        <v>#N/A</v>
      </c>
      <c r="W12" s="67" t="e">
        <f t="shared" ca="1" si="20"/>
        <v>#REF!</v>
      </c>
      <c r="X12" s="67" t="e">
        <f t="shared" ca="1" si="21"/>
        <v>#REF!</v>
      </c>
      <c r="Y12" s="66" t="e">
        <f t="shared" ca="1" si="22"/>
        <v>#N/A</v>
      </c>
      <c r="Z12" s="68" t="e">
        <f t="shared" ca="1" si="23"/>
        <v>#N/A</v>
      </c>
      <c r="AA12" s="67" t="e">
        <f t="shared" ca="1" si="24"/>
        <v>#REF!</v>
      </c>
      <c r="AB12" s="67" t="e">
        <f t="shared" ca="1" si="25"/>
        <v>#REF!</v>
      </c>
      <c r="AC12" s="66" t="e">
        <f t="shared" ca="1" si="26"/>
        <v>#N/A</v>
      </c>
    </row>
    <row r="13" spans="1:29" x14ac:dyDescent="0.3">
      <c r="A13" t="s">
        <v>12</v>
      </c>
      <c r="B13" s="68">
        <f t="shared" ca="1" si="0"/>
        <v>19.666666666666668</v>
      </c>
      <c r="C13" s="67">
        <f t="shared" ca="1" si="1"/>
        <v>30</v>
      </c>
      <c r="D13" s="67">
        <f t="shared" ca="1" si="2"/>
        <v>30</v>
      </c>
      <c r="E13" s="66">
        <f t="shared" ca="1" si="3"/>
        <v>0</v>
      </c>
      <c r="F13" s="68">
        <f t="shared" ca="1" si="27"/>
        <v>10</v>
      </c>
      <c r="G13" s="67">
        <f t="shared" ca="1" si="4"/>
        <v>30</v>
      </c>
      <c r="H13" s="67">
        <f t="shared" ca="1" si="5"/>
        <v>30</v>
      </c>
      <c r="I13" s="66">
        <f t="shared" ca="1" si="6"/>
        <v>0</v>
      </c>
      <c r="J13" s="68">
        <f t="shared" ca="1" si="7"/>
        <v>1498.6666666666667</v>
      </c>
      <c r="K13" s="67">
        <f t="shared" ca="1" si="8"/>
        <v>30</v>
      </c>
      <c r="L13" s="67">
        <f t="shared" ca="1" si="9"/>
        <v>20</v>
      </c>
      <c r="M13" s="66">
        <f t="shared" ca="1" si="10"/>
        <v>0.33333333333333337</v>
      </c>
      <c r="N13" s="68" t="e">
        <f t="shared" ca="1" si="11"/>
        <v>#N/A</v>
      </c>
      <c r="O13" s="67" t="e">
        <f t="shared" ca="1" si="12"/>
        <v>#REF!</v>
      </c>
      <c r="P13" s="67" t="e">
        <f t="shared" ca="1" si="13"/>
        <v>#REF!</v>
      </c>
      <c r="Q13" s="66" t="e">
        <f t="shared" ca="1" si="14"/>
        <v>#N/A</v>
      </c>
      <c r="R13" s="68" t="e">
        <f t="shared" ca="1" si="15"/>
        <v>#N/A</v>
      </c>
      <c r="S13" s="67" t="e">
        <f t="shared" ca="1" si="16"/>
        <v>#REF!</v>
      </c>
      <c r="T13" s="67" t="e">
        <f t="shared" ca="1" si="17"/>
        <v>#REF!</v>
      </c>
      <c r="U13" s="66" t="e">
        <f t="shared" ca="1" si="18"/>
        <v>#N/A</v>
      </c>
      <c r="V13" s="68" t="e">
        <f t="shared" ca="1" si="19"/>
        <v>#N/A</v>
      </c>
      <c r="W13" s="67" t="e">
        <f t="shared" ca="1" si="20"/>
        <v>#REF!</v>
      </c>
      <c r="X13" s="67" t="e">
        <f t="shared" ca="1" si="21"/>
        <v>#REF!</v>
      </c>
      <c r="Y13" s="66" t="e">
        <f t="shared" ca="1" si="22"/>
        <v>#N/A</v>
      </c>
      <c r="Z13" s="68" t="e">
        <f t="shared" ca="1" si="23"/>
        <v>#N/A</v>
      </c>
      <c r="AA13" s="67" t="e">
        <f t="shared" ca="1" si="24"/>
        <v>#REF!</v>
      </c>
      <c r="AB13" s="67" t="e">
        <f t="shared" ca="1" si="25"/>
        <v>#REF!</v>
      </c>
      <c r="AC13" s="66" t="e">
        <f t="shared" ca="1" si="26"/>
        <v>#N/A</v>
      </c>
    </row>
    <row r="14" spans="1:29" ht="17.25" thickBot="1" x14ac:dyDescent="0.35">
      <c r="A14" t="s">
        <v>17</v>
      </c>
      <c r="B14" s="65">
        <f t="shared" ca="1" si="0"/>
        <v>2</v>
      </c>
      <c r="C14" s="64">
        <f t="shared" ca="1" si="1"/>
        <v>30</v>
      </c>
      <c r="D14" s="64">
        <f t="shared" ca="1" si="2"/>
        <v>30</v>
      </c>
      <c r="E14" s="63">
        <f t="shared" ca="1" si="3"/>
        <v>0</v>
      </c>
      <c r="F14" s="65">
        <f t="shared" ca="1" si="27"/>
        <v>32.333333333333336</v>
      </c>
      <c r="G14" s="64">
        <f t="shared" ca="1" si="4"/>
        <v>30</v>
      </c>
      <c r="H14" s="64">
        <f t="shared" ca="1" si="5"/>
        <v>30</v>
      </c>
      <c r="I14" s="63">
        <f t="shared" ca="1" si="6"/>
        <v>0</v>
      </c>
      <c r="J14" s="65">
        <f t="shared" ca="1" si="7"/>
        <v>8.3333333333333339</v>
      </c>
      <c r="K14" s="64">
        <f t="shared" ca="1" si="8"/>
        <v>30</v>
      </c>
      <c r="L14" s="64">
        <f t="shared" ca="1" si="9"/>
        <v>30</v>
      </c>
      <c r="M14" s="63">
        <f t="shared" ca="1" si="10"/>
        <v>0</v>
      </c>
      <c r="N14" s="65" t="e">
        <f t="shared" ca="1" si="11"/>
        <v>#N/A</v>
      </c>
      <c r="O14" s="64" t="e">
        <f t="shared" ca="1" si="12"/>
        <v>#REF!</v>
      </c>
      <c r="P14" s="64" t="e">
        <f t="shared" ca="1" si="13"/>
        <v>#REF!</v>
      </c>
      <c r="Q14" s="63" t="e">
        <f t="shared" ca="1" si="14"/>
        <v>#N/A</v>
      </c>
      <c r="R14" s="65" t="e">
        <f t="shared" ca="1" si="15"/>
        <v>#N/A</v>
      </c>
      <c r="S14" s="64" t="e">
        <f t="shared" ca="1" si="16"/>
        <v>#REF!</v>
      </c>
      <c r="T14" s="64" t="e">
        <f t="shared" ca="1" si="17"/>
        <v>#REF!</v>
      </c>
      <c r="U14" s="63" t="e">
        <f t="shared" ca="1" si="18"/>
        <v>#N/A</v>
      </c>
      <c r="V14" s="65" t="e">
        <f t="shared" ca="1" si="19"/>
        <v>#N/A</v>
      </c>
      <c r="W14" s="64" t="e">
        <f t="shared" ca="1" si="20"/>
        <v>#REF!</v>
      </c>
      <c r="X14" s="64" t="e">
        <f t="shared" ca="1" si="21"/>
        <v>#REF!</v>
      </c>
      <c r="Y14" s="63" t="e">
        <f t="shared" ca="1" si="22"/>
        <v>#N/A</v>
      </c>
      <c r="Z14" s="65" t="e">
        <f t="shared" ca="1" si="23"/>
        <v>#N/A</v>
      </c>
      <c r="AA14" s="64" t="e">
        <f t="shared" ca="1" si="24"/>
        <v>#REF!</v>
      </c>
      <c r="AB14" s="64" t="e">
        <f t="shared" ca="1" si="25"/>
        <v>#REF!</v>
      </c>
      <c r="AC14" s="63" t="e">
        <f t="shared" ca="1" si="26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4주령</vt:lpstr>
      <vt:lpstr>8주령</vt:lpstr>
      <vt:lpstr>12주령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kimby</cp:lastModifiedBy>
  <cp:lastPrinted>2019-12-18T04:58:57Z</cp:lastPrinted>
  <dcterms:created xsi:type="dcterms:W3CDTF">2019-10-11T06:50:55Z</dcterms:created>
  <dcterms:modified xsi:type="dcterms:W3CDTF">2019-12-18T08:27:53Z</dcterms:modified>
</cp:coreProperties>
</file>