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혈청\수정\"/>
    </mc:Choice>
  </mc:AlternateContent>
  <bookViews>
    <workbookView xWindow="0" yWindow="0" windowWidth="28800" windowHeight="12285" activeTab="1"/>
  </bookViews>
  <sheets>
    <sheet name="24주령" sheetId="1" r:id="rId1"/>
    <sheet name="28주령" sheetId="3" r:id="rId2"/>
    <sheet name="graph" sheetId="2" r:id="rId3"/>
  </sheets>
  <definedNames>
    <definedName name="_xlnm._FilterDatabase" localSheetId="0" hidden="1">'24주령'!$B$11:$Y$11</definedName>
    <definedName name="_xlnm._FilterDatabase" localSheetId="1" hidden="1">'28주령'!$B$11:$Y$11</definedName>
  </definedNames>
  <calcPr calcId="162913"/>
</workbook>
</file>

<file path=xl/calcChain.xml><?xml version="1.0" encoding="utf-8"?>
<calcChain xmlns="http://schemas.openxmlformats.org/spreadsheetml/2006/main">
  <c r="D10" i="3" l="1"/>
  <c r="F10" i="3" s="1"/>
  <c r="B10" i="3"/>
  <c r="D10" i="1"/>
  <c r="F10" i="1" s="1"/>
  <c r="B10" i="1"/>
  <c r="X14" i="2" l="1"/>
  <c r="F3" i="2"/>
  <c r="G13" i="2"/>
  <c r="AB11" i="2"/>
  <c r="C5" i="2"/>
  <c r="X8" i="2"/>
  <c r="J10" i="2"/>
  <c r="C9" i="2"/>
  <c r="W7" i="2"/>
  <c r="P6" i="2"/>
  <c r="B5" i="2"/>
  <c r="D13" i="2"/>
  <c r="J13" i="2"/>
  <c r="B12" i="2"/>
  <c r="W10" i="2"/>
  <c r="G12" i="2"/>
  <c r="J5" i="2"/>
  <c r="W4" i="2"/>
  <c r="S11" i="2"/>
  <c r="S4" i="2"/>
  <c r="T3" i="2"/>
  <c r="V12" i="2"/>
  <c r="O11" i="2"/>
  <c r="H10" i="2"/>
  <c r="V8" i="2"/>
  <c r="K5" i="2"/>
  <c r="L14" i="2"/>
  <c r="K7" i="2"/>
  <c r="C6" i="2"/>
  <c r="X4" i="2"/>
  <c r="C3" i="2"/>
  <c r="X13" i="2"/>
  <c r="AA6" i="2"/>
  <c r="L7" i="2"/>
  <c r="D9" i="2"/>
  <c r="X7" i="2"/>
  <c r="Z7" i="2"/>
  <c r="K6" i="2"/>
  <c r="S7" i="2"/>
  <c r="H12" i="2"/>
  <c r="AA7" i="2"/>
  <c r="B3" i="2"/>
  <c r="W9" i="2"/>
  <c r="P8" i="2"/>
  <c r="B7" i="2"/>
  <c r="W5" i="2"/>
  <c r="AB10" i="2"/>
  <c r="H5" i="2"/>
  <c r="K4" i="2"/>
  <c r="R14" i="2"/>
  <c r="K13" i="2"/>
  <c r="D12" i="2"/>
  <c r="R10" i="2"/>
  <c r="AB12" i="2"/>
  <c r="F13" i="2"/>
  <c r="D6" i="2"/>
  <c r="R4" i="2"/>
  <c r="P7" i="2"/>
  <c r="F5" i="2"/>
  <c r="B13" i="2"/>
  <c r="T10" i="2"/>
  <c r="G5" i="2"/>
  <c r="AB14" i="2"/>
  <c r="V9" i="2"/>
  <c r="S13" i="2"/>
  <c r="T14" i="2"/>
  <c r="H9" i="2"/>
  <c r="P13" i="2"/>
  <c r="G8" i="2"/>
  <c r="W3" i="2"/>
  <c r="N10" i="2"/>
  <c r="AB4" i="2"/>
  <c r="W11" i="2"/>
  <c r="P3" i="2"/>
  <c r="D3" i="2"/>
  <c r="N6" i="2"/>
  <c r="X9" i="2"/>
  <c r="O7" i="2"/>
  <c r="H3" i="2"/>
  <c r="G9" i="2"/>
  <c r="V6" i="2"/>
  <c r="O9" i="2"/>
  <c r="K9" i="2"/>
  <c r="L5" i="2"/>
  <c r="G3" i="2"/>
  <c r="G11" i="2"/>
  <c r="F11" i="2"/>
  <c r="V4" i="2"/>
  <c r="O14" i="2"/>
  <c r="D4" i="2"/>
  <c r="R3" i="2"/>
  <c r="J14" i="2"/>
  <c r="C13" i="2"/>
  <c r="X11" i="2"/>
  <c r="Z9" i="2"/>
  <c r="F4" i="2"/>
  <c r="T7" i="2"/>
  <c r="T8" i="2"/>
  <c r="F7" i="2"/>
  <c r="AB5" i="2"/>
  <c r="K14" i="2"/>
  <c r="X3" i="2"/>
  <c r="O13" i="2"/>
  <c r="K12" i="2"/>
  <c r="D11" i="2"/>
  <c r="J6" i="2"/>
  <c r="Z4" i="2"/>
  <c r="V14" i="2"/>
  <c r="V10" i="2"/>
  <c r="V7" i="2"/>
  <c r="V13" i="2"/>
  <c r="R12" i="2"/>
  <c r="K11" i="2"/>
  <c r="D10" i="2"/>
  <c r="R8" i="2"/>
  <c r="AB3" i="2"/>
  <c r="G10" i="2"/>
  <c r="H13" i="2"/>
  <c r="N5" i="2"/>
  <c r="H4" i="2"/>
  <c r="H14" i="2"/>
  <c r="L11" i="2"/>
  <c r="D7" i="2"/>
  <c r="J7" i="2"/>
  <c r="L9" i="2"/>
  <c r="C7" i="2"/>
  <c r="S6" i="2"/>
  <c r="P5" i="2"/>
  <c r="R11" i="2"/>
  <c r="X10" i="2"/>
  <c r="P14" i="2"/>
  <c r="Z13" i="2"/>
  <c r="S9" i="2"/>
  <c r="L8" i="2"/>
  <c r="Z6" i="2"/>
  <c r="S5" i="2"/>
  <c r="X6" i="2"/>
  <c r="B4" i="2"/>
  <c r="AA14" i="2"/>
  <c r="W13" i="2"/>
  <c r="P12" i="2"/>
  <c r="B11" i="2"/>
  <c r="F8" i="2"/>
  <c r="T12" i="2"/>
  <c r="Z12" i="2"/>
  <c r="F6" i="2"/>
  <c r="O10" i="2"/>
  <c r="B6" i="2"/>
  <c r="C4" i="2"/>
  <c r="K10" i="2"/>
  <c r="J9" i="2"/>
  <c r="C14" i="2"/>
  <c r="Z10" i="2"/>
  <c r="X5" i="2"/>
  <c r="S3" i="2"/>
  <c r="O12" i="2"/>
  <c r="B14" i="2"/>
  <c r="T5" i="2"/>
  <c r="H6" i="2"/>
  <c r="F12" i="2"/>
  <c r="T6" i="2"/>
  <c r="D8" i="2"/>
  <c r="J12" i="2"/>
  <c r="J8" i="2"/>
  <c r="V5" i="2"/>
  <c r="F14" i="2"/>
  <c r="R5" i="2"/>
  <c r="J3" i="2"/>
  <c r="H7" i="2"/>
  <c r="B8" i="2"/>
  <c r="O8" i="2"/>
  <c r="AB13" i="2"/>
  <c r="AA13" i="2"/>
  <c r="N13" i="2"/>
  <c r="H8" i="2"/>
  <c r="N3" i="2"/>
  <c r="S14" i="2"/>
  <c r="L13" i="2"/>
  <c r="Z11" i="2"/>
  <c r="C10" i="2"/>
  <c r="L4" i="2"/>
  <c r="B9" i="2"/>
  <c r="R7" i="2"/>
  <c r="L6" i="2"/>
  <c r="D5" i="2"/>
  <c r="G14" i="2"/>
  <c r="O3" i="2"/>
  <c r="R13" i="2"/>
  <c r="V11" i="2"/>
  <c r="P9" i="2"/>
  <c r="K3" i="2"/>
  <c r="G4" i="2"/>
  <c r="T13" i="2"/>
  <c r="F9" i="2"/>
  <c r="O5" i="2"/>
  <c r="T9" i="2"/>
  <c r="AA12" i="2"/>
  <c r="T11" i="2"/>
  <c r="F10" i="2"/>
  <c r="AA8" i="2"/>
  <c r="Z3" i="2"/>
  <c r="AA9" i="2"/>
  <c r="Z5" i="2"/>
  <c r="T4" i="2"/>
  <c r="L3" i="2"/>
  <c r="D14" i="2"/>
  <c r="H11" i="2"/>
  <c r="S8" i="2"/>
  <c r="N4" i="2"/>
  <c r="W8" i="2"/>
  <c r="R9" i="2"/>
  <c r="N14" i="2"/>
  <c r="AA3" i="2"/>
  <c r="P10" i="2"/>
  <c r="L10" i="2"/>
  <c r="N9" i="2"/>
  <c r="J4" i="2"/>
  <c r="AB9" i="2"/>
  <c r="N8" i="2"/>
  <c r="G7" i="2"/>
  <c r="AA5" i="2"/>
  <c r="O6" i="2"/>
  <c r="V3" i="2"/>
  <c r="Z14" i="2"/>
  <c r="L12" i="2"/>
  <c r="C8" i="2"/>
  <c r="B10" i="2"/>
  <c r="S12" i="2"/>
  <c r="Z8" i="2"/>
  <c r="W12" i="2"/>
  <c r="P11" i="2"/>
  <c r="AB8" i="2"/>
  <c r="N7" i="2"/>
  <c r="J11" i="2"/>
  <c r="AA10" i="2"/>
  <c r="C12" i="2"/>
  <c r="AB6" i="2"/>
  <c r="C11" i="2"/>
  <c r="N11" i="2"/>
  <c r="O4" i="2"/>
  <c r="K8" i="2"/>
  <c r="AB7" i="2"/>
  <c r="W14" i="2"/>
  <c r="S10" i="2"/>
  <c r="AA4" i="2"/>
  <c r="R6" i="2"/>
  <c r="P4" i="2"/>
  <c r="N12" i="2"/>
  <c r="G6" i="2"/>
  <c r="W6" i="2"/>
  <c r="AA11" i="2"/>
  <c r="X12" i="2"/>
  <c r="Y12" i="2" l="1"/>
  <c r="Q4" i="2"/>
  <c r="AC7" i="2"/>
  <c r="AC6" i="2"/>
  <c r="AC8" i="2"/>
  <c r="Q11" i="2"/>
  <c r="M12" i="2"/>
  <c r="AC9" i="2"/>
  <c r="M10" i="2"/>
  <c r="Q10" i="2"/>
  <c r="I11" i="2"/>
  <c r="E14" i="2"/>
  <c r="M3" i="2"/>
  <c r="U4" i="2"/>
  <c r="U11" i="2"/>
  <c r="U9" i="2"/>
  <c r="U13" i="2"/>
  <c r="Q9" i="2"/>
  <c r="E5" i="2"/>
  <c r="M6" i="2"/>
  <c r="M4" i="2"/>
  <c r="M13" i="2"/>
  <c r="I8" i="2"/>
  <c r="AC13" i="2"/>
  <c r="I7" i="2"/>
  <c r="U6" i="2"/>
  <c r="I6" i="2"/>
  <c r="U5" i="2"/>
  <c r="Y5" i="2"/>
  <c r="U12" i="2"/>
  <c r="Q12" i="2"/>
  <c r="Y6" i="2"/>
  <c r="M8" i="2"/>
  <c r="Q14" i="2"/>
  <c r="Y10" i="2"/>
  <c r="Q5" i="2"/>
  <c r="M9" i="2"/>
  <c r="E7" i="2"/>
  <c r="M11" i="2"/>
  <c r="I14" i="2"/>
  <c r="I4" i="2"/>
  <c r="I13" i="2"/>
  <c r="AC3" i="2"/>
  <c r="E10" i="2"/>
  <c r="E11" i="2"/>
  <c r="Y3" i="2"/>
  <c r="AC5" i="2"/>
  <c r="U8" i="2"/>
  <c r="U7" i="2"/>
  <c r="Y11" i="2"/>
  <c r="E4" i="2"/>
  <c r="M5" i="2"/>
  <c r="I3" i="2"/>
  <c r="Y9" i="2"/>
  <c r="E3" i="2"/>
  <c r="Q3" i="2"/>
  <c r="AC4" i="2"/>
  <c r="Q13" i="2"/>
  <c r="I9" i="2"/>
  <c r="U14" i="2"/>
  <c r="AC14" i="2"/>
  <c r="U10" i="2"/>
  <c r="Q7" i="2"/>
  <c r="E6" i="2"/>
  <c r="AC12" i="2"/>
  <c r="E12" i="2"/>
  <c r="I5" i="2"/>
  <c r="AC10" i="2"/>
  <c r="Q8" i="2"/>
  <c r="I12" i="2"/>
  <c r="Y7" i="2"/>
  <c r="M7" i="2"/>
  <c r="Y13" i="2"/>
  <c r="Y4" i="2"/>
  <c r="M14" i="2"/>
  <c r="I10" i="2"/>
  <c r="U3" i="2"/>
  <c r="E13" i="2"/>
  <c r="Q6" i="2"/>
  <c r="Y8" i="2"/>
  <c r="AC11" i="2"/>
  <c r="Y14" i="2"/>
</calcChain>
</file>

<file path=xl/sharedStrings.xml><?xml version="1.0" encoding="utf-8"?>
<sst xmlns="http://schemas.openxmlformats.org/spreadsheetml/2006/main" count="361" uniqueCount="94">
  <si>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</si>
  <si>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</si>
  <si>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</si>
  <si>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</si>
  <si>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</si>
  <si>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20-0359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</si>
  <si>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</si>
  <si>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</si>
  <si>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</si>
  <si>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무주농장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</si>
  <si>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</si>
  <si>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</si>
  <si>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</si>
  <si>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</si>
  <si>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</si>
  <si>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</si>
  <si>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</si>
  <si>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</si>
  <si>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</si>
  <si>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</si>
  <si>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t>Case</t>
  </si>
  <si>
    <t>Assay</t>
  </si>
  <si>
    <t>Date</t>
  </si>
  <si>
    <t>AMean</t>
  </si>
  <si>
    <t>CV</t>
  </si>
  <si>
    <t>Count</t>
  </si>
  <si>
    <r>
      <t>20-0359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110</t>
    </r>
    <phoneticPr fontId="3" type="noConversion"/>
  </si>
  <si>
    <t>MSMG</t>
    <phoneticPr fontId="3" type="noConversion"/>
  </si>
  <si>
    <r>
      <t>20-0360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120</t>
    </r>
    <phoneticPr fontId="3" type="noConversion"/>
  </si>
  <si>
    <r>
      <t>20-0361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211</t>
    </r>
    <phoneticPr fontId="3" type="noConversion"/>
  </si>
  <si>
    <r>
      <t>20-0363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220</t>
    </r>
    <phoneticPr fontId="3" type="noConversion"/>
  </si>
  <si>
    <r>
      <t>20-0364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310</t>
    </r>
    <phoneticPr fontId="3" type="noConversion"/>
  </si>
  <si>
    <t>SE</t>
    <phoneticPr fontId="3" type="noConversion"/>
  </si>
  <si>
    <t>IBV</t>
  </si>
  <si>
    <t>APV</t>
    <phoneticPr fontId="3" type="noConversion"/>
  </si>
  <si>
    <t>ND</t>
    <phoneticPr fontId="3" type="noConversion"/>
  </si>
  <si>
    <t/>
  </si>
  <si>
    <t>AI</t>
    <phoneticPr fontId="3" type="noConversion"/>
  </si>
  <si>
    <t>IBD</t>
  </si>
  <si>
    <t>REO</t>
  </si>
  <si>
    <t>AE</t>
  </si>
  <si>
    <t>IBH</t>
    <phoneticPr fontId="3" type="noConversion"/>
  </si>
  <si>
    <t>EDS</t>
    <phoneticPr fontId="3" type="noConversion"/>
  </si>
  <si>
    <t>24주령</t>
    <phoneticPr fontId="3" type="noConversion"/>
  </si>
  <si>
    <t>28주령</t>
    <phoneticPr fontId="3" type="noConversion"/>
  </si>
  <si>
    <t>34주령</t>
    <phoneticPr fontId="3" type="noConversion"/>
  </si>
  <si>
    <t>42주령</t>
    <phoneticPr fontId="3" type="noConversion"/>
  </si>
  <si>
    <t>48주령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</si>
  <si>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</si>
  <si>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</si>
  <si>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</si>
  <si>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</si>
  <si>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</si>
  <si>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AI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</si>
  <si>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</si>
  <si>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</si>
  <si>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</si>
  <si>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</si>
  <si>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</si>
  <si>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</si>
  <si>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</si>
  <si>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</si>
  <si>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MSMG</t>
    <phoneticPr fontId="3" type="noConversion"/>
  </si>
  <si>
    <t>SE</t>
    <phoneticPr fontId="3" type="noConversion"/>
  </si>
  <si>
    <t xml:space="preserve">코   멘   트 </t>
    <phoneticPr fontId="11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</si>
  <si>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</si>
  <si>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</si>
  <si>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</si>
  <si>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</si>
  <si>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</si>
  <si>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</si>
  <si>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>접수  번호 :</t>
    <phoneticPr fontId="11" type="noConversion"/>
  </si>
  <si>
    <t>20-0668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</si>
  <si>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</si>
  <si>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</si>
  <si>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>고        객 :</t>
    <phoneticPr fontId="11" type="noConversion"/>
  </si>
  <si>
    <t>무주농장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</si>
  <si>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</si>
  <si>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</si>
  <si>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</si>
  <si>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>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</si>
  <si>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</si>
  <si>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</si>
  <si>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</si>
  <si>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</si>
  <si>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</si>
  <si>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</si>
  <si>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r>
      <t>20-0668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</si>
  <si>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MSMG</t>
  </si>
  <si>
    <r>
      <t>20-0669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</si>
  <si>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20-0670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</si>
  <si>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20-0672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220</t>
    </r>
  </si>
  <si>
    <r>
      <t>20-0673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310</t>
    </r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</si>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</sst>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  <numFmt numFmtId="181" formatCode="0_ 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돋움"/>
      <family val="3"/>
      <charset val="129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/>
    <xf numFmtId="0" fontId="27" fillId="0" borderId="0"/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5" fillId="0" borderId="0" xfId="0" applyFont="1">
      <alignment vertical="center"/>
    </xf>
    <xf numFmtId="0" fontId="15" fillId="0" borderId="1" xfId="0" applyFont="1" applyBorder="1" applyAlignment="1">
      <alignment horizontal="justify" vertical="center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/>
    <xf numFmtId="14" fontId="15" fillId="0" borderId="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5" fillId="0" borderId="4" xfId="0" applyFont="1" applyBorder="1" applyAlignment="1">
      <alignment horizontal="justify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5" xfId="0" applyFont="1" applyBorder="1">
      <alignment vertical="center"/>
    </xf>
    <xf numFmtId="0" fontId="15" fillId="0" borderId="6" xfId="0" applyFont="1" applyBorder="1" applyAlignment="1">
      <alignment horizontal="justify" vertical="center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>
      <alignment horizontal="left"/>
    </xf>
    <xf numFmtId="0" fontId="15" fillId="0" borderId="7" xfId="0" applyFont="1" applyBorder="1" applyAlignment="1">
      <alignment vertical="center"/>
    </xf>
    <xf numFmtId="0" fontId="16" fillId="0" borderId="7" xfId="0" applyFont="1" applyBorder="1">
      <alignment vertical="center"/>
    </xf>
    <xf numFmtId="0" fontId="16" fillId="0" borderId="7" xfId="0" applyFont="1" applyBorder="1" applyAlignment="1">
      <alignment vertical="top"/>
    </xf>
    <xf numFmtId="14" fontId="15" fillId="0" borderId="7" xfId="0" applyNumberFormat="1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178" fontId="22" fillId="5" borderId="10" xfId="0" applyNumberFormat="1" applyFont="1" applyFill="1" applyBorder="1" applyAlignment="1">
      <alignment horizontal="center" vertical="center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3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179" fontId="25" fillId="0" borderId="15" xfId="0" applyNumberFormat="1" applyFont="1" applyBorder="1" applyAlignment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1" fontId="25" fillId="0" borderId="15" xfId="0" quotePrefix="1" applyNumberFormat="1" applyFont="1" applyBorder="1" applyAlignment="1">
      <alignment horizontal="center" vertical="center"/>
    </xf>
    <xf numFmtId="1" fontId="28" fillId="0" borderId="15" xfId="3" applyNumberFormat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6" borderId="19" xfId="0" applyFill="1" applyBorder="1">
      <alignment vertical="center"/>
    </xf>
    <xf numFmtId="0" fontId="0" fillId="0" borderId="0" xfId="0" applyBorder="1">
      <alignment vertical="center"/>
    </xf>
    <xf numFmtId="180" fontId="0" fillId="6" borderId="20" xfId="1" applyNumberFormat="1" applyFont="1" applyFill="1" applyBorder="1">
      <alignment vertical="center"/>
    </xf>
    <xf numFmtId="0" fontId="0" fillId="6" borderId="21" xfId="0" applyFill="1" applyBorder="1">
      <alignment vertical="center"/>
    </xf>
    <xf numFmtId="0" fontId="0" fillId="0" borderId="22" xfId="0" applyBorder="1">
      <alignment vertical="center"/>
    </xf>
    <xf numFmtId="180" fontId="0" fillId="6" borderId="23" xfId="1" applyNumberFormat="1" applyFont="1" applyFill="1" applyBorder="1">
      <alignment vertical="center"/>
    </xf>
    <xf numFmtId="0" fontId="10" fillId="5" borderId="24" xfId="0" applyFont="1" applyFill="1" applyBorder="1" applyAlignment="1">
      <alignment horizontal="center" vertical="center"/>
    </xf>
    <xf numFmtId="0" fontId="29" fillId="0" borderId="25" xfId="0" quotePrefix="1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quotePrefix="1" applyFont="1" applyBorder="1">
      <alignment vertical="center"/>
    </xf>
    <xf numFmtId="0" fontId="2" fillId="0" borderId="29" xfId="0" applyFont="1" applyBorder="1">
      <alignment vertical="center"/>
    </xf>
    <xf numFmtId="0" fontId="29" fillId="0" borderId="28" xfId="0" quotePrefix="1" applyFont="1" applyBorder="1">
      <alignment vertical="center"/>
    </xf>
    <xf numFmtId="0" fontId="2" fillId="0" borderId="30" xfId="0" quotePrefix="1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181" fontId="25" fillId="0" borderId="1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91"/>
    </xf>
    <xf numFmtId="0" fontId="15" fillId="0" borderId="4" xfId="0" applyFont="1" applyBorder="1" applyAlignment="1">
      <alignment horizontal="center" vertical="center" textRotation="91"/>
    </xf>
    <xf numFmtId="0" fontId="15" fillId="0" borderId="6" xfId="0" applyFont="1" applyBorder="1" applyAlignment="1">
      <alignment horizontal="center" vertical="center" textRotation="91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5">
    <cellStyle name="백분율" xfId="1" builtinId="5"/>
    <cellStyle name="표준" xfId="0" builtinId="0"/>
    <cellStyle name="표준 2" xfId="4"/>
    <cellStyle name="표준 9" xfId="2"/>
    <cellStyle name="표준_양계혈청검사결과(견본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(graph!$B$3,graph!$F$3,graph!$J$3,graph!$N$3,graph!$R$3,graph!$V$3,graph!$Z$3)</c:f>
              <c:numCache>
                <c:formatCode>General</c:formatCode>
                <c:ptCount val="7"/>
                <c:pt idx="0">
                  <c:v>11.059999999999999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B-4006-9A9E-B13BF1BC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591360"/>
        <c:axId val="17260134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(graph!$E$3,graph!$I$3,graph!$M$3,graph!$Q$3,graph!$U$3,graph!$Y$3,graph!$AC$3)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B-4006-9A9E-B13BF1BC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04416"/>
        <c:axId val="172602880"/>
      </c:lineChart>
      <c:catAx>
        <c:axId val="17259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601344"/>
        <c:crosses val="autoZero"/>
        <c:auto val="1"/>
        <c:lblAlgn val="ctr"/>
        <c:lblOffset val="100"/>
        <c:noMultiLvlLbl val="0"/>
      </c:catAx>
      <c:valAx>
        <c:axId val="17260134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591360"/>
        <c:crosses val="autoZero"/>
        <c:crossBetween val="between"/>
      </c:valAx>
      <c:valAx>
        <c:axId val="17260288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604416"/>
        <c:crosses val="max"/>
        <c:crossBetween val="between"/>
      </c:valAx>
      <c:catAx>
        <c:axId val="172604416"/>
        <c:scaling>
          <c:orientation val="minMax"/>
        </c:scaling>
        <c:delete val="1"/>
        <c:axPos val="b"/>
        <c:majorTickMark val="out"/>
        <c:minorTickMark val="none"/>
        <c:tickLblPos val="none"/>
        <c:crossAx val="172602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(graph!$B$12,graph!$F$12,graph!$J$12,graph!$N$12,graph!$R$12,graph!$V$12,graph!$Z$12)</c:f>
              <c:numCache>
                <c:formatCode>General</c:formatCode>
                <c:ptCount val="7"/>
                <c:pt idx="0">
                  <c:v>13424.8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6-4A00-81EF-C2BB91C29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404032"/>
        <c:axId val="207422208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(graph!$E$12,graph!$I$12,graph!$M$12,graph!$Q$12,graph!$U$12,graph!$Y$12,graph!$AC$12)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6-4A00-81EF-C2BB91C29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433728"/>
        <c:axId val="207423744"/>
      </c:lineChart>
      <c:catAx>
        <c:axId val="2074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422208"/>
        <c:crosses val="autoZero"/>
        <c:auto val="1"/>
        <c:lblAlgn val="ctr"/>
        <c:lblOffset val="100"/>
        <c:noMultiLvlLbl val="0"/>
      </c:catAx>
      <c:valAx>
        <c:axId val="20742220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404032"/>
        <c:crosses val="autoZero"/>
        <c:crossBetween val="between"/>
      </c:valAx>
      <c:valAx>
        <c:axId val="20742374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433728"/>
        <c:crosses val="max"/>
        <c:crossBetween val="between"/>
      </c:valAx>
      <c:catAx>
        <c:axId val="207433728"/>
        <c:scaling>
          <c:orientation val="minMax"/>
        </c:scaling>
        <c:delete val="1"/>
        <c:axPos val="b"/>
        <c:majorTickMark val="out"/>
        <c:minorTickMark val="none"/>
        <c:tickLblPos val="none"/>
        <c:crossAx val="207423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(graph!$B$13,graph!$F$13,graph!$J$13,graph!$N$13,graph!$R$13,graph!$V$13,graph!$Z$13)</c:f>
              <c:numCache>
                <c:formatCode>General</c:formatCode>
                <c:ptCount val="7"/>
                <c:pt idx="0">
                  <c:v>105.8</c:v>
                </c:pt>
                <c:pt idx="1">
                  <c:v>763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6-4184-8A51-0035AF13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00576"/>
        <c:axId val="20781056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(graph!$E$13,graph!$I$13,graph!$M$13,graph!$Q$13,graph!$U$13,graph!$Y$13,graph!$AC$13)</c:f>
              <c:numCache>
                <c:formatCode>0.0%</c:formatCode>
                <c:ptCount val="7"/>
                <c:pt idx="0">
                  <c:v>0</c:v>
                </c:pt>
                <c:pt idx="1">
                  <c:v>2.0000000000000018E-2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6-4184-8A51-0035AF13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813632"/>
        <c:axId val="207812096"/>
      </c:lineChart>
      <c:catAx>
        <c:axId val="2078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810560"/>
        <c:crosses val="autoZero"/>
        <c:auto val="1"/>
        <c:lblAlgn val="ctr"/>
        <c:lblOffset val="100"/>
        <c:noMultiLvlLbl val="0"/>
      </c:catAx>
      <c:valAx>
        <c:axId val="207810560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800576"/>
        <c:crosses val="autoZero"/>
        <c:crossBetween val="between"/>
      </c:valAx>
      <c:valAx>
        <c:axId val="20781209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813632"/>
        <c:crosses val="max"/>
        <c:crossBetween val="between"/>
      </c:valAx>
      <c:catAx>
        <c:axId val="207813632"/>
        <c:scaling>
          <c:orientation val="minMax"/>
        </c:scaling>
        <c:delete val="1"/>
        <c:axPos val="b"/>
        <c:majorTickMark val="out"/>
        <c:minorTickMark val="none"/>
        <c:tickLblPos val="none"/>
        <c:crossAx val="207812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(graph!$B$14,graph!$F$14,graph!$J$14,graph!$N$14,graph!$R$14,graph!$V$14,graph!$Z$14)</c:f>
              <c:numCache>
                <c:formatCode>General</c:formatCode>
                <c:ptCount val="7"/>
                <c:pt idx="0">
                  <c:v>30.6</c:v>
                </c:pt>
                <c:pt idx="1">
                  <c:v>47.8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5-41EE-927A-5119485AF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53760"/>
        <c:axId val="20805529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(graph!$E$14,graph!$I$14,graph!$M$14,graph!$Q$14,graph!$U$14,graph!$Y$14,graph!$AC$14)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5-41EE-927A-5119485AF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066816"/>
        <c:axId val="208065280"/>
      </c:lineChart>
      <c:catAx>
        <c:axId val="20805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055296"/>
        <c:crosses val="autoZero"/>
        <c:auto val="1"/>
        <c:lblAlgn val="ctr"/>
        <c:lblOffset val="100"/>
        <c:noMultiLvlLbl val="0"/>
      </c:catAx>
      <c:valAx>
        <c:axId val="20805529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053760"/>
        <c:crosses val="autoZero"/>
        <c:crossBetween val="between"/>
      </c:valAx>
      <c:valAx>
        <c:axId val="20806528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8066816"/>
        <c:crosses val="max"/>
        <c:crossBetween val="between"/>
      </c:valAx>
      <c:catAx>
        <c:axId val="208066816"/>
        <c:scaling>
          <c:orientation val="minMax"/>
        </c:scaling>
        <c:delete val="1"/>
        <c:axPos val="b"/>
        <c:majorTickMark val="out"/>
        <c:minorTickMark val="none"/>
        <c:tickLblPos val="none"/>
        <c:crossAx val="20806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(graph!$B$4,graph!$F$4,graph!$J$4,graph!$N$4,graph!$R$4,graph!$V$4,graph!$Z$4)</c:f>
              <c:numCache>
                <c:formatCode>General</c:formatCode>
                <c:ptCount val="7"/>
                <c:pt idx="0">
                  <c:v>7.6400000000000006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8-478B-8FE6-2B77C3170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619264"/>
        <c:axId val="172620800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(graph!$E$4,graph!$I$4,graph!$M$4,graph!$Q$4,graph!$U$4,graph!$Y$4,graph!$AC$4)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8-478B-8FE6-2B77C3170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93760"/>
        <c:axId val="172692224"/>
      </c:lineChart>
      <c:catAx>
        <c:axId val="17261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620800"/>
        <c:crosses val="autoZero"/>
        <c:auto val="1"/>
        <c:lblAlgn val="ctr"/>
        <c:lblOffset val="100"/>
        <c:noMultiLvlLbl val="0"/>
      </c:catAx>
      <c:valAx>
        <c:axId val="172620800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619264"/>
        <c:crosses val="autoZero"/>
        <c:crossBetween val="between"/>
      </c:valAx>
      <c:valAx>
        <c:axId val="1726922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693760"/>
        <c:crosses val="max"/>
        <c:crossBetween val="between"/>
      </c:valAx>
      <c:catAx>
        <c:axId val="172693760"/>
        <c:scaling>
          <c:orientation val="minMax"/>
        </c:scaling>
        <c:delete val="1"/>
        <c:axPos val="b"/>
        <c:majorTickMark val="out"/>
        <c:minorTickMark val="none"/>
        <c:tickLblPos val="none"/>
        <c:crossAx val="172692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(graph!$B$5,graph!$F$5,graph!$J$5,graph!$N$5,graph!$R$5,graph!$V$5,graph!$Z$5)</c:f>
              <c:numCache>
                <c:formatCode>General</c:formatCode>
                <c:ptCount val="7"/>
                <c:pt idx="0">
                  <c:v>8.5000000000000018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C-4E3D-A47C-972BD265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29088"/>
        <c:axId val="17273062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(graph!$E$5,graph!$I$5,graph!$M$5,graph!$Q$5,graph!$U$5,graph!$Y$5,graph!$AC$5)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C-4E3D-A47C-972BD265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38048"/>
        <c:axId val="172736512"/>
      </c:lineChart>
      <c:catAx>
        <c:axId val="17272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730624"/>
        <c:crosses val="autoZero"/>
        <c:auto val="1"/>
        <c:lblAlgn val="ctr"/>
        <c:lblOffset val="100"/>
        <c:noMultiLvlLbl val="0"/>
      </c:catAx>
      <c:valAx>
        <c:axId val="17273062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729088"/>
        <c:crosses val="autoZero"/>
        <c:crossBetween val="between"/>
      </c:valAx>
      <c:valAx>
        <c:axId val="1727365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738048"/>
        <c:crosses val="max"/>
        <c:crossBetween val="between"/>
      </c:valAx>
      <c:catAx>
        <c:axId val="172738048"/>
        <c:scaling>
          <c:orientation val="minMax"/>
        </c:scaling>
        <c:delete val="1"/>
        <c:axPos val="b"/>
        <c:majorTickMark val="out"/>
        <c:minorTickMark val="none"/>
        <c:tickLblPos val="none"/>
        <c:crossAx val="172736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(graph!$B$6,graph!$F$6,graph!$J$6,graph!$N$6,graph!$R$6,graph!$V$6,graph!$Z$6)</c:f>
              <c:numCache>
                <c:formatCode>General</c:formatCode>
                <c:ptCount val="7"/>
                <c:pt idx="0">
                  <c:v>15043.8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3-475C-B31B-3D85AB2E1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61088"/>
        <c:axId val="17276262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(graph!$E$6,graph!$I$6,graph!$M$6,graph!$Q$6,graph!$U$6,graph!$Y$6,graph!$AC$6)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3-475C-B31B-3D85AB2E1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70048"/>
        <c:axId val="172764160"/>
      </c:lineChart>
      <c:catAx>
        <c:axId val="17276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762624"/>
        <c:crosses val="autoZero"/>
        <c:auto val="1"/>
        <c:lblAlgn val="ctr"/>
        <c:lblOffset val="100"/>
        <c:noMultiLvlLbl val="0"/>
      </c:catAx>
      <c:valAx>
        <c:axId val="17276262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761088"/>
        <c:crosses val="autoZero"/>
        <c:crossBetween val="between"/>
      </c:valAx>
      <c:valAx>
        <c:axId val="17276416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770048"/>
        <c:crosses val="max"/>
        <c:crossBetween val="between"/>
      </c:valAx>
      <c:catAx>
        <c:axId val="172770048"/>
        <c:scaling>
          <c:orientation val="minMax"/>
        </c:scaling>
        <c:delete val="1"/>
        <c:axPos val="b"/>
        <c:majorTickMark val="out"/>
        <c:minorTickMark val="none"/>
        <c:tickLblPos val="none"/>
        <c:crossAx val="172764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(graph!$B$7,graph!$F$7,graph!$J$7,graph!$N$7,graph!$R$7,graph!$V$7,graph!$Z$7)</c:f>
              <c:numCache>
                <c:formatCode>General</c:formatCode>
                <c:ptCount val="7"/>
                <c:pt idx="0">
                  <c:v>6952.4</c:v>
                </c:pt>
                <c:pt idx="1">
                  <c:v>8767.2000000000007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D-4A69-B604-5FC1BB05D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09216"/>
        <c:axId val="172823296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(graph!$E$7,graph!$I$7,graph!$M$7,graph!$Q$7,graph!$U$7,graph!$Y$7,graph!$AC$7)</c:f>
              <c:numCache>
                <c:formatCode>0.0%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D-4A69-B604-5FC1BB05D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26624"/>
        <c:axId val="172824832"/>
      </c:lineChart>
      <c:catAx>
        <c:axId val="17280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823296"/>
        <c:crosses val="autoZero"/>
        <c:auto val="1"/>
        <c:lblAlgn val="ctr"/>
        <c:lblOffset val="100"/>
        <c:noMultiLvlLbl val="0"/>
      </c:catAx>
      <c:valAx>
        <c:axId val="172823296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809216"/>
        <c:crosses val="autoZero"/>
        <c:crossBetween val="between"/>
      </c:valAx>
      <c:valAx>
        <c:axId val="17282483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826624"/>
        <c:crosses val="max"/>
        <c:crossBetween val="between"/>
      </c:valAx>
      <c:catAx>
        <c:axId val="172826624"/>
        <c:scaling>
          <c:orientation val="minMax"/>
        </c:scaling>
        <c:delete val="1"/>
        <c:axPos val="b"/>
        <c:majorTickMark val="out"/>
        <c:minorTickMark val="none"/>
        <c:tickLblPos val="none"/>
        <c:crossAx val="172824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(graph!$B$8,graph!$F$8,graph!$J$8,graph!$N$8,graph!$R$8,graph!$V$8,graph!$Z$8)</c:f>
              <c:numCache>
                <c:formatCode>General</c:formatCode>
                <c:ptCount val="7"/>
                <c:pt idx="0">
                  <c:v>8012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3-448B-8FE4-02C8CCF2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57600"/>
        <c:axId val="17286758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(graph!$E$8,graph!$I$8,graph!$M$8,graph!$Q$8,graph!$U$8,graph!$Y$8,graph!$AC$8)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3-448B-8FE4-02C8CCF26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70656"/>
        <c:axId val="172869120"/>
      </c:lineChart>
      <c:catAx>
        <c:axId val="17285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867584"/>
        <c:crosses val="autoZero"/>
        <c:auto val="1"/>
        <c:lblAlgn val="ctr"/>
        <c:lblOffset val="100"/>
        <c:noMultiLvlLbl val="0"/>
      </c:catAx>
      <c:valAx>
        <c:axId val="17286758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857600"/>
        <c:crosses val="autoZero"/>
        <c:crossBetween val="between"/>
      </c:valAx>
      <c:valAx>
        <c:axId val="1728691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2870656"/>
        <c:crosses val="max"/>
        <c:crossBetween val="between"/>
      </c:valAx>
      <c:catAx>
        <c:axId val="172870656"/>
        <c:scaling>
          <c:orientation val="minMax"/>
        </c:scaling>
        <c:delete val="1"/>
        <c:axPos val="b"/>
        <c:majorTickMark val="out"/>
        <c:minorTickMark val="none"/>
        <c:tickLblPos val="none"/>
        <c:crossAx val="172869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(graph!$B$9,graph!$F$9,graph!$J$9,graph!$N$9,graph!$R$9,graph!$V$9,graph!$Z$9)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6-4052-BC0B-DB9369285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58016"/>
        <c:axId val="206359552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(graph!$E$9,graph!$I$9,graph!$M$9,graph!$Q$9,graph!$U$9,graph!$Y$9,graph!$AC$9)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6-4052-BC0B-DB9369285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66976"/>
        <c:axId val="206365440"/>
      </c:lineChart>
      <c:catAx>
        <c:axId val="20635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359552"/>
        <c:crosses val="autoZero"/>
        <c:auto val="1"/>
        <c:lblAlgn val="ctr"/>
        <c:lblOffset val="100"/>
        <c:noMultiLvlLbl val="0"/>
      </c:catAx>
      <c:valAx>
        <c:axId val="206359552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358016"/>
        <c:crosses val="autoZero"/>
        <c:crossBetween val="between"/>
      </c:valAx>
      <c:valAx>
        <c:axId val="20636544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366976"/>
        <c:crosses val="max"/>
        <c:crossBetween val="between"/>
      </c:valAx>
      <c:catAx>
        <c:axId val="206366976"/>
        <c:scaling>
          <c:orientation val="minMax"/>
        </c:scaling>
        <c:delete val="1"/>
        <c:axPos val="b"/>
        <c:majorTickMark val="out"/>
        <c:minorTickMark val="none"/>
        <c:tickLblPos val="none"/>
        <c:crossAx val="2063654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(graph!$B$10,graph!$F$10,graph!$J$10,graph!$N$10,graph!$R$10,graph!$V$10,graph!$Z$10)</c:f>
              <c:numCache>
                <c:formatCode>General</c:formatCode>
                <c:ptCount val="7"/>
                <c:pt idx="0">
                  <c:v>5572.6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C-4627-9A03-602B58AFA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18688"/>
        <c:axId val="20642022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(graph!$E$10,graph!$I$10,graph!$M$10,graph!$Q$10,graph!$U$10,graph!$Y$10,graph!$AC$10)</c:f>
              <c:numCache>
                <c:formatCode>0.0%</c:formatCode>
                <c:ptCount val="7"/>
                <c:pt idx="0">
                  <c:v>0.82000000000000006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C-4627-9A03-602B58AFA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26368"/>
        <c:axId val="207224832"/>
      </c:lineChart>
      <c:catAx>
        <c:axId val="20641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420224"/>
        <c:crosses val="autoZero"/>
        <c:auto val="1"/>
        <c:lblAlgn val="ctr"/>
        <c:lblOffset val="100"/>
        <c:noMultiLvlLbl val="0"/>
      </c:catAx>
      <c:valAx>
        <c:axId val="20642022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418688"/>
        <c:crosses val="autoZero"/>
        <c:crossBetween val="between"/>
      </c:valAx>
      <c:valAx>
        <c:axId val="20722483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226368"/>
        <c:crosses val="max"/>
        <c:crossBetween val="between"/>
      </c:valAx>
      <c:catAx>
        <c:axId val="207226368"/>
        <c:scaling>
          <c:orientation val="minMax"/>
        </c:scaling>
        <c:delete val="1"/>
        <c:axPos val="b"/>
        <c:majorTickMark val="out"/>
        <c:minorTickMark val="none"/>
        <c:tickLblPos val="none"/>
        <c:crossAx val="207224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(graph!$B$11,graph!$F$11,graph!$J$11,graph!$N$11,graph!$R$11,graph!$V$11,graph!$Z$11)</c:f>
              <c:numCache>
                <c:formatCode>General</c:formatCode>
                <c:ptCount val="7"/>
                <c:pt idx="0">
                  <c:v>15941.2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D-4D78-8552-E8E4FD775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331328"/>
        <c:axId val="2073328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(graph!$E$11,graph!$I$11,graph!$M$11,graph!$Q$11,graph!$U$11,graph!$Y$11,graph!$AC$11)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D-4D78-8552-E8E4FD775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348480"/>
        <c:axId val="207334400"/>
      </c:lineChart>
      <c:catAx>
        <c:axId val="20733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332864"/>
        <c:crosses val="autoZero"/>
        <c:auto val="1"/>
        <c:lblAlgn val="ctr"/>
        <c:lblOffset val="100"/>
        <c:noMultiLvlLbl val="0"/>
      </c:catAx>
      <c:valAx>
        <c:axId val="2073328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331328"/>
        <c:crosses val="autoZero"/>
        <c:crossBetween val="between"/>
      </c:valAx>
      <c:valAx>
        <c:axId val="20733440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348480"/>
        <c:crosses val="max"/>
        <c:crossBetween val="between"/>
      </c:valAx>
      <c:catAx>
        <c:axId val="207348480"/>
        <c:scaling>
          <c:orientation val="minMax"/>
        </c:scaling>
        <c:delete val="1"/>
        <c:axPos val="b"/>
        <c:majorTickMark val="out"/>
        <c:minorTickMark val="none"/>
        <c:tickLblPos val="none"/>
        <c:crossAx val="2073344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opLeftCell="A4" workbookViewId="0">
      <selection activeCell="A67" sqref="A67:XFD82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87"/>
      <c r="H1" s="87"/>
      <c r="I1" s="87"/>
      <c r="J1" s="4"/>
      <c r="K1" s="4"/>
      <c r="L1" s="4"/>
      <c r="M1" s="4"/>
      <c r="N1" s="4"/>
      <c r="O1" s="6"/>
      <c r="P1" s="4"/>
      <c r="Q1" s="6"/>
      <c r="R1" s="4"/>
      <c r="S1" s="4"/>
      <c r="T1" s="7"/>
      <c r="U1" s="4"/>
      <c r="V1" s="4"/>
      <c r="W1" s="4"/>
      <c r="X1" s="4"/>
      <c r="Y1" s="4"/>
    </row>
    <row r="2" spans="1:25" ht="2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7.25" thickBot="1">
      <c r="A4" s="8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0" t="s">
        <v>3</v>
      </c>
      <c r="C5" s="12" t="s">
        <v>4</v>
      </c>
      <c r="D5" s="13"/>
      <c r="E5" s="14" t="s">
        <v>5</v>
      </c>
      <c r="F5" s="15"/>
      <c r="G5" s="93" t="s">
        <v>6</v>
      </c>
      <c r="H5" s="93"/>
      <c r="I5" s="16"/>
      <c r="J5" s="94">
        <v>43867</v>
      </c>
      <c r="K5" s="94"/>
      <c r="L5" s="94"/>
      <c r="M5" s="94"/>
      <c r="N5" s="94"/>
      <c r="O5" s="16"/>
      <c r="P5" s="17" t="s">
        <v>7</v>
      </c>
      <c r="Q5" s="18"/>
      <c r="R5" s="19"/>
      <c r="S5" s="14"/>
      <c r="T5" s="14"/>
      <c r="U5" s="95">
        <v>43874</v>
      </c>
      <c r="V5" s="96"/>
      <c r="W5" s="96"/>
      <c r="X5" s="96"/>
      <c r="Y5" s="20"/>
    </row>
    <row r="6" spans="1:25">
      <c r="A6" s="8"/>
      <c r="B6" s="91"/>
      <c r="C6" s="21" t="s">
        <v>8</v>
      </c>
      <c r="D6" s="22"/>
      <c r="E6" s="23" t="s">
        <v>9</v>
      </c>
      <c r="F6" s="24"/>
      <c r="G6" s="97" t="s">
        <v>10</v>
      </c>
      <c r="H6" s="97"/>
      <c r="I6" s="25"/>
      <c r="J6" s="98">
        <v>43700</v>
      </c>
      <c r="K6" s="98"/>
      <c r="L6" s="98"/>
      <c r="M6" s="98"/>
      <c r="N6" s="98"/>
      <c r="O6" s="25"/>
      <c r="P6" s="26" t="s">
        <v>11</v>
      </c>
      <c r="Q6" s="27"/>
      <c r="R6" s="27"/>
      <c r="S6" s="25"/>
      <c r="T6" s="27"/>
      <c r="U6" s="99"/>
      <c r="V6" s="99"/>
      <c r="W6" s="99"/>
      <c r="X6" s="99"/>
      <c r="Y6" s="28" t="s">
        <v>12</v>
      </c>
    </row>
    <row r="7" spans="1:25">
      <c r="A7" s="29"/>
      <c r="B7" s="91"/>
      <c r="C7" s="21" t="s">
        <v>13</v>
      </c>
      <c r="D7" s="22"/>
      <c r="E7" s="30"/>
      <c r="F7" s="31"/>
      <c r="G7" s="97" t="s">
        <v>14</v>
      </c>
      <c r="H7" s="97"/>
      <c r="I7" s="25"/>
      <c r="J7" s="100"/>
      <c r="K7" s="100"/>
      <c r="L7" s="100"/>
      <c r="M7" s="100"/>
      <c r="N7" s="100"/>
      <c r="O7" s="25"/>
      <c r="P7" s="26" t="s">
        <v>15</v>
      </c>
      <c r="Q7" s="30"/>
      <c r="R7" s="30"/>
      <c r="S7" s="30"/>
      <c r="T7" s="30"/>
      <c r="U7" s="99"/>
      <c r="V7" s="99"/>
      <c r="W7" s="99"/>
      <c r="X7" s="99"/>
      <c r="Y7" s="32"/>
    </row>
    <row r="8" spans="1:25" ht="17.25" thickBot="1">
      <c r="A8" s="29"/>
      <c r="B8" s="92"/>
      <c r="C8" s="33" t="s">
        <v>16</v>
      </c>
      <c r="D8" s="34"/>
      <c r="E8" s="35"/>
      <c r="F8" s="36"/>
      <c r="G8" s="37"/>
      <c r="H8" s="36"/>
      <c r="I8" s="38"/>
      <c r="J8" s="39"/>
      <c r="K8" s="40"/>
      <c r="L8" s="40"/>
      <c r="M8" s="40"/>
      <c r="N8" s="40"/>
      <c r="O8" s="38"/>
      <c r="P8" s="37"/>
      <c r="Q8" s="41"/>
      <c r="R8" s="41"/>
      <c r="S8" s="41"/>
      <c r="T8" s="41"/>
      <c r="U8" s="42"/>
      <c r="V8" s="42"/>
      <c r="W8" s="42"/>
      <c r="X8" s="42"/>
      <c r="Y8" s="43"/>
    </row>
    <row r="9" spans="1:25" ht="18" thickTop="1" thickBot="1">
      <c r="B9" s="44" t="s">
        <v>17</v>
      </c>
      <c r="C9" s="45"/>
      <c r="D9" s="46"/>
      <c r="E9" s="45"/>
      <c r="F9" s="45"/>
      <c r="G9" s="47"/>
      <c r="H9" s="47"/>
      <c r="I9" s="47"/>
      <c r="J9" s="47"/>
      <c r="K9" s="47"/>
      <c r="L9" s="48"/>
      <c r="M9" s="47"/>
      <c r="N9" s="47"/>
      <c r="O9" s="47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9" t="str">
        <f>E6</f>
        <v>무주농장</v>
      </c>
      <c r="C10" s="50" t="s">
        <v>18</v>
      </c>
      <c r="D10" s="51">
        <f>ROUNDDOWN((J5-J6+1)/7,0)</f>
        <v>24</v>
      </c>
      <c r="E10" s="52" t="s">
        <v>19</v>
      </c>
      <c r="F10" s="53">
        <f>(J5-J6+1)-(D10*7)</f>
        <v>0</v>
      </c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thickTop="1">
      <c r="B11" s="57" t="s">
        <v>20</v>
      </c>
      <c r="C11" s="57" t="s">
        <v>21</v>
      </c>
      <c r="D11" s="57" t="s">
        <v>22</v>
      </c>
      <c r="E11" s="57" t="s">
        <v>23</v>
      </c>
      <c r="F11" s="57" t="s">
        <v>24</v>
      </c>
      <c r="G11" s="57" t="s">
        <v>25</v>
      </c>
      <c r="H11" s="57">
        <v>0</v>
      </c>
      <c r="I11" s="57">
        <v>1</v>
      </c>
      <c r="J11" s="57">
        <v>2</v>
      </c>
      <c r="K11" s="57">
        <v>3</v>
      </c>
      <c r="L11" s="57">
        <v>4</v>
      </c>
      <c r="M11" s="57">
        <v>5</v>
      </c>
      <c r="N11" s="57">
        <v>6</v>
      </c>
      <c r="O11" s="57">
        <v>7</v>
      </c>
      <c r="P11" s="57">
        <v>8</v>
      </c>
      <c r="Q11" s="57">
        <v>9</v>
      </c>
      <c r="R11" s="57">
        <v>10</v>
      </c>
      <c r="S11" s="57">
        <v>11</v>
      </c>
      <c r="T11" s="57">
        <v>12</v>
      </c>
      <c r="U11" s="57">
        <v>13</v>
      </c>
      <c r="V11" s="57">
        <v>14</v>
      </c>
      <c r="W11" s="57">
        <v>15</v>
      </c>
      <c r="X11" s="57">
        <v>16</v>
      </c>
      <c r="Y11" s="57">
        <v>17</v>
      </c>
    </row>
    <row r="12" spans="1:25">
      <c r="B12" s="58" t="s">
        <v>26</v>
      </c>
      <c r="C12" s="58" t="s">
        <v>27</v>
      </c>
      <c r="D12" s="59">
        <v>43867</v>
      </c>
      <c r="E12" s="83">
        <v>50</v>
      </c>
      <c r="F12" s="61">
        <v>73</v>
      </c>
      <c r="G12" s="58">
        <v>10</v>
      </c>
      <c r="H12" s="58">
        <v>10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>
      <c r="B13" s="58" t="s">
        <v>28</v>
      </c>
      <c r="C13" s="58" t="s">
        <v>27</v>
      </c>
      <c r="D13" s="59">
        <v>43867</v>
      </c>
      <c r="E13" s="83">
        <v>43</v>
      </c>
      <c r="F13" s="61">
        <v>72</v>
      </c>
      <c r="G13" s="58">
        <v>10</v>
      </c>
      <c r="H13" s="58">
        <v>10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>
      <c r="B14" s="58" t="s">
        <v>29</v>
      </c>
      <c r="C14" s="58" t="s">
        <v>27</v>
      </c>
      <c r="D14" s="59">
        <v>43867</v>
      </c>
      <c r="E14" s="83">
        <v>83</v>
      </c>
      <c r="F14" s="61">
        <v>63</v>
      </c>
      <c r="G14" s="58">
        <v>10</v>
      </c>
      <c r="H14" s="58">
        <v>10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>
      <c r="B15" s="58" t="s">
        <v>30</v>
      </c>
      <c r="C15" s="58" t="s">
        <v>27</v>
      </c>
      <c r="D15" s="59">
        <v>43867</v>
      </c>
      <c r="E15" s="83">
        <v>170</v>
      </c>
      <c r="F15" s="61">
        <v>57</v>
      </c>
      <c r="G15" s="58">
        <v>10</v>
      </c>
      <c r="H15" s="58">
        <v>10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>
      <c r="B16" s="58" t="s">
        <v>31</v>
      </c>
      <c r="C16" s="58" t="s">
        <v>27</v>
      </c>
      <c r="D16" s="59">
        <v>43867</v>
      </c>
      <c r="E16" s="83">
        <v>183</v>
      </c>
      <c r="F16" s="61">
        <v>55</v>
      </c>
      <c r="G16" s="58">
        <v>10</v>
      </c>
      <c r="H16" s="58">
        <v>10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2:25">
      <c r="B17" s="58" t="s">
        <v>26</v>
      </c>
      <c r="C17" s="58" t="s">
        <v>32</v>
      </c>
      <c r="D17" s="59">
        <v>43867</v>
      </c>
      <c r="E17" s="58">
        <v>35</v>
      </c>
      <c r="F17" s="58">
        <v>89</v>
      </c>
      <c r="G17" s="58">
        <v>10</v>
      </c>
      <c r="H17" s="58">
        <v>10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 t="s">
        <v>28</v>
      </c>
      <c r="C18" s="58" t="s">
        <v>32</v>
      </c>
      <c r="D18" s="59">
        <v>43867</v>
      </c>
      <c r="E18" s="58">
        <v>33</v>
      </c>
      <c r="F18" s="58">
        <v>94</v>
      </c>
      <c r="G18" s="58">
        <v>10</v>
      </c>
      <c r="H18" s="58">
        <v>10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 t="s">
        <v>29</v>
      </c>
      <c r="C19" s="58" t="s">
        <v>32</v>
      </c>
      <c r="D19" s="59">
        <v>43867</v>
      </c>
      <c r="E19" s="58">
        <v>52</v>
      </c>
      <c r="F19" s="58">
        <v>281</v>
      </c>
      <c r="G19" s="58">
        <v>10</v>
      </c>
      <c r="H19" s="58">
        <v>10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 t="s">
        <v>30</v>
      </c>
      <c r="C20" s="58" t="s">
        <v>32</v>
      </c>
      <c r="D20" s="59">
        <v>43867</v>
      </c>
      <c r="E20" s="58">
        <v>13</v>
      </c>
      <c r="F20" s="58">
        <v>123</v>
      </c>
      <c r="G20" s="58">
        <v>10</v>
      </c>
      <c r="H20" s="58">
        <v>10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2:25">
      <c r="B21" s="58" t="s">
        <v>31</v>
      </c>
      <c r="C21" s="58" t="s">
        <v>32</v>
      </c>
      <c r="D21" s="59">
        <v>43867</v>
      </c>
      <c r="E21" s="58">
        <v>20</v>
      </c>
      <c r="F21" s="58">
        <v>105</v>
      </c>
      <c r="G21" s="58">
        <v>10</v>
      </c>
      <c r="H21" s="58">
        <v>10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2:25">
      <c r="B22" s="58" t="s">
        <v>26</v>
      </c>
      <c r="C22" s="58" t="s">
        <v>33</v>
      </c>
      <c r="D22" s="59">
        <v>43867</v>
      </c>
      <c r="E22" s="58">
        <v>5563</v>
      </c>
      <c r="F22" s="58">
        <v>44</v>
      </c>
      <c r="G22" s="58">
        <v>10</v>
      </c>
      <c r="H22" s="58"/>
      <c r="I22" s="58"/>
      <c r="J22" s="58">
        <v>1</v>
      </c>
      <c r="K22" s="58">
        <v>3</v>
      </c>
      <c r="L22" s="58">
        <v>1</v>
      </c>
      <c r="M22" s="58">
        <v>1</v>
      </c>
      <c r="N22" s="58">
        <v>1</v>
      </c>
      <c r="O22" s="58">
        <v>3</v>
      </c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2:25">
      <c r="B23" s="58" t="s">
        <v>28</v>
      </c>
      <c r="C23" s="58" t="s">
        <v>33</v>
      </c>
      <c r="D23" s="59">
        <v>43867</v>
      </c>
      <c r="E23" s="58">
        <v>6335</v>
      </c>
      <c r="F23" s="58">
        <v>67</v>
      </c>
      <c r="G23" s="58">
        <v>10</v>
      </c>
      <c r="H23" s="58"/>
      <c r="I23" s="58"/>
      <c r="J23" s="58">
        <v>3</v>
      </c>
      <c r="K23" s="58"/>
      <c r="L23" s="58">
        <v>2</v>
      </c>
      <c r="M23" s="58">
        <v>1</v>
      </c>
      <c r="N23" s="58">
        <v>1</v>
      </c>
      <c r="O23" s="58">
        <v>2</v>
      </c>
      <c r="P23" s="58"/>
      <c r="Q23" s="58"/>
      <c r="R23" s="58">
        <v>1</v>
      </c>
      <c r="S23" s="58"/>
      <c r="T23" s="58"/>
      <c r="U23" s="58"/>
      <c r="V23" s="58"/>
      <c r="W23" s="58"/>
      <c r="X23" s="58"/>
      <c r="Y23" s="58"/>
    </row>
    <row r="24" spans="2:25">
      <c r="B24" s="58" t="s">
        <v>29</v>
      </c>
      <c r="C24" s="58" t="s">
        <v>33</v>
      </c>
      <c r="D24" s="59">
        <v>43867</v>
      </c>
      <c r="E24" s="58">
        <v>10679</v>
      </c>
      <c r="F24" s="58">
        <v>57</v>
      </c>
      <c r="G24" s="58">
        <v>10</v>
      </c>
      <c r="H24" s="58"/>
      <c r="I24" s="58"/>
      <c r="J24" s="58"/>
      <c r="K24" s="58">
        <v>1</v>
      </c>
      <c r="L24" s="58">
        <v>1</v>
      </c>
      <c r="M24" s="58"/>
      <c r="N24" s="58">
        <v>2</v>
      </c>
      <c r="O24" s="58">
        <v>2</v>
      </c>
      <c r="P24" s="58"/>
      <c r="Q24" s="58">
        <v>1</v>
      </c>
      <c r="R24" s="58">
        <v>2</v>
      </c>
      <c r="S24" s="58"/>
      <c r="T24" s="58">
        <v>1</v>
      </c>
      <c r="U24" s="58"/>
      <c r="V24" s="58"/>
      <c r="W24" s="58"/>
      <c r="X24" s="58"/>
      <c r="Y24" s="58"/>
    </row>
    <row r="25" spans="2:25">
      <c r="B25" s="58" t="s">
        <v>30</v>
      </c>
      <c r="C25" s="58" t="s">
        <v>33</v>
      </c>
      <c r="D25" s="59">
        <v>43867</v>
      </c>
      <c r="E25" s="58">
        <v>6586</v>
      </c>
      <c r="F25" s="58">
        <v>64</v>
      </c>
      <c r="G25" s="58">
        <v>10</v>
      </c>
      <c r="H25" s="58"/>
      <c r="I25" s="58"/>
      <c r="J25" s="58">
        <v>2</v>
      </c>
      <c r="K25" s="58">
        <v>1</v>
      </c>
      <c r="L25" s="58">
        <v>2</v>
      </c>
      <c r="M25" s="58">
        <v>1</v>
      </c>
      <c r="N25" s="58">
        <v>2</v>
      </c>
      <c r="O25" s="58"/>
      <c r="P25" s="58"/>
      <c r="Q25" s="58">
        <v>1</v>
      </c>
      <c r="R25" s="58">
        <v>1</v>
      </c>
      <c r="S25" s="58"/>
      <c r="T25" s="58"/>
      <c r="U25" s="58"/>
      <c r="V25" s="58"/>
      <c r="W25" s="58"/>
      <c r="X25" s="58"/>
      <c r="Y25" s="58"/>
    </row>
    <row r="26" spans="2:25">
      <c r="B26" s="58" t="s">
        <v>31</v>
      </c>
      <c r="C26" s="58" t="s">
        <v>33</v>
      </c>
      <c r="D26" s="59">
        <v>43867</v>
      </c>
      <c r="E26" s="58">
        <v>5599</v>
      </c>
      <c r="F26" s="58">
        <v>48</v>
      </c>
      <c r="G26" s="58">
        <v>10</v>
      </c>
      <c r="H26" s="58"/>
      <c r="I26" s="58"/>
      <c r="J26" s="58">
        <v>1</v>
      </c>
      <c r="K26" s="58">
        <v>1</v>
      </c>
      <c r="L26" s="58">
        <v>3</v>
      </c>
      <c r="M26" s="58">
        <v>3</v>
      </c>
      <c r="N26" s="58"/>
      <c r="O26" s="58"/>
      <c r="P26" s="58">
        <v>2</v>
      </c>
      <c r="Q26" s="58"/>
      <c r="R26" s="58"/>
      <c r="S26" s="58"/>
      <c r="T26" s="58"/>
      <c r="U26" s="58"/>
      <c r="V26" s="58"/>
      <c r="W26" s="58"/>
      <c r="X26" s="58"/>
      <c r="Y26" s="58"/>
    </row>
    <row r="27" spans="2:25">
      <c r="B27" s="58" t="s">
        <v>26</v>
      </c>
      <c r="C27" s="58" t="s">
        <v>34</v>
      </c>
      <c r="D27" s="59">
        <v>43867</v>
      </c>
      <c r="E27" s="58">
        <v>13328</v>
      </c>
      <c r="F27" s="58">
        <v>44</v>
      </c>
      <c r="G27" s="58">
        <v>10</v>
      </c>
      <c r="H27" s="58"/>
      <c r="I27" s="58"/>
      <c r="J27" s="58"/>
      <c r="K27" s="58">
        <v>1</v>
      </c>
      <c r="L27" s="58"/>
      <c r="M27" s="58">
        <v>1</v>
      </c>
      <c r="N27" s="58">
        <v>1</v>
      </c>
      <c r="O27" s="58"/>
      <c r="P27" s="58">
        <v>1</v>
      </c>
      <c r="Q27" s="58"/>
      <c r="R27" s="58">
        <v>2</v>
      </c>
      <c r="S27" s="58">
        <v>4</v>
      </c>
      <c r="T27" s="58"/>
      <c r="U27" s="58"/>
      <c r="V27" s="58"/>
      <c r="W27" s="58"/>
      <c r="X27" s="58"/>
      <c r="Y27" s="58"/>
    </row>
    <row r="28" spans="2:25">
      <c r="B28" s="58" t="s">
        <v>28</v>
      </c>
      <c r="C28" s="58" t="s">
        <v>34</v>
      </c>
      <c r="D28" s="59">
        <v>43867</v>
      </c>
      <c r="E28" s="58">
        <v>15383</v>
      </c>
      <c r="F28" s="58">
        <v>34</v>
      </c>
      <c r="G28" s="58">
        <v>10</v>
      </c>
      <c r="H28" s="58"/>
      <c r="I28" s="58"/>
      <c r="J28" s="58"/>
      <c r="K28" s="58">
        <v>1</v>
      </c>
      <c r="L28" s="58"/>
      <c r="M28" s="58"/>
      <c r="N28" s="58"/>
      <c r="O28" s="58"/>
      <c r="P28" s="58">
        <v>2</v>
      </c>
      <c r="Q28" s="58"/>
      <c r="R28" s="58">
        <v>3</v>
      </c>
      <c r="S28" s="58">
        <v>2</v>
      </c>
      <c r="T28" s="58">
        <v>2</v>
      </c>
      <c r="U28" s="58"/>
      <c r="V28" s="58"/>
      <c r="W28" s="58"/>
      <c r="X28" s="58"/>
      <c r="Y28" s="58"/>
    </row>
    <row r="29" spans="2:25">
      <c r="B29" s="58" t="s">
        <v>29</v>
      </c>
      <c r="C29" s="58" t="s">
        <v>34</v>
      </c>
      <c r="D29" s="59">
        <v>43867</v>
      </c>
      <c r="E29" s="58">
        <v>17273</v>
      </c>
      <c r="F29" s="58">
        <v>18</v>
      </c>
      <c r="G29" s="58">
        <v>10</v>
      </c>
      <c r="H29" s="58"/>
      <c r="I29" s="58"/>
      <c r="J29" s="58"/>
      <c r="K29" s="58"/>
      <c r="L29" s="58"/>
      <c r="M29" s="58"/>
      <c r="N29" s="58"/>
      <c r="O29" s="58"/>
      <c r="P29" s="58">
        <v>1</v>
      </c>
      <c r="Q29" s="58">
        <v>1</v>
      </c>
      <c r="R29" s="58">
        <v>1</v>
      </c>
      <c r="S29" s="58">
        <v>6</v>
      </c>
      <c r="T29" s="58">
        <v>1</v>
      </c>
      <c r="U29" s="58"/>
      <c r="V29" s="58"/>
      <c r="W29" s="58"/>
      <c r="X29" s="58"/>
      <c r="Y29" s="58"/>
    </row>
    <row r="30" spans="2:25">
      <c r="B30" s="58" t="s">
        <v>30</v>
      </c>
      <c r="C30" s="58" t="s">
        <v>34</v>
      </c>
      <c r="D30" s="59">
        <v>43867</v>
      </c>
      <c r="E30" s="58">
        <v>12733</v>
      </c>
      <c r="F30" s="58">
        <v>55</v>
      </c>
      <c r="G30" s="58">
        <v>10</v>
      </c>
      <c r="H30" s="58"/>
      <c r="I30" s="58">
        <v>1</v>
      </c>
      <c r="J30" s="58"/>
      <c r="K30" s="58"/>
      <c r="L30" s="58">
        <v>1</v>
      </c>
      <c r="M30" s="58">
        <v>1</v>
      </c>
      <c r="N30" s="58"/>
      <c r="O30" s="58"/>
      <c r="P30" s="58">
        <v>2</v>
      </c>
      <c r="Q30" s="58"/>
      <c r="R30" s="58">
        <v>2</v>
      </c>
      <c r="S30" s="58">
        <v>1</v>
      </c>
      <c r="T30" s="58">
        <v>2</v>
      </c>
      <c r="U30" s="58"/>
      <c r="V30" s="58"/>
      <c r="W30" s="58"/>
      <c r="X30" s="58"/>
      <c r="Y30" s="58"/>
    </row>
    <row r="31" spans="2:25">
      <c r="B31" s="58" t="s">
        <v>31</v>
      </c>
      <c r="C31" s="58" t="s">
        <v>34</v>
      </c>
      <c r="D31" s="59">
        <v>43867</v>
      </c>
      <c r="E31" s="58">
        <v>16502</v>
      </c>
      <c r="F31" s="58">
        <v>29</v>
      </c>
      <c r="G31" s="58">
        <v>10</v>
      </c>
      <c r="H31" s="58"/>
      <c r="I31" s="58"/>
      <c r="J31" s="58"/>
      <c r="K31" s="58"/>
      <c r="L31" s="58"/>
      <c r="M31" s="58"/>
      <c r="N31" s="58">
        <v>1</v>
      </c>
      <c r="O31" s="58"/>
      <c r="P31" s="58"/>
      <c r="Q31" s="58">
        <v>2</v>
      </c>
      <c r="R31" s="58">
        <v>2</v>
      </c>
      <c r="S31" s="58">
        <v>3</v>
      </c>
      <c r="T31" s="58">
        <v>2</v>
      </c>
      <c r="U31" s="58"/>
      <c r="V31" s="58"/>
      <c r="W31" s="58"/>
      <c r="X31" s="58"/>
      <c r="Y31" s="58"/>
    </row>
    <row r="32" spans="2:25">
      <c r="B32" s="58" t="s">
        <v>26</v>
      </c>
      <c r="C32" s="58" t="s">
        <v>35</v>
      </c>
      <c r="D32" s="59">
        <v>43867</v>
      </c>
      <c r="E32" s="60">
        <v>11</v>
      </c>
      <c r="F32" s="62">
        <v>7.4226961902520552</v>
      </c>
      <c r="G32" s="58">
        <v>10</v>
      </c>
      <c r="H32" s="58" t="s">
        <v>36</v>
      </c>
      <c r="I32" s="58" t="s">
        <v>36</v>
      </c>
      <c r="J32" s="58" t="s">
        <v>36</v>
      </c>
      <c r="K32" s="58" t="s">
        <v>36</v>
      </c>
      <c r="L32" s="58" t="s">
        <v>36</v>
      </c>
      <c r="M32" s="58" t="s">
        <v>36</v>
      </c>
      <c r="N32" s="58" t="s">
        <v>36</v>
      </c>
      <c r="O32" s="58" t="s">
        <v>36</v>
      </c>
      <c r="P32" s="58" t="s">
        <v>36</v>
      </c>
      <c r="Q32" s="58">
        <v>1</v>
      </c>
      <c r="R32" s="58" t="s">
        <v>36</v>
      </c>
      <c r="S32" s="58">
        <v>7</v>
      </c>
      <c r="T32" s="58">
        <v>2</v>
      </c>
      <c r="U32" s="58"/>
      <c r="V32" s="58"/>
      <c r="W32" s="58"/>
      <c r="X32" s="58"/>
      <c r="Y32" s="58"/>
    </row>
    <row r="33" spans="2:25">
      <c r="B33" s="58" t="s">
        <v>28</v>
      </c>
      <c r="C33" s="58" t="s">
        <v>35</v>
      </c>
      <c r="D33" s="59">
        <v>43867</v>
      </c>
      <c r="E33" s="60">
        <v>11</v>
      </c>
      <c r="F33" s="63">
        <v>7.4226961902520552</v>
      </c>
      <c r="G33" s="58">
        <v>10</v>
      </c>
      <c r="H33" s="58" t="s">
        <v>36</v>
      </c>
      <c r="I33" s="58" t="s">
        <v>36</v>
      </c>
      <c r="J33" s="58" t="s">
        <v>36</v>
      </c>
      <c r="K33" s="58" t="s">
        <v>36</v>
      </c>
      <c r="L33" s="58" t="s">
        <v>36</v>
      </c>
      <c r="M33" s="58" t="s">
        <v>36</v>
      </c>
      <c r="N33" s="58" t="s">
        <v>36</v>
      </c>
      <c r="O33" s="58" t="s">
        <v>36</v>
      </c>
      <c r="P33" s="58" t="s">
        <v>36</v>
      </c>
      <c r="Q33" s="58" t="s">
        <v>36</v>
      </c>
      <c r="R33" s="58">
        <v>3</v>
      </c>
      <c r="S33" s="58">
        <v>4</v>
      </c>
      <c r="T33" s="58">
        <v>3</v>
      </c>
      <c r="U33" s="58"/>
      <c r="V33" s="58"/>
      <c r="W33" s="58"/>
      <c r="X33" s="58"/>
      <c r="Y33" s="58"/>
    </row>
    <row r="34" spans="2:25">
      <c r="B34" s="58" t="s">
        <v>29</v>
      </c>
      <c r="C34" s="58" t="s">
        <v>35</v>
      </c>
      <c r="D34" s="59">
        <v>43867</v>
      </c>
      <c r="E34" s="60">
        <v>10.5</v>
      </c>
      <c r="F34" s="61">
        <v>6.7343502970147391</v>
      </c>
      <c r="G34" s="58">
        <v>10</v>
      </c>
      <c r="H34" s="58" t="s">
        <v>36</v>
      </c>
      <c r="I34" s="58" t="s">
        <v>36</v>
      </c>
      <c r="J34" s="58" t="s">
        <v>36</v>
      </c>
      <c r="K34" s="58" t="s">
        <v>36</v>
      </c>
      <c r="L34" s="58" t="s">
        <v>36</v>
      </c>
      <c r="M34" s="58" t="s">
        <v>36</v>
      </c>
      <c r="N34" s="58" t="s">
        <v>36</v>
      </c>
      <c r="O34" s="58" t="s">
        <v>36</v>
      </c>
      <c r="P34" s="58" t="s">
        <v>36</v>
      </c>
      <c r="Q34" s="58" t="s">
        <v>36</v>
      </c>
      <c r="R34" s="58">
        <v>6</v>
      </c>
      <c r="S34" s="58">
        <v>3</v>
      </c>
      <c r="T34" s="58">
        <v>1</v>
      </c>
      <c r="U34" s="58"/>
      <c r="V34" s="58"/>
      <c r="W34" s="58"/>
      <c r="X34" s="58"/>
      <c r="Y34" s="58"/>
    </row>
    <row r="35" spans="2:25">
      <c r="B35" s="58" t="s">
        <v>30</v>
      </c>
      <c r="C35" s="58" t="s">
        <v>35</v>
      </c>
      <c r="D35" s="59">
        <v>43867</v>
      </c>
      <c r="E35" s="60">
        <v>11.4</v>
      </c>
      <c r="F35" s="61">
        <v>6.1333850770184926</v>
      </c>
      <c r="G35" s="58">
        <v>10</v>
      </c>
      <c r="H35" s="58" t="s">
        <v>36</v>
      </c>
      <c r="I35" s="58" t="s">
        <v>36</v>
      </c>
      <c r="J35" s="58" t="s">
        <v>36</v>
      </c>
      <c r="K35" s="58" t="s">
        <v>36</v>
      </c>
      <c r="L35" s="58" t="s">
        <v>36</v>
      </c>
      <c r="M35" s="58" t="s">
        <v>36</v>
      </c>
      <c r="N35" s="58" t="s">
        <v>36</v>
      </c>
      <c r="O35" s="58" t="s">
        <v>36</v>
      </c>
      <c r="P35" s="58" t="s">
        <v>36</v>
      </c>
      <c r="Q35" s="58" t="s">
        <v>36</v>
      </c>
      <c r="R35" s="58">
        <v>1</v>
      </c>
      <c r="S35" s="58">
        <v>4</v>
      </c>
      <c r="T35" s="58">
        <v>5</v>
      </c>
      <c r="U35" s="58"/>
      <c r="V35" s="58"/>
      <c r="W35" s="58"/>
      <c r="X35" s="58"/>
      <c r="Y35" s="58"/>
    </row>
    <row r="36" spans="2:25">
      <c r="B36" s="58" t="s">
        <v>31</v>
      </c>
      <c r="C36" s="58" t="s">
        <v>35</v>
      </c>
      <c r="D36" s="59">
        <v>43867</v>
      </c>
      <c r="E36" s="60">
        <v>11.4</v>
      </c>
      <c r="F36" s="61">
        <v>6.1333850770184926</v>
      </c>
      <c r="G36" s="58">
        <v>10</v>
      </c>
      <c r="H36" s="58" t="s">
        <v>36</v>
      </c>
      <c r="I36" s="58" t="s">
        <v>36</v>
      </c>
      <c r="J36" s="58" t="s">
        <v>36</v>
      </c>
      <c r="K36" s="58" t="s">
        <v>36</v>
      </c>
      <c r="L36" s="58" t="s">
        <v>36</v>
      </c>
      <c r="M36" s="58" t="s">
        <v>36</v>
      </c>
      <c r="N36" s="58" t="s">
        <v>36</v>
      </c>
      <c r="O36" s="58" t="s">
        <v>36</v>
      </c>
      <c r="P36" s="58" t="s">
        <v>36</v>
      </c>
      <c r="Q36" s="58" t="s">
        <v>36</v>
      </c>
      <c r="R36" s="58">
        <v>1</v>
      </c>
      <c r="S36" s="58">
        <v>4</v>
      </c>
      <c r="T36" s="58">
        <v>5</v>
      </c>
      <c r="U36" s="58"/>
      <c r="V36" s="58"/>
      <c r="W36" s="58"/>
      <c r="X36" s="58"/>
      <c r="Y36" s="58"/>
    </row>
    <row r="37" spans="2:25">
      <c r="B37" s="58" t="s">
        <v>26</v>
      </c>
      <c r="C37" s="58" t="s">
        <v>37</v>
      </c>
      <c r="D37" s="59">
        <v>43867</v>
      </c>
      <c r="E37" s="60">
        <v>7</v>
      </c>
      <c r="F37" s="61">
        <v>9.5238095238095237</v>
      </c>
      <c r="G37" s="58">
        <v>10</v>
      </c>
      <c r="H37" s="58" t="s">
        <v>36</v>
      </c>
      <c r="I37" s="58" t="s">
        <v>36</v>
      </c>
      <c r="J37" s="58" t="s">
        <v>36</v>
      </c>
      <c r="K37" s="58" t="s">
        <v>36</v>
      </c>
      <c r="L37" s="58" t="s">
        <v>36</v>
      </c>
      <c r="M37" s="58" t="s">
        <v>36</v>
      </c>
      <c r="N37" s="58">
        <v>2</v>
      </c>
      <c r="O37" s="58">
        <v>6</v>
      </c>
      <c r="P37" s="58">
        <v>2</v>
      </c>
      <c r="Q37" s="58" t="s">
        <v>36</v>
      </c>
      <c r="R37" s="58" t="s">
        <v>36</v>
      </c>
      <c r="S37" s="58" t="s">
        <v>36</v>
      </c>
      <c r="T37" s="58" t="s">
        <v>36</v>
      </c>
      <c r="U37" s="58"/>
      <c r="V37" s="58"/>
      <c r="W37" s="58"/>
      <c r="X37" s="58"/>
      <c r="Y37" s="58"/>
    </row>
    <row r="38" spans="2:25">
      <c r="B38" s="58" t="s">
        <v>28</v>
      </c>
      <c r="C38" s="58" t="s">
        <v>37</v>
      </c>
      <c r="D38" s="59">
        <v>43867</v>
      </c>
      <c r="E38" s="60">
        <v>7.9</v>
      </c>
      <c r="F38" s="61">
        <v>11.083481465454579</v>
      </c>
      <c r="G38" s="58">
        <v>10</v>
      </c>
      <c r="H38" s="58" t="s">
        <v>36</v>
      </c>
      <c r="I38" s="58" t="s">
        <v>36</v>
      </c>
      <c r="J38" s="58" t="s">
        <v>36</v>
      </c>
      <c r="K38" s="58" t="s">
        <v>36</v>
      </c>
      <c r="L38" s="58" t="s">
        <v>36</v>
      </c>
      <c r="M38" s="58" t="s">
        <v>36</v>
      </c>
      <c r="N38" s="58">
        <v>1</v>
      </c>
      <c r="O38" s="58">
        <v>1</v>
      </c>
      <c r="P38" s="58">
        <v>6</v>
      </c>
      <c r="Q38" s="58">
        <v>2</v>
      </c>
      <c r="R38" s="58" t="s">
        <v>36</v>
      </c>
      <c r="S38" s="58" t="s">
        <v>36</v>
      </c>
      <c r="T38" s="58" t="s">
        <v>36</v>
      </c>
      <c r="U38" s="58"/>
      <c r="V38" s="58"/>
      <c r="W38" s="58"/>
      <c r="X38" s="58"/>
      <c r="Y38" s="58"/>
    </row>
    <row r="39" spans="2:25">
      <c r="B39" s="58" t="s">
        <v>29</v>
      </c>
      <c r="C39" s="58" t="s">
        <v>37</v>
      </c>
      <c r="D39" s="59">
        <v>43867</v>
      </c>
      <c r="E39" s="60">
        <v>8.1</v>
      </c>
      <c r="F39" s="61">
        <v>15.884986885282936</v>
      </c>
      <c r="G39" s="58">
        <v>10</v>
      </c>
      <c r="H39" s="58" t="s">
        <v>36</v>
      </c>
      <c r="I39" s="58" t="s">
        <v>36</v>
      </c>
      <c r="J39" s="58" t="s">
        <v>36</v>
      </c>
      <c r="K39" s="58" t="s">
        <v>36</v>
      </c>
      <c r="L39" s="58" t="s">
        <v>36</v>
      </c>
      <c r="M39" s="58" t="s">
        <v>36</v>
      </c>
      <c r="N39" s="58" t="s">
        <v>36</v>
      </c>
      <c r="O39" s="58">
        <v>4</v>
      </c>
      <c r="P39" s="58">
        <v>3</v>
      </c>
      <c r="Q39" s="58">
        <v>2</v>
      </c>
      <c r="R39" s="58" t="s">
        <v>36</v>
      </c>
      <c r="S39" s="58">
        <v>1</v>
      </c>
      <c r="T39" s="58" t="s">
        <v>36</v>
      </c>
      <c r="U39" s="58"/>
      <c r="V39" s="58"/>
      <c r="W39" s="58"/>
      <c r="X39" s="58"/>
      <c r="Y39" s="58"/>
    </row>
    <row r="40" spans="2:25">
      <c r="B40" s="58" t="s">
        <v>30</v>
      </c>
      <c r="C40" s="58" t="s">
        <v>37</v>
      </c>
      <c r="D40" s="59">
        <v>43867</v>
      </c>
      <c r="E40" s="60">
        <v>7.8</v>
      </c>
      <c r="F40" s="61">
        <v>8.1084042568420234</v>
      </c>
      <c r="G40" s="58">
        <v>10</v>
      </c>
      <c r="H40" s="58" t="s">
        <v>36</v>
      </c>
      <c r="I40" s="58" t="s">
        <v>36</v>
      </c>
      <c r="J40" s="58" t="s">
        <v>36</v>
      </c>
      <c r="K40" s="58" t="s">
        <v>36</v>
      </c>
      <c r="L40" s="58" t="s">
        <v>36</v>
      </c>
      <c r="M40" s="58" t="s">
        <v>36</v>
      </c>
      <c r="N40" s="58" t="s">
        <v>36</v>
      </c>
      <c r="O40" s="58">
        <v>3</v>
      </c>
      <c r="P40" s="58">
        <v>6</v>
      </c>
      <c r="Q40" s="58">
        <v>1</v>
      </c>
      <c r="R40" s="58" t="s">
        <v>36</v>
      </c>
      <c r="S40" s="58" t="s">
        <v>36</v>
      </c>
      <c r="T40" s="58" t="s">
        <v>36</v>
      </c>
      <c r="U40" s="58"/>
      <c r="V40" s="58"/>
      <c r="W40" s="58"/>
      <c r="X40" s="58"/>
      <c r="Y40" s="58"/>
    </row>
    <row r="41" spans="2:25">
      <c r="B41" s="58" t="s">
        <v>31</v>
      </c>
      <c r="C41" s="58" t="s">
        <v>37</v>
      </c>
      <c r="D41" s="59">
        <v>43867</v>
      </c>
      <c r="E41" s="60">
        <v>7.4</v>
      </c>
      <c r="F41" s="61">
        <v>6.9783483715448629</v>
      </c>
      <c r="G41" s="58">
        <v>10</v>
      </c>
      <c r="H41" s="58" t="s">
        <v>36</v>
      </c>
      <c r="I41" s="58" t="s">
        <v>36</v>
      </c>
      <c r="J41" s="58" t="s">
        <v>36</v>
      </c>
      <c r="K41" s="58" t="s">
        <v>36</v>
      </c>
      <c r="L41" s="58" t="s">
        <v>36</v>
      </c>
      <c r="M41" s="58" t="s">
        <v>36</v>
      </c>
      <c r="N41" s="58" t="s">
        <v>36</v>
      </c>
      <c r="O41" s="58">
        <v>6</v>
      </c>
      <c r="P41" s="58">
        <v>4</v>
      </c>
      <c r="Q41" s="58" t="s">
        <v>36</v>
      </c>
      <c r="R41" s="58" t="s">
        <v>36</v>
      </c>
      <c r="S41" s="58" t="s">
        <v>36</v>
      </c>
      <c r="T41" s="58" t="s">
        <v>36</v>
      </c>
      <c r="U41" s="58"/>
      <c r="V41" s="58"/>
      <c r="W41" s="58"/>
      <c r="X41" s="58"/>
      <c r="Y41" s="58"/>
    </row>
    <row r="42" spans="2:25">
      <c r="B42" s="58" t="s">
        <v>26</v>
      </c>
      <c r="C42" s="58" t="s">
        <v>38</v>
      </c>
      <c r="D42" s="59">
        <v>43867</v>
      </c>
      <c r="E42" s="58">
        <v>7354</v>
      </c>
      <c r="F42" s="58">
        <v>27</v>
      </c>
      <c r="G42" s="58">
        <v>10</v>
      </c>
      <c r="H42" s="58"/>
      <c r="I42" s="58"/>
      <c r="J42" s="58"/>
      <c r="K42" s="58"/>
      <c r="L42" s="58"/>
      <c r="M42" s="58">
        <v>1</v>
      </c>
      <c r="N42" s="58">
        <v>2</v>
      </c>
      <c r="O42" s="58">
        <v>4</v>
      </c>
      <c r="P42" s="58">
        <v>2</v>
      </c>
      <c r="Q42" s="58">
        <v>1</v>
      </c>
      <c r="R42" s="58"/>
      <c r="S42" s="58"/>
      <c r="T42" s="58"/>
      <c r="U42" s="58"/>
      <c r="V42" s="58"/>
      <c r="W42" s="58"/>
      <c r="X42" s="58"/>
      <c r="Y42" s="58"/>
    </row>
    <row r="43" spans="2:25">
      <c r="B43" s="58" t="s">
        <v>28</v>
      </c>
      <c r="C43" s="58" t="s">
        <v>38</v>
      </c>
      <c r="D43" s="59">
        <v>43867</v>
      </c>
      <c r="E43" s="58">
        <v>7790</v>
      </c>
      <c r="F43" s="58">
        <v>36</v>
      </c>
      <c r="G43" s="58">
        <v>10</v>
      </c>
      <c r="H43" s="58"/>
      <c r="I43" s="58"/>
      <c r="J43" s="58"/>
      <c r="K43" s="58"/>
      <c r="L43" s="58"/>
      <c r="M43" s="58">
        <v>1</v>
      </c>
      <c r="N43" s="58">
        <v>2</v>
      </c>
      <c r="O43" s="58">
        <v>3</v>
      </c>
      <c r="P43" s="58">
        <v>3</v>
      </c>
      <c r="Q43" s="58"/>
      <c r="R43" s="58"/>
      <c r="S43" s="58">
        <v>1</v>
      </c>
      <c r="T43" s="58"/>
      <c r="U43" s="58"/>
      <c r="V43" s="58"/>
      <c r="W43" s="58"/>
      <c r="X43" s="58"/>
      <c r="Y43" s="58"/>
    </row>
    <row r="44" spans="2:25">
      <c r="B44" s="58" t="s">
        <v>29</v>
      </c>
      <c r="C44" s="58" t="s">
        <v>38</v>
      </c>
      <c r="D44" s="59">
        <v>43867</v>
      </c>
      <c r="E44" s="58">
        <v>7796</v>
      </c>
      <c r="F44" s="58">
        <v>32</v>
      </c>
      <c r="G44" s="58">
        <v>10</v>
      </c>
      <c r="H44" s="58"/>
      <c r="I44" s="58"/>
      <c r="J44" s="58"/>
      <c r="K44" s="58"/>
      <c r="L44" s="58"/>
      <c r="M44" s="58">
        <v>1</v>
      </c>
      <c r="N44" s="58">
        <v>1</v>
      </c>
      <c r="O44" s="58">
        <v>4</v>
      </c>
      <c r="P44" s="58">
        <v>2</v>
      </c>
      <c r="Q44" s="58">
        <v>1</v>
      </c>
      <c r="R44" s="58">
        <v>1</v>
      </c>
      <c r="S44" s="58"/>
      <c r="T44" s="58"/>
      <c r="U44" s="58"/>
      <c r="V44" s="58"/>
      <c r="W44" s="58"/>
      <c r="X44" s="58"/>
      <c r="Y44" s="58"/>
    </row>
    <row r="45" spans="2:25">
      <c r="B45" s="58" t="s">
        <v>30</v>
      </c>
      <c r="C45" s="58" t="s">
        <v>38</v>
      </c>
      <c r="D45" s="59">
        <v>43867</v>
      </c>
      <c r="E45" s="58">
        <v>9226</v>
      </c>
      <c r="F45" s="58">
        <v>19</v>
      </c>
      <c r="G45" s="58">
        <v>10</v>
      </c>
      <c r="H45" s="58"/>
      <c r="I45" s="58"/>
      <c r="J45" s="58"/>
      <c r="K45" s="58"/>
      <c r="L45" s="58"/>
      <c r="M45" s="58"/>
      <c r="N45" s="58">
        <v>1</v>
      </c>
      <c r="O45" s="58">
        <v>1</v>
      </c>
      <c r="P45" s="58">
        <v>4</v>
      </c>
      <c r="Q45" s="58">
        <v>4</v>
      </c>
      <c r="R45" s="58"/>
      <c r="S45" s="58"/>
      <c r="T45" s="58"/>
      <c r="U45" s="58"/>
      <c r="V45" s="58"/>
      <c r="W45" s="58"/>
      <c r="X45" s="58"/>
      <c r="Y45" s="58"/>
    </row>
    <row r="46" spans="2:25">
      <c r="B46" s="58" t="s">
        <v>31</v>
      </c>
      <c r="C46" s="58" t="s">
        <v>38</v>
      </c>
      <c r="D46" s="59">
        <v>43867</v>
      </c>
      <c r="E46" s="58">
        <v>7894</v>
      </c>
      <c r="F46" s="58">
        <v>33</v>
      </c>
      <c r="G46" s="58">
        <v>10</v>
      </c>
      <c r="H46" s="58"/>
      <c r="I46" s="58"/>
      <c r="J46" s="58"/>
      <c r="K46" s="58"/>
      <c r="L46" s="58"/>
      <c r="M46" s="58">
        <v>1</v>
      </c>
      <c r="N46" s="58">
        <v>1</v>
      </c>
      <c r="O46" s="58">
        <v>3</v>
      </c>
      <c r="P46" s="58">
        <v>3</v>
      </c>
      <c r="Q46" s="58"/>
      <c r="R46" s="58">
        <v>2</v>
      </c>
      <c r="S46" s="58"/>
      <c r="T46" s="58"/>
      <c r="U46" s="58"/>
      <c r="V46" s="58"/>
      <c r="W46" s="58"/>
      <c r="X46" s="58"/>
      <c r="Y46" s="58"/>
    </row>
    <row r="47" spans="2:25">
      <c r="B47" s="58" t="s">
        <v>26</v>
      </c>
      <c r="C47" s="58" t="s">
        <v>39</v>
      </c>
      <c r="D47" s="59">
        <v>43867</v>
      </c>
      <c r="E47" s="58">
        <v>13936</v>
      </c>
      <c r="F47" s="58">
        <v>43</v>
      </c>
      <c r="G47" s="58">
        <v>10</v>
      </c>
      <c r="H47" s="58"/>
      <c r="I47" s="58"/>
      <c r="J47" s="58"/>
      <c r="K47" s="58"/>
      <c r="L47" s="58"/>
      <c r="M47" s="58"/>
      <c r="N47" s="58">
        <v>1</v>
      </c>
      <c r="O47" s="58">
        <v>4</v>
      </c>
      <c r="P47" s="58"/>
      <c r="Q47" s="58"/>
      <c r="R47" s="58">
        <v>2</v>
      </c>
      <c r="S47" s="58">
        <v>1</v>
      </c>
      <c r="T47" s="58">
        <v>2</v>
      </c>
      <c r="U47" s="58"/>
      <c r="V47" s="58"/>
      <c r="W47" s="58"/>
      <c r="X47" s="58"/>
      <c r="Y47" s="58"/>
    </row>
    <row r="48" spans="2:25">
      <c r="B48" s="58" t="s">
        <v>28</v>
      </c>
      <c r="C48" s="58" t="s">
        <v>39</v>
      </c>
      <c r="D48" s="59">
        <v>43867</v>
      </c>
      <c r="E48" s="58">
        <v>12369</v>
      </c>
      <c r="F48" s="58">
        <v>20</v>
      </c>
      <c r="G48" s="58">
        <v>10</v>
      </c>
      <c r="H48" s="58"/>
      <c r="I48" s="58"/>
      <c r="J48" s="58"/>
      <c r="K48" s="58"/>
      <c r="L48" s="58"/>
      <c r="M48" s="58"/>
      <c r="N48" s="58">
        <v>1</v>
      </c>
      <c r="O48" s="58"/>
      <c r="P48" s="58">
        <v>4</v>
      </c>
      <c r="Q48" s="58"/>
      <c r="R48" s="58">
        <v>5</v>
      </c>
      <c r="S48" s="58"/>
      <c r="T48" s="58"/>
      <c r="U48" s="58"/>
      <c r="V48" s="58"/>
      <c r="W48" s="58"/>
      <c r="X48" s="58"/>
      <c r="Y48" s="58"/>
    </row>
    <row r="49" spans="2:25">
      <c r="B49" s="58" t="s">
        <v>29</v>
      </c>
      <c r="C49" s="58" t="s">
        <v>39</v>
      </c>
      <c r="D49" s="59">
        <v>43867</v>
      </c>
      <c r="E49" s="58">
        <v>16915</v>
      </c>
      <c r="F49" s="58">
        <v>19</v>
      </c>
      <c r="G49" s="58">
        <v>10</v>
      </c>
      <c r="H49" s="58"/>
      <c r="I49" s="58"/>
      <c r="J49" s="58"/>
      <c r="K49" s="58"/>
      <c r="L49" s="58"/>
      <c r="M49" s="58"/>
      <c r="N49" s="58"/>
      <c r="O49" s="58"/>
      <c r="P49" s="58">
        <v>1</v>
      </c>
      <c r="Q49" s="58">
        <v>1</v>
      </c>
      <c r="R49" s="58">
        <v>2</v>
      </c>
      <c r="S49" s="58">
        <v>5</v>
      </c>
      <c r="T49" s="58">
        <v>1</v>
      </c>
      <c r="U49" s="58"/>
      <c r="V49" s="58"/>
      <c r="W49" s="58"/>
      <c r="X49" s="58"/>
      <c r="Y49" s="58"/>
    </row>
    <row r="50" spans="2:25">
      <c r="B50" s="58" t="s">
        <v>30</v>
      </c>
      <c r="C50" s="58" t="s">
        <v>39</v>
      </c>
      <c r="D50" s="59">
        <v>43867</v>
      </c>
      <c r="E50" s="58">
        <v>18993</v>
      </c>
      <c r="F50" s="58">
        <v>14</v>
      </c>
      <c r="G50" s="58">
        <v>10</v>
      </c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>
        <v>2</v>
      </c>
      <c r="S50" s="58">
        <v>5</v>
      </c>
      <c r="T50" s="58">
        <v>3</v>
      </c>
      <c r="U50" s="58"/>
      <c r="V50" s="58"/>
      <c r="W50" s="58"/>
      <c r="X50" s="58"/>
      <c r="Y50" s="58"/>
    </row>
    <row r="51" spans="2:25">
      <c r="B51" s="58" t="s">
        <v>31</v>
      </c>
      <c r="C51" s="58" t="s">
        <v>39</v>
      </c>
      <c r="D51" s="59">
        <v>43867</v>
      </c>
      <c r="E51" s="58">
        <v>17493</v>
      </c>
      <c r="F51" s="58">
        <v>22</v>
      </c>
      <c r="G51" s="58">
        <v>10</v>
      </c>
      <c r="H51" s="58"/>
      <c r="I51" s="58"/>
      <c r="J51" s="58"/>
      <c r="K51" s="58"/>
      <c r="L51" s="58"/>
      <c r="M51" s="58"/>
      <c r="N51" s="58"/>
      <c r="O51" s="58"/>
      <c r="P51" s="58">
        <v>1</v>
      </c>
      <c r="Q51" s="58">
        <v>2</v>
      </c>
      <c r="R51" s="58">
        <v>1</v>
      </c>
      <c r="S51" s="58">
        <v>3</v>
      </c>
      <c r="T51" s="58">
        <v>3</v>
      </c>
      <c r="U51" s="58"/>
      <c r="V51" s="58"/>
      <c r="W51" s="58"/>
      <c r="X51" s="58"/>
      <c r="Y51" s="58"/>
    </row>
    <row r="52" spans="2:25">
      <c r="B52" s="58" t="s">
        <v>26</v>
      </c>
      <c r="C52" s="58" t="s">
        <v>40</v>
      </c>
      <c r="D52" s="59">
        <v>43867</v>
      </c>
      <c r="E52" s="58">
        <v>7770</v>
      </c>
      <c r="F52" s="58">
        <v>36</v>
      </c>
      <c r="G52" s="58">
        <v>10</v>
      </c>
      <c r="H52" s="58">
        <v>1</v>
      </c>
      <c r="I52" s="58"/>
      <c r="J52" s="58"/>
      <c r="K52" s="58"/>
      <c r="L52" s="58"/>
      <c r="M52" s="58"/>
      <c r="N52" s="58">
        <v>1</v>
      </c>
      <c r="O52" s="58">
        <v>2</v>
      </c>
      <c r="P52" s="58">
        <v>5</v>
      </c>
      <c r="Q52" s="58">
        <v>1</v>
      </c>
      <c r="R52" s="58"/>
      <c r="S52" s="58"/>
      <c r="T52" s="58"/>
      <c r="U52" s="58"/>
      <c r="V52" s="58"/>
      <c r="W52" s="58"/>
      <c r="X52" s="58"/>
      <c r="Y52" s="58"/>
    </row>
    <row r="53" spans="2:25">
      <c r="B53" s="58" t="s">
        <v>28</v>
      </c>
      <c r="C53" s="58" t="s">
        <v>40</v>
      </c>
      <c r="D53" s="59">
        <v>43867</v>
      </c>
      <c r="E53" s="58">
        <v>5659</v>
      </c>
      <c r="F53" s="58">
        <v>61</v>
      </c>
      <c r="G53" s="58">
        <v>10</v>
      </c>
      <c r="H53" s="58"/>
      <c r="I53" s="58">
        <v>1</v>
      </c>
      <c r="J53" s="58">
        <v>3</v>
      </c>
      <c r="K53" s="58"/>
      <c r="L53" s="58"/>
      <c r="M53" s="58">
        <v>1</v>
      </c>
      <c r="N53" s="58">
        <v>2</v>
      </c>
      <c r="O53" s="58"/>
      <c r="P53" s="58">
        <v>2</v>
      </c>
      <c r="Q53" s="58">
        <v>1</v>
      </c>
      <c r="R53" s="58"/>
      <c r="S53" s="58"/>
      <c r="T53" s="58"/>
      <c r="U53" s="58"/>
      <c r="V53" s="58"/>
      <c r="W53" s="58"/>
      <c r="X53" s="58"/>
      <c r="Y53" s="58"/>
    </row>
    <row r="54" spans="2:25">
      <c r="B54" s="58" t="s">
        <v>29</v>
      </c>
      <c r="C54" s="58" t="s">
        <v>40</v>
      </c>
      <c r="D54" s="59">
        <v>43867</v>
      </c>
      <c r="E54" s="58">
        <v>1842</v>
      </c>
      <c r="F54" s="58">
        <v>186</v>
      </c>
      <c r="G54" s="58">
        <v>10</v>
      </c>
      <c r="H54" s="58">
        <v>7</v>
      </c>
      <c r="I54" s="58">
        <v>1</v>
      </c>
      <c r="J54" s="58"/>
      <c r="K54" s="58">
        <v>1</v>
      </c>
      <c r="L54" s="58"/>
      <c r="M54" s="58"/>
      <c r="N54" s="58"/>
      <c r="O54" s="58"/>
      <c r="P54" s="58"/>
      <c r="Q54" s="58">
        <v>1</v>
      </c>
      <c r="R54" s="58"/>
      <c r="S54" s="58"/>
      <c r="T54" s="58"/>
      <c r="U54" s="58"/>
      <c r="V54" s="58"/>
      <c r="W54" s="58"/>
      <c r="X54" s="58"/>
      <c r="Y54" s="58"/>
    </row>
    <row r="55" spans="2:25">
      <c r="B55" s="58" t="s">
        <v>30</v>
      </c>
      <c r="C55" s="58" t="s">
        <v>40</v>
      </c>
      <c r="D55" s="59">
        <v>43867</v>
      </c>
      <c r="E55" s="58">
        <v>6089</v>
      </c>
      <c r="F55" s="58">
        <v>39</v>
      </c>
      <c r="G55" s="58">
        <v>10</v>
      </c>
      <c r="H55" s="58"/>
      <c r="I55" s="58"/>
      <c r="J55" s="58">
        <v>1</v>
      </c>
      <c r="K55" s="58"/>
      <c r="L55" s="58">
        <v>2</v>
      </c>
      <c r="M55" s="58">
        <v>3</v>
      </c>
      <c r="N55" s="58">
        <v>1</v>
      </c>
      <c r="O55" s="58">
        <v>1</v>
      </c>
      <c r="P55" s="58">
        <v>2</v>
      </c>
      <c r="Q55" s="58"/>
      <c r="R55" s="58"/>
      <c r="S55" s="58"/>
      <c r="T55" s="58"/>
      <c r="U55" s="58"/>
      <c r="V55" s="58"/>
      <c r="W55" s="58"/>
      <c r="X55" s="58"/>
      <c r="Y55" s="58"/>
    </row>
    <row r="56" spans="2:25">
      <c r="B56" s="58" t="s">
        <v>31</v>
      </c>
      <c r="C56" s="58" t="s">
        <v>40</v>
      </c>
      <c r="D56" s="59">
        <v>43867</v>
      </c>
      <c r="E56" s="58">
        <v>6503</v>
      </c>
      <c r="F56" s="58">
        <v>61</v>
      </c>
      <c r="G56" s="58">
        <v>10</v>
      </c>
      <c r="H56" s="58">
        <v>1</v>
      </c>
      <c r="I56" s="58"/>
      <c r="J56" s="58"/>
      <c r="K56" s="58">
        <v>1</v>
      </c>
      <c r="L56" s="58">
        <v>2</v>
      </c>
      <c r="M56" s="58">
        <v>2</v>
      </c>
      <c r="N56" s="58">
        <v>1</v>
      </c>
      <c r="O56" s="58"/>
      <c r="P56" s="58">
        <v>1</v>
      </c>
      <c r="Q56" s="58"/>
      <c r="R56" s="58">
        <v>2</v>
      </c>
      <c r="S56" s="58"/>
      <c r="T56" s="58"/>
      <c r="U56" s="58"/>
      <c r="V56" s="58"/>
      <c r="W56" s="58"/>
      <c r="X56" s="58"/>
      <c r="Y56" s="58"/>
    </row>
    <row r="57" spans="2:25">
      <c r="B57" s="58" t="s">
        <v>26</v>
      </c>
      <c r="C57" s="58" t="s">
        <v>41</v>
      </c>
      <c r="D57" s="59">
        <v>43867</v>
      </c>
      <c r="E57" s="58">
        <v>12462</v>
      </c>
      <c r="F57" s="58">
        <v>17</v>
      </c>
      <c r="G57" s="58">
        <v>10</v>
      </c>
      <c r="H57" s="58"/>
      <c r="I57" s="58"/>
      <c r="J57" s="58"/>
      <c r="K57" s="58"/>
      <c r="L57" s="58"/>
      <c r="M57" s="58"/>
      <c r="N57" s="58"/>
      <c r="O57" s="58">
        <v>1</v>
      </c>
      <c r="P57" s="58"/>
      <c r="Q57" s="58">
        <v>1</v>
      </c>
      <c r="R57" s="58">
        <v>5</v>
      </c>
      <c r="S57" s="58">
        <v>3</v>
      </c>
      <c r="T57" s="58"/>
      <c r="U57" s="58"/>
      <c r="V57" s="58"/>
      <c r="W57" s="58"/>
      <c r="X57" s="58"/>
      <c r="Y57" s="58"/>
    </row>
    <row r="58" spans="2:25">
      <c r="B58" s="58" t="s">
        <v>28</v>
      </c>
      <c r="C58" s="58" t="s">
        <v>41</v>
      </c>
      <c r="D58" s="59">
        <v>43867</v>
      </c>
      <c r="E58" s="58">
        <v>13060</v>
      </c>
      <c r="F58" s="58">
        <v>8</v>
      </c>
      <c r="G58" s="58">
        <v>10</v>
      </c>
      <c r="H58" s="58"/>
      <c r="I58" s="58"/>
      <c r="J58" s="58"/>
      <c r="K58" s="58"/>
      <c r="L58" s="58"/>
      <c r="M58" s="58"/>
      <c r="N58" s="58"/>
      <c r="O58" s="58"/>
      <c r="P58" s="58"/>
      <c r="Q58" s="58">
        <v>2</v>
      </c>
      <c r="R58" s="58">
        <v>8</v>
      </c>
      <c r="S58" s="58"/>
      <c r="T58" s="58"/>
      <c r="U58" s="58"/>
      <c r="V58" s="58"/>
      <c r="W58" s="58"/>
      <c r="X58" s="58"/>
      <c r="Y58" s="58"/>
    </row>
    <row r="59" spans="2:25">
      <c r="B59" s="58" t="s">
        <v>29</v>
      </c>
      <c r="C59" s="58" t="s">
        <v>41</v>
      </c>
      <c r="D59" s="59">
        <v>43867</v>
      </c>
      <c r="E59" s="58">
        <v>14216</v>
      </c>
      <c r="F59" s="58">
        <v>1</v>
      </c>
      <c r="G59" s="58">
        <v>9</v>
      </c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>
        <v>1</v>
      </c>
      <c r="S59" s="58">
        <v>8</v>
      </c>
      <c r="T59" s="58"/>
      <c r="U59" s="58"/>
      <c r="V59" s="58"/>
      <c r="W59" s="58"/>
      <c r="X59" s="58"/>
      <c r="Y59" s="58"/>
    </row>
    <row r="60" spans="2:25">
      <c r="B60" s="58" t="s">
        <v>30</v>
      </c>
      <c r="C60" s="58" t="s">
        <v>41</v>
      </c>
      <c r="D60" s="59">
        <v>43867</v>
      </c>
      <c r="E60" s="58">
        <v>13348</v>
      </c>
      <c r="F60" s="58">
        <v>9</v>
      </c>
      <c r="G60" s="58">
        <v>10</v>
      </c>
      <c r="H60" s="58"/>
      <c r="I60" s="58"/>
      <c r="J60" s="58"/>
      <c r="K60" s="58"/>
      <c r="L60" s="58"/>
      <c r="M60" s="58"/>
      <c r="N60" s="58"/>
      <c r="O60" s="58"/>
      <c r="P60" s="58"/>
      <c r="Q60" s="58">
        <v>1</v>
      </c>
      <c r="R60" s="58">
        <v>5</v>
      </c>
      <c r="S60" s="58">
        <v>4</v>
      </c>
      <c r="T60" s="58"/>
      <c r="U60" s="58"/>
      <c r="V60" s="58"/>
      <c r="W60" s="58"/>
      <c r="X60" s="58"/>
      <c r="Y60" s="58"/>
    </row>
    <row r="61" spans="2:25">
      <c r="B61" s="58" t="s">
        <v>31</v>
      </c>
      <c r="C61" s="58" t="s">
        <v>41</v>
      </c>
      <c r="D61" s="59">
        <v>43867</v>
      </c>
      <c r="E61" s="58">
        <v>14038</v>
      </c>
      <c r="F61" s="58">
        <v>6</v>
      </c>
      <c r="G61" s="58">
        <v>9</v>
      </c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>
        <v>2</v>
      </c>
      <c r="S61" s="58">
        <v>7</v>
      </c>
      <c r="T61" s="58"/>
      <c r="U61" s="58"/>
      <c r="V61" s="58"/>
      <c r="W61" s="58"/>
      <c r="X61" s="58"/>
      <c r="Y61" s="58"/>
    </row>
    <row r="62" spans="2:25">
      <c r="B62" s="58" t="s">
        <v>26</v>
      </c>
      <c r="C62" s="58" t="s">
        <v>42</v>
      </c>
      <c r="D62" s="59">
        <v>43867</v>
      </c>
      <c r="E62" s="60">
        <v>8.1</v>
      </c>
      <c r="F62" s="62">
        <v>22.1229301328652</v>
      </c>
      <c r="G62" s="58">
        <v>10</v>
      </c>
      <c r="H62" s="58" t="s">
        <v>36</v>
      </c>
      <c r="I62" s="58" t="s">
        <v>36</v>
      </c>
      <c r="J62" s="58" t="s">
        <v>36</v>
      </c>
      <c r="K62" s="58" t="s">
        <v>36</v>
      </c>
      <c r="L62" s="58">
        <v>1</v>
      </c>
      <c r="M62" s="58" t="s">
        <v>36</v>
      </c>
      <c r="N62" s="58" t="s">
        <v>36</v>
      </c>
      <c r="O62" s="58">
        <v>2</v>
      </c>
      <c r="P62" s="58">
        <v>2</v>
      </c>
      <c r="Q62" s="58">
        <v>3</v>
      </c>
      <c r="R62" s="58">
        <v>2</v>
      </c>
      <c r="S62" s="58" t="s">
        <v>36</v>
      </c>
      <c r="T62" s="58" t="s">
        <v>36</v>
      </c>
      <c r="U62" s="58"/>
      <c r="V62" s="58"/>
      <c r="W62" s="58"/>
      <c r="X62" s="58"/>
      <c r="Y62" s="58"/>
    </row>
    <row r="63" spans="2:25">
      <c r="B63" s="58" t="s">
        <v>28</v>
      </c>
      <c r="C63" s="58" t="s">
        <v>42</v>
      </c>
      <c r="D63" s="59">
        <v>43867</v>
      </c>
      <c r="E63" s="60">
        <v>8</v>
      </c>
      <c r="F63" s="63">
        <v>23.570226039551585</v>
      </c>
      <c r="G63" s="58">
        <v>10</v>
      </c>
      <c r="H63" s="58" t="s">
        <v>36</v>
      </c>
      <c r="I63" s="58" t="s">
        <v>36</v>
      </c>
      <c r="J63" s="58" t="s">
        <v>36</v>
      </c>
      <c r="K63" s="58" t="s">
        <v>36</v>
      </c>
      <c r="L63" s="58" t="s">
        <v>36</v>
      </c>
      <c r="M63" s="58">
        <v>2</v>
      </c>
      <c r="N63" s="58" t="s">
        <v>36</v>
      </c>
      <c r="O63" s="58">
        <v>1</v>
      </c>
      <c r="P63" s="58">
        <v>2</v>
      </c>
      <c r="Q63" s="58">
        <v>4</v>
      </c>
      <c r="R63" s="58" t="s">
        <v>36</v>
      </c>
      <c r="S63" s="58">
        <v>1</v>
      </c>
      <c r="T63" s="58" t="s">
        <v>36</v>
      </c>
      <c r="U63" s="58"/>
      <c r="V63" s="58"/>
      <c r="W63" s="58"/>
      <c r="X63" s="58"/>
      <c r="Y63" s="58"/>
    </row>
    <row r="64" spans="2:25">
      <c r="B64" s="58" t="s">
        <v>29</v>
      </c>
      <c r="C64" s="58" t="s">
        <v>42</v>
      </c>
      <c r="D64" s="59">
        <v>43867</v>
      </c>
      <c r="E64" s="60">
        <v>9.6</v>
      </c>
      <c r="F64" s="61">
        <v>11.197580205970196</v>
      </c>
      <c r="G64" s="58">
        <v>10</v>
      </c>
      <c r="H64" s="58" t="s">
        <v>36</v>
      </c>
      <c r="I64" s="58" t="s">
        <v>36</v>
      </c>
      <c r="J64" s="58" t="s">
        <v>36</v>
      </c>
      <c r="K64" s="58" t="s">
        <v>36</v>
      </c>
      <c r="L64" s="58" t="s">
        <v>36</v>
      </c>
      <c r="M64" s="58" t="s">
        <v>36</v>
      </c>
      <c r="N64" s="58" t="s">
        <v>36</v>
      </c>
      <c r="O64" s="58" t="s">
        <v>36</v>
      </c>
      <c r="P64" s="58">
        <v>2</v>
      </c>
      <c r="Q64" s="58">
        <v>2</v>
      </c>
      <c r="R64" s="58">
        <v>4</v>
      </c>
      <c r="S64" s="58">
        <v>2</v>
      </c>
      <c r="T64" s="58" t="s">
        <v>36</v>
      </c>
      <c r="U64" s="58"/>
      <c r="V64" s="58"/>
      <c r="W64" s="58"/>
      <c r="X64" s="58"/>
      <c r="Y64" s="58"/>
    </row>
    <row r="65" spans="2:25">
      <c r="B65" s="58" t="s">
        <v>30</v>
      </c>
      <c r="C65" s="58" t="s">
        <v>42</v>
      </c>
      <c r="D65" s="59">
        <v>43867</v>
      </c>
      <c r="E65" s="60">
        <v>8.1999999999999993</v>
      </c>
      <c r="F65" s="61">
        <v>14.991129198850238</v>
      </c>
      <c r="G65" s="58">
        <v>10</v>
      </c>
      <c r="H65" s="58" t="s">
        <v>36</v>
      </c>
      <c r="I65" s="58" t="s">
        <v>36</v>
      </c>
      <c r="J65" s="58" t="s">
        <v>36</v>
      </c>
      <c r="K65" s="58" t="s">
        <v>36</v>
      </c>
      <c r="L65" s="58" t="s">
        <v>36</v>
      </c>
      <c r="M65" s="58" t="s">
        <v>36</v>
      </c>
      <c r="N65" s="58" t="s">
        <v>36</v>
      </c>
      <c r="O65" s="58">
        <v>4</v>
      </c>
      <c r="P65" s="58">
        <v>2</v>
      </c>
      <c r="Q65" s="58">
        <v>2</v>
      </c>
      <c r="R65" s="58">
        <v>2</v>
      </c>
      <c r="S65" s="58" t="s">
        <v>36</v>
      </c>
      <c r="T65" s="58" t="s">
        <v>36</v>
      </c>
      <c r="U65" s="58"/>
      <c r="V65" s="58"/>
      <c r="W65" s="58"/>
      <c r="X65" s="58"/>
      <c r="Y65" s="58"/>
    </row>
    <row r="66" spans="2:25">
      <c r="B66" s="58" t="s">
        <v>31</v>
      </c>
      <c r="C66" s="58" t="s">
        <v>42</v>
      </c>
      <c r="D66" s="59">
        <v>43867</v>
      </c>
      <c r="E66" s="60">
        <v>8.6</v>
      </c>
      <c r="F66" s="61">
        <v>12.49962441596673</v>
      </c>
      <c r="G66" s="58">
        <v>10</v>
      </c>
      <c r="H66" s="58" t="s">
        <v>36</v>
      </c>
      <c r="I66" s="58" t="s">
        <v>36</v>
      </c>
      <c r="J66" s="58" t="s">
        <v>36</v>
      </c>
      <c r="K66" s="58" t="s">
        <v>36</v>
      </c>
      <c r="L66" s="58" t="s">
        <v>36</v>
      </c>
      <c r="M66" s="58" t="s">
        <v>36</v>
      </c>
      <c r="N66" s="58" t="s">
        <v>36</v>
      </c>
      <c r="O66" s="58">
        <v>2</v>
      </c>
      <c r="P66" s="58">
        <v>2</v>
      </c>
      <c r="Q66" s="58">
        <v>4</v>
      </c>
      <c r="R66" s="58">
        <v>2</v>
      </c>
      <c r="S66" s="58" t="s">
        <v>36</v>
      </c>
      <c r="T66" s="58" t="s">
        <v>36</v>
      </c>
      <c r="U66" s="58"/>
      <c r="V66" s="58"/>
      <c r="W66" s="58"/>
      <c r="X66" s="58"/>
      <c r="Y66" s="58"/>
    </row>
    <row r="68" spans="2:25">
      <c r="B68" s="73" t="s">
        <v>64</v>
      </c>
    </row>
    <row r="69" spans="2:25">
      <c r="B69" s="74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</row>
    <row r="70" spans="2:25">
      <c r="B70" s="7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78"/>
    </row>
    <row r="71" spans="2:25">
      <c r="B71" s="7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78"/>
    </row>
    <row r="72" spans="2:25">
      <c r="B72" s="79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78"/>
    </row>
    <row r="73" spans="2:25">
      <c r="B73" s="80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2"/>
    </row>
    <row r="76" spans="2:25">
      <c r="B76" s="85" t="s">
        <v>65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</row>
    <row r="77" spans="2:25" ht="17.25">
      <c r="B77" s="86" t="s">
        <v>66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</row>
  </sheetData>
  <mergeCells count="15">
    <mergeCell ref="B76:Y76"/>
    <mergeCell ref="B77:Y77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Y15">
    <cfRule type="colorScale" priority="3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3">
    <cfRule type="colorScale" priority="3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">
    <cfRule type="colorScale" priority="3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Y15 C62 D34:D37 D12:D14 C16:D20 D62:D66">
    <cfRule type="colorScale" priority="3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D33 B38:D41">
    <cfRule type="colorScale" priority="3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2:D33 D38:D41">
    <cfRule type="colorScale" priority="3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Y33 B38:Y41">
    <cfRule type="colorScale" priority="3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Y66 B34:Y37 B12:Y20">
    <cfRule type="colorScale" priority="3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2:D66 D34:D37 D12:D20">
    <cfRule type="colorScale" priority="3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34:D36 D12:D14">
    <cfRule type="colorScale" priority="3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4:Y36 B12:Y14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2:G66 G32:G41 G12:G14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2:D66 D32:D41 D12:D14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Y66 B32:Y41 G15:G20 B12:Y14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5:D20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D20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Y20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2:D66 D32:D41 D12:D20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Y66 B32:Y41 B12:Y20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62:Y66 Y32:Y41 Y12:Y24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3:D16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7:D20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X66 B32:X41 B12:X24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2:G66 G32:G41 G12:G16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7:B4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2:B36 B12:B16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B2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6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7:B31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2:B46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7:B5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B56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7:B61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6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2:D66 D32:D41 D21:D24 D12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66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D65 B66 D66 D12:D6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6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2:Y66 B32:Y41 B12:Y16 D42:D61 D17:D3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workbookViewId="0">
      <selection activeCell="E12" sqref="E12:E1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87"/>
      <c r="H1" s="87"/>
      <c r="I1" s="87"/>
      <c r="J1" s="4"/>
      <c r="K1" s="4"/>
      <c r="L1" s="4"/>
      <c r="M1" s="4"/>
      <c r="N1" s="4"/>
      <c r="O1" s="6"/>
      <c r="P1" s="4"/>
      <c r="Q1" s="6"/>
      <c r="R1" s="4"/>
      <c r="S1" s="4"/>
      <c r="T1" s="84"/>
      <c r="U1" s="4"/>
      <c r="V1" s="4"/>
      <c r="W1" s="4"/>
      <c r="X1" s="4"/>
      <c r="Y1" s="4"/>
    </row>
    <row r="2" spans="1:25" ht="20.25">
      <c r="B2" s="88" t="s">
        <v>67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>
      <c r="B3" s="89" t="s">
        <v>68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5" ht="17.25" thickBot="1">
      <c r="A4" s="8"/>
      <c r="B4" s="9" t="s">
        <v>69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90" t="s">
        <v>70</v>
      </c>
      <c r="C5" s="12" t="s">
        <v>71</v>
      </c>
      <c r="D5" s="13"/>
      <c r="E5" s="14" t="s">
        <v>72</v>
      </c>
      <c r="F5" s="15"/>
      <c r="G5" s="93" t="s">
        <v>73</v>
      </c>
      <c r="H5" s="93"/>
      <c r="I5" s="16"/>
      <c r="J5" s="94">
        <v>43894</v>
      </c>
      <c r="K5" s="94"/>
      <c r="L5" s="94"/>
      <c r="M5" s="94"/>
      <c r="N5" s="94"/>
      <c r="O5" s="16"/>
      <c r="P5" s="17" t="s">
        <v>74</v>
      </c>
      <c r="Q5" s="18"/>
      <c r="R5" s="19"/>
      <c r="S5" s="14"/>
      <c r="T5" s="14"/>
      <c r="U5" s="95">
        <v>43896</v>
      </c>
      <c r="V5" s="96"/>
      <c r="W5" s="96"/>
      <c r="X5" s="96"/>
      <c r="Y5" s="20"/>
    </row>
    <row r="6" spans="1:25">
      <c r="A6" s="8"/>
      <c r="B6" s="91"/>
      <c r="C6" s="21" t="s">
        <v>75</v>
      </c>
      <c r="D6" s="22"/>
      <c r="E6" s="23" t="s">
        <v>76</v>
      </c>
      <c r="F6" s="24"/>
      <c r="G6" s="97" t="s">
        <v>77</v>
      </c>
      <c r="H6" s="97"/>
      <c r="I6" s="25"/>
      <c r="J6" s="98">
        <v>43700</v>
      </c>
      <c r="K6" s="98"/>
      <c r="L6" s="98"/>
      <c r="M6" s="98"/>
      <c r="N6" s="98"/>
      <c r="O6" s="25"/>
      <c r="P6" s="26" t="s">
        <v>78</v>
      </c>
      <c r="Q6" s="27"/>
      <c r="R6" s="27"/>
      <c r="S6" s="25"/>
      <c r="T6" s="27"/>
      <c r="U6" s="99"/>
      <c r="V6" s="99"/>
      <c r="W6" s="99"/>
      <c r="X6" s="99"/>
      <c r="Y6" s="28" t="s">
        <v>79</v>
      </c>
    </row>
    <row r="7" spans="1:25">
      <c r="A7" s="29"/>
      <c r="B7" s="91"/>
      <c r="C7" s="21" t="s">
        <v>80</v>
      </c>
      <c r="D7" s="22"/>
      <c r="E7" s="30"/>
      <c r="F7" s="31"/>
      <c r="G7" s="97" t="s">
        <v>81</v>
      </c>
      <c r="H7" s="97"/>
      <c r="I7" s="25"/>
      <c r="J7" s="100"/>
      <c r="K7" s="100"/>
      <c r="L7" s="100"/>
      <c r="M7" s="100"/>
      <c r="N7" s="100"/>
      <c r="O7" s="25"/>
      <c r="P7" s="26" t="s">
        <v>82</v>
      </c>
      <c r="Q7" s="30"/>
      <c r="R7" s="30"/>
      <c r="S7" s="30"/>
      <c r="T7" s="30"/>
      <c r="U7" s="99"/>
      <c r="V7" s="99"/>
      <c r="W7" s="99"/>
      <c r="X7" s="99"/>
      <c r="Y7" s="32"/>
    </row>
    <row r="8" spans="1:25" ht="17.25" thickBot="1">
      <c r="A8" s="29"/>
      <c r="B8" s="92"/>
      <c r="C8" s="33" t="s">
        <v>83</v>
      </c>
      <c r="D8" s="34"/>
      <c r="E8" s="35"/>
      <c r="F8" s="36"/>
      <c r="G8" s="37"/>
      <c r="H8" s="36"/>
      <c r="I8" s="38"/>
      <c r="J8" s="39"/>
      <c r="K8" s="40"/>
      <c r="L8" s="40"/>
      <c r="M8" s="40"/>
      <c r="N8" s="40"/>
      <c r="O8" s="38"/>
      <c r="P8" s="37"/>
      <c r="Q8" s="41"/>
      <c r="R8" s="41"/>
      <c r="S8" s="41"/>
      <c r="T8" s="41"/>
      <c r="U8" s="42"/>
      <c r="V8" s="42"/>
      <c r="W8" s="42"/>
      <c r="X8" s="42"/>
      <c r="Y8" s="43"/>
    </row>
    <row r="9" spans="1:25" ht="18" thickTop="1" thickBot="1">
      <c r="B9" s="44" t="s">
        <v>84</v>
      </c>
      <c r="C9" s="45"/>
      <c r="D9" s="46"/>
      <c r="E9" s="45"/>
      <c r="F9" s="45"/>
      <c r="G9" s="47"/>
      <c r="H9" s="47"/>
      <c r="I9" s="47"/>
      <c r="J9" s="47"/>
      <c r="K9" s="47"/>
      <c r="L9" s="48"/>
      <c r="M9" s="47"/>
      <c r="N9" s="47"/>
      <c r="O9" s="47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9" t="str">
        <f>E6</f>
        <v>무주농장</v>
      </c>
      <c r="C10" s="50" t="s">
        <v>85</v>
      </c>
      <c r="D10" s="51">
        <f>ROUNDDOWN((J5-J6+1)/7,0)</f>
        <v>27</v>
      </c>
      <c r="E10" s="52" t="s">
        <v>86</v>
      </c>
      <c r="F10" s="53">
        <f>(J5-J6+1)-(D10*7)</f>
        <v>6</v>
      </c>
      <c r="G10" s="54"/>
      <c r="H10" s="54"/>
      <c r="I10" s="54"/>
      <c r="J10" s="54"/>
      <c r="K10" s="54"/>
      <c r="L10" s="54"/>
      <c r="M10" s="54"/>
      <c r="N10" s="54"/>
      <c r="O10" s="54"/>
      <c r="P10" s="55"/>
      <c r="Q10" s="55"/>
      <c r="R10" s="55"/>
      <c r="S10" s="55"/>
      <c r="T10" s="55"/>
      <c r="U10" s="55"/>
      <c r="V10" s="55"/>
      <c r="W10" s="55"/>
      <c r="X10" s="55"/>
      <c r="Y10" s="56"/>
    </row>
    <row r="11" spans="1:25" ht="17.25" thickTop="1">
      <c r="B11" s="57" t="s">
        <v>20</v>
      </c>
      <c r="C11" s="57" t="s">
        <v>21</v>
      </c>
      <c r="D11" s="57" t="s">
        <v>22</v>
      </c>
      <c r="E11" s="57" t="s">
        <v>23</v>
      </c>
      <c r="F11" s="57" t="s">
        <v>24</v>
      </c>
      <c r="G11" s="57" t="s">
        <v>25</v>
      </c>
      <c r="H11" s="57">
        <v>0</v>
      </c>
      <c r="I11" s="57">
        <v>1</v>
      </c>
      <c r="J11" s="57">
        <v>2</v>
      </c>
      <c r="K11" s="57">
        <v>3</v>
      </c>
      <c r="L11" s="57">
        <v>4</v>
      </c>
      <c r="M11" s="57">
        <v>5</v>
      </c>
      <c r="N11" s="57">
        <v>6</v>
      </c>
      <c r="O11" s="57">
        <v>7</v>
      </c>
      <c r="P11" s="57">
        <v>8</v>
      </c>
      <c r="Q11" s="57">
        <v>9</v>
      </c>
      <c r="R11" s="57">
        <v>10</v>
      </c>
      <c r="S11" s="57">
        <v>11</v>
      </c>
      <c r="T11" s="57">
        <v>12</v>
      </c>
      <c r="U11" s="57">
        <v>13</v>
      </c>
      <c r="V11" s="57">
        <v>14</v>
      </c>
      <c r="W11" s="57">
        <v>15</v>
      </c>
      <c r="X11" s="57">
        <v>16</v>
      </c>
      <c r="Y11" s="57">
        <v>17</v>
      </c>
    </row>
    <row r="12" spans="1:25">
      <c r="B12" s="58" t="s">
        <v>87</v>
      </c>
      <c r="C12" s="58" t="s">
        <v>88</v>
      </c>
      <c r="D12" s="59">
        <v>43894</v>
      </c>
      <c r="E12" s="58">
        <v>137</v>
      </c>
      <c r="F12" s="58">
        <v>43</v>
      </c>
      <c r="G12" s="58">
        <v>10</v>
      </c>
      <c r="H12" s="58">
        <v>10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>
      <c r="B13" s="58" t="s">
        <v>89</v>
      </c>
      <c r="C13" s="58" t="s">
        <v>88</v>
      </c>
      <c r="D13" s="59">
        <v>43894</v>
      </c>
      <c r="E13" s="58">
        <v>3000</v>
      </c>
      <c r="F13" s="58">
        <v>117</v>
      </c>
      <c r="G13" s="58">
        <v>10</v>
      </c>
      <c r="H13" s="58">
        <v>10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>
      <c r="B14" s="58" t="s">
        <v>90</v>
      </c>
      <c r="C14" s="58" t="s">
        <v>88</v>
      </c>
      <c r="D14" s="59">
        <v>43894</v>
      </c>
      <c r="E14" s="58">
        <v>539</v>
      </c>
      <c r="F14" s="58">
        <v>244</v>
      </c>
      <c r="G14" s="58">
        <v>10</v>
      </c>
      <c r="H14" s="58">
        <v>9</v>
      </c>
      <c r="I14" s="58"/>
      <c r="J14" s="58"/>
      <c r="K14" s="58"/>
      <c r="L14" s="58"/>
      <c r="M14" s="58">
        <v>1</v>
      </c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>
      <c r="B15" s="58" t="s">
        <v>91</v>
      </c>
      <c r="C15" s="58" t="s">
        <v>88</v>
      </c>
      <c r="D15" s="59">
        <v>43894</v>
      </c>
      <c r="E15" s="58">
        <v>35</v>
      </c>
      <c r="F15" s="58">
        <v>86</v>
      </c>
      <c r="G15" s="58">
        <v>10</v>
      </c>
      <c r="H15" s="58">
        <v>10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>
      <c r="B16" s="58" t="s">
        <v>92</v>
      </c>
      <c r="C16" s="58" t="s">
        <v>88</v>
      </c>
      <c r="D16" s="59">
        <v>43894</v>
      </c>
      <c r="E16" s="58">
        <v>104</v>
      </c>
      <c r="F16" s="58">
        <v>137</v>
      </c>
      <c r="G16" s="58">
        <v>10</v>
      </c>
      <c r="H16" s="58">
        <v>10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2:25">
      <c r="B17" s="58" t="s">
        <v>87</v>
      </c>
      <c r="C17" s="58" t="s">
        <v>93</v>
      </c>
      <c r="D17" s="59">
        <v>43894</v>
      </c>
      <c r="E17" s="58">
        <v>40</v>
      </c>
      <c r="F17" s="58">
        <v>95</v>
      </c>
      <c r="G17" s="58">
        <v>10</v>
      </c>
      <c r="H17" s="58">
        <v>10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2:25">
      <c r="B18" s="58" t="s">
        <v>89</v>
      </c>
      <c r="C18" s="58" t="s">
        <v>93</v>
      </c>
      <c r="D18" s="59">
        <v>43894</v>
      </c>
      <c r="E18" s="58">
        <v>87</v>
      </c>
      <c r="F18" s="58">
        <v>228</v>
      </c>
      <c r="G18" s="58">
        <v>10</v>
      </c>
      <c r="H18" s="58">
        <v>10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2:25">
      <c r="B19" s="58" t="s">
        <v>90</v>
      </c>
      <c r="C19" s="58" t="s">
        <v>93</v>
      </c>
      <c r="D19" s="59">
        <v>43894</v>
      </c>
      <c r="E19" s="58">
        <v>60</v>
      </c>
      <c r="F19" s="58">
        <v>183</v>
      </c>
      <c r="G19" s="58">
        <v>10</v>
      </c>
      <c r="H19" s="58">
        <v>10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2:25">
      <c r="B20" s="58" t="s">
        <v>91</v>
      </c>
      <c r="C20" s="58" t="s">
        <v>93</v>
      </c>
      <c r="D20" s="59">
        <v>43894</v>
      </c>
      <c r="E20" s="58">
        <v>30</v>
      </c>
      <c r="F20" s="58">
        <v>133</v>
      </c>
      <c r="G20" s="58">
        <v>10</v>
      </c>
      <c r="H20" s="58">
        <v>10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2:25">
      <c r="B21" s="58" t="s">
        <v>92</v>
      </c>
      <c r="C21" s="58" t="s">
        <v>93</v>
      </c>
      <c r="D21" s="59">
        <v>43894</v>
      </c>
      <c r="E21" s="58">
        <v>22</v>
      </c>
      <c r="F21" s="58">
        <v>200</v>
      </c>
      <c r="G21" s="58">
        <v>10</v>
      </c>
      <c r="H21" s="58">
        <v>10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2:25">
      <c r="B22" s="58" t="s">
        <v>87</v>
      </c>
      <c r="C22" s="58" t="s">
        <v>33</v>
      </c>
      <c r="D22" s="59">
        <v>43894</v>
      </c>
      <c r="E22" s="58">
        <v>10389</v>
      </c>
      <c r="F22" s="58">
        <v>38</v>
      </c>
      <c r="G22" s="58">
        <v>10</v>
      </c>
      <c r="H22" s="58"/>
      <c r="I22" s="58"/>
      <c r="J22" s="58"/>
      <c r="K22" s="58">
        <v>1</v>
      </c>
      <c r="L22" s="58"/>
      <c r="M22" s="58"/>
      <c r="N22" s="58">
        <v>1</v>
      </c>
      <c r="O22" s="58">
        <v>2</v>
      </c>
      <c r="P22" s="58">
        <v>3</v>
      </c>
      <c r="Q22" s="58">
        <v>1</v>
      </c>
      <c r="R22" s="58">
        <v>1</v>
      </c>
      <c r="S22" s="58">
        <v>1</v>
      </c>
      <c r="T22" s="58"/>
      <c r="U22" s="58"/>
      <c r="V22" s="58"/>
      <c r="W22" s="58"/>
      <c r="X22" s="58"/>
      <c r="Y22" s="58"/>
    </row>
    <row r="23" spans="2:25">
      <c r="B23" s="58" t="s">
        <v>89</v>
      </c>
      <c r="C23" s="58" t="s">
        <v>33</v>
      </c>
      <c r="D23" s="59">
        <v>43894</v>
      </c>
      <c r="E23" s="58">
        <v>8597</v>
      </c>
      <c r="F23" s="58">
        <v>56</v>
      </c>
      <c r="G23" s="58">
        <v>10</v>
      </c>
      <c r="H23" s="58"/>
      <c r="I23" s="58"/>
      <c r="J23" s="58">
        <v>1</v>
      </c>
      <c r="K23" s="58">
        <v>2</v>
      </c>
      <c r="L23" s="58"/>
      <c r="M23" s="58"/>
      <c r="N23" s="58">
        <v>1</v>
      </c>
      <c r="O23" s="58">
        <v>3</v>
      </c>
      <c r="P23" s="58">
        <v>1</v>
      </c>
      <c r="Q23" s="58"/>
      <c r="R23" s="58">
        <v>2</v>
      </c>
      <c r="S23" s="58"/>
      <c r="T23" s="58"/>
      <c r="U23" s="58"/>
      <c r="V23" s="58"/>
      <c r="W23" s="58"/>
      <c r="X23" s="58"/>
      <c r="Y23" s="58"/>
    </row>
    <row r="24" spans="2:25">
      <c r="B24" s="58" t="s">
        <v>90</v>
      </c>
      <c r="C24" s="58" t="s">
        <v>33</v>
      </c>
      <c r="D24" s="59">
        <v>43894</v>
      </c>
      <c r="E24" s="58">
        <v>13564</v>
      </c>
      <c r="F24" s="58">
        <v>30</v>
      </c>
      <c r="G24" s="58">
        <v>10</v>
      </c>
      <c r="H24" s="58"/>
      <c r="I24" s="58"/>
      <c r="J24" s="58"/>
      <c r="K24" s="58"/>
      <c r="L24" s="58"/>
      <c r="M24" s="58"/>
      <c r="N24" s="58"/>
      <c r="O24" s="58">
        <v>2</v>
      </c>
      <c r="P24" s="58">
        <v>3</v>
      </c>
      <c r="Q24" s="58">
        <v>1</v>
      </c>
      <c r="R24" s="58">
        <v>1</v>
      </c>
      <c r="S24" s="58">
        <v>2</v>
      </c>
      <c r="T24" s="58">
        <v>1</v>
      </c>
      <c r="U24" s="58"/>
      <c r="V24" s="58"/>
      <c r="W24" s="58"/>
      <c r="X24" s="58"/>
      <c r="Y24" s="58"/>
    </row>
    <row r="25" spans="2:25">
      <c r="B25" s="58" t="s">
        <v>91</v>
      </c>
      <c r="C25" s="58" t="s">
        <v>33</v>
      </c>
      <c r="D25" s="59">
        <v>43894</v>
      </c>
      <c r="E25" s="58">
        <v>6155</v>
      </c>
      <c r="F25" s="58">
        <v>39</v>
      </c>
      <c r="G25" s="58">
        <v>10</v>
      </c>
      <c r="H25" s="58"/>
      <c r="I25" s="58">
        <v>1</v>
      </c>
      <c r="J25" s="58"/>
      <c r="K25" s="58">
        <v>1</v>
      </c>
      <c r="L25" s="58"/>
      <c r="M25" s="58">
        <v>4</v>
      </c>
      <c r="N25" s="58">
        <v>2</v>
      </c>
      <c r="O25" s="58">
        <v>1</v>
      </c>
      <c r="P25" s="58">
        <v>1</v>
      </c>
      <c r="Q25" s="58"/>
      <c r="R25" s="58"/>
      <c r="S25" s="58"/>
      <c r="T25" s="58"/>
      <c r="U25" s="58"/>
      <c r="V25" s="58"/>
      <c r="W25" s="58"/>
      <c r="X25" s="58"/>
      <c r="Y25" s="58"/>
    </row>
    <row r="26" spans="2:25">
      <c r="B26" s="58" t="s">
        <v>92</v>
      </c>
      <c r="C26" s="58" t="s">
        <v>33</v>
      </c>
      <c r="D26" s="59">
        <v>43894</v>
      </c>
      <c r="E26" s="58">
        <v>5131</v>
      </c>
      <c r="F26" s="58">
        <v>30</v>
      </c>
      <c r="G26" s="58">
        <v>10</v>
      </c>
      <c r="H26" s="58"/>
      <c r="I26" s="58"/>
      <c r="J26" s="58">
        <v>1</v>
      </c>
      <c r="K26" s="58">
        <v>2</v>
      </c>
      <c r="L26" s="58">
        <v>2</v>
      </c>
      <c r="M26" s="58">
        <v>2</v>
      </c>
      <c r="N26" s="58">
        <v>3</v>
      </c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8" spans="2:25">
      <c r="B28" s="73" t="s">
        <v>64</v>
      </c>
    </row>
    <row r="29" spans="2:25"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6"/>
    </row>
    <row r="30" spans="2:25">
      <c r="B30" s="7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78"/>
    </row>
    <row r="31" spans="2:25">
      <c r="B31" s="7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78"/>
    </row>
    <row r="32" spans="2:25">
      <c r="B32" s="7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78"/>
    </row>
    <row r="33" spans="2:25">
      <c r="B33" s="80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2"/>
    </row>
    <row r="36" spans="2:25">
      <c r="B36" s="85" t="s">
        <v>65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</row>
    <row r="37" spans="2:25" ht="17.25">
      <c r="B37" s="86" t="s">
        <v>66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</row>
  </sheetData>
  <mergeCells count="15">
    <mergeCell ref="B36:Y36"/>
    <mergeCell ref="B37:Y37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5:Y15"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5:D20">
    <cfRule type="colorScale" priority="2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D20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Y20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3:D16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7:D20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7:B21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2:B26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6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6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6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5:Y15 D12:D14 C16:D20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0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0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4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4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4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4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5:G20 B12:Y14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0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20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2:Y24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24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6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6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21:D24 D12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6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6 D17:D26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opLeftCell="A8" zoomScale="70" zoomScaleNormal="70" workbookViewId="0">
      <selection activeCell="AH39" sqref="AH39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1" t="s">
        <v>43</v>
      </c>
      <c r="C1" s="102"/>
      <c r="D1" s="102"/>
      <c r="E1" s="103"/>
      <c r="F1" s="101" t="s">
        <v>44</v>
      </c>
      <c r="G1" s="102"/>
      <c r="H1" s="102"/>
      <c r="I1" s="103"/>
      <c r="J1" s="101" t="s">
        <v>45</v>
      </c>
      <c r="K1" s="102"/>
      <c r="L1" s="102"/>
      <c r="M1" s="103"/>
      <c r="N1" s="101" t="s">
        <v>46</v>
      </c>
      <c r="O1" s="102"/>
      <c r="P1" s="102"/>
      <c r="Q1" s="103"/>
      <c r="R1" s="101" t="s">
        <v>47</v>
      </c>
      <c r="S1" s="102"/>
      <c r="T1" s="102"/>
      <c r="U1" s="103"/>
      <c r="V1" s="101" t="s">
        <v>48</v>
      </c>
      <c r="W1" s="102"/>
      <c r="X1" s="102"/>
      <c r="Y1" s="103"/>
      <c r="Z1" s="101" t="s">
        <v>49</v>
      </c>
      <c r="AA1" s="102"/>
      <c r="AB1" s="102"/>
      <c r="AC1" s="103"/>
    </row>
    <row r="2" spans="1:29">
      <c r="B2" s="64" t="s">
        <v>50</v>
      </c>
      <c r="C2" s="65"/>
      <c r="D2" s="65"/>
      <c r="E2" s="66" t="s">
        <v>51</v>
      </c>
      <c r="F2" s="64"/>
      <c r="G2" s="65"/>
      <c r="H2" s="65"/>
      <c r="I2" s="66"/>
      <c r="J2" s="64"/>
      <c r="K2" s="65"/>
      <c r="L2" s="65"/>
      <c r="M2" s="66"/>
      <c r="N2" s="64"/>
      <c r="O2" s="65"/>
      <c r="P2" s="65"/>
      <c r="Q2" s="66"/>
      <c r="R2" s="64"/>
      <c r="S2" s="65"/>
      <c r="T2" s="65"/>
      <c r="U2" s="66"/>
      <c r="V2" s="64"/>
      <c r="W2" s="65"/>
      <c r="X2" s="65"/>
      <c r="Y2" s="66"/>
      <c r="Z2" s="64"/>
      <c r="AA2" s="65"/>
      <c r="AB2" s="65"/>
      <c r="AC2" s="66"/>
    </row>
    <row r="3" spans="1:29">
      <c r="A3" t="s">
        <v>52</v>
      </c>
      <c r="B3" s="67">
        <f ca="1">IFERROR(AVERAGEIF(INDIRECT(B$1&amp;"!$C$12:$C$500"),$A3,INDIRECT(B$1&amp;"!$E$12:$E$500")),NA())</f>
        <v>11.059999999999999</v>
      </c>
      <c r="C3" s="68">
        <f ca="1">IF(SUMIF(INDIRECT(B$1&amp;"!$C$12:$C$500"),$A3,INDIRECT(B$1&amp;"!$G$12:$G$500"))=0,NA(),SUMIF(INDIRECT(B$1&amp;"!$C$12:$C$500"),$A3,INDIRECT(B$1&amp;"!$G$12:$G$500")))</f>
        <v>50</v>
      </c>
      <c r="D3" s="68">
        <f ca="1">SUMIF(INDIRECT(B$1&amp;"!$C$12:$C$500"),$A3,INDIRECT(B$1&amp;"!$h$12:$h$500"))</f>
        <v>0</v>
      </c>
      <c r="E3" s="69">
        <f ca="1">IFERROR((1-D3/C3),NA())</f>
        <v>1</v>
      </c>
      <c r="F3" s="67" t="e">
        <f ca="1">IFERROR(AVERAGEIF(INDIRECT(F$1&amp;"!$C$12:$C$500"),$A3,INDIRECT(F$1&amp;"!$E$12:$E$500")),NA())</f>
        <v>#N/A</v>
      </c>
      <c r="G3" s="68" t="e">
        <f ca="1">IF(SUMIF(INDIRECT(F$1&amp;"!$C$12:$C$500"),$A3,INDIRECT(F$1&amp;"!$G$12:$G$500"))=0,NA(),SUMIF(INDIRECT(F$1&amp;"!$C$12:$C$500"),$A3,INDIRECT(F$1&amp;"!$G$12:$G$500")))</f>
        <v>#N/A</v>
      </c>
      <c r="H3" s="68">
        <f ca="1">SUMIF(INDIRECT(F$1&amp;"!$C$12:$C$500"),$A3,INDIRECT(F$1&amp;"!$h$12:$h$500"))</f>
        <v>0</v>
      </c>
      <c r="I3" s="69" t="e">
        <f ca="1">IFERROR((1-H3/G3),NA())</f>
        <v>#N/A</v>
      </c>
      <c r="J3" s="67" t="e">
        <f ca="1">IFERROR(AVERAGEIF(INDIRECT(J$1&amp;"!$C$12:$C$500"),$A3,INDIRECT(J$1&amp;"!$E$12:$E$500")),NA())</f>
        <v>#N/A</v>
      </c>
      <c r="K3" s="68" t="e">
        <f ca="1">IF(SUMIF(INDIRECT(J$1&amp;"!$C$12:$C$500"),$A3,INDIRECT(J$1&amp;"!$G$12:$G$500"))=0,NA(),SUMIF(INDIRECT(J$1&amp;"!$C$12:$C$500"),$A3,INDIRECT(J$1&amp;"!$G$12:$G$500")))</f>
        <v>#REF!</v>
      </c>
      <c r="L3" s="68" t="e">
        <f ca="1">SUMIF(INDIRECT(J$1&amp;"!$C$12:$C$500"),$A3,INDIRECT(J$1&amp;"!$h$12:$h$500"))</f>
        <v>#REF!</v>
      </c>
      <c r="M3" s="69" t="e">
        <f ca="1">IFERROR((1-L3/K3),NA())</f>
        <v>#N/A</v>
      </c>
      <c r="N3" s="67" t="e">
        <f ca="1">IFERROR(AVERAGEIF(INDIRECT(N$1&amp;"!$C$12:$C$500"),$A3,INDIRECT(N$1&amp;"!$E$12:$E$500")),NA())</f>
        <v>#N/A</v>
      </c>
      <c r="O3" s="68" t="e">
        <f ca="1">IF(SUMIF(INDIRECT(N$1&amp;"!$C$12:$C$500"),$A3,INDIRECT(N$1&amp;"!$G$12:$G$500"))=0,NA(),SUMIF(INDIRECT(N$1&amp;"!$C$12:$C$500"),$A3,INDIRECT(N$1&amp;"!$G$12:$G$500")))</f>
        <v>#REF!</v>
      </c>
      <c r="P3" s="68" t="e">
        <f ca="1">SUMIF(INDIRECT(N$1&amp;"!$C$12:$C$500"),$A3,INDIRECT(N$1&amp;"!$h$12:$h$500"))</f>
        <v>#REF!</v>
      </c>
      <c r="Q3" s="69" t="e">
        <f ca="1">IFERROR((1-P3/O3),NA())</f>
        <v>#N/A</v>
      </c>
      <c r="R3" s="67" t="e">
        <f ca="1">IFERROR(AVERAGEIF(INDIRECT(R$1&amp;"!$C$12:$C$500"),$A3,INDIRECT(R$1&amp;"!$E$12:$E$500")),NA())</f>
        <v>#N/A</v>
      </c>
      <c r="S3" s="68" t="e">
        <f ca="1">IF(SUMIF(INDIRECT(R$1&amp;"!$C$12:$C$500"),$A3,INDIRECT(R$1&amp;"!$G$12:$G$500"))=0,NA(),SUMIF(INDIRECT(R$1&amp;"!$C$12:$C$500"),$A3,INDIRECT(R$1&amp;"!$G$12:$G$500")))</f>
        <v>#REF!</v>
      </c>
      <c r="T3" s="68" t="e">
        <f ca="1">SUMIF(INDIRECT(R$1&amp;"!$C$12:$C$500"),$A3,INDIRECT(R$1&amp;"!$h$12:$h$500"))</f>
        <v>#REF!</v>
      </c>
      <c r="U3" s="69" t="e">
        <f ca="1">IFERROR((1-T3/S3),NA())</f>
        <v>#N/A</v>
      </c>
      <c r="V3" s="67" t="e">
        <f ca="1">IFERROR(AVERAGEIF(INDIRECT(V$1&amp;"!$C$12:$C$500"),$A3,INDIRECT(V$1&amp;"!$E$12:$E$500")),NA())</f>
        <v>#N/A</v>
      </c>
      <c r="W3" s="68" t="e">
        <f ca="1">IF(SUMIF(INDIRECT(V$1&amp;"!$C$12:$C$500"),$A3,INDIRECT(V$1&amp;"!$G$12:$G$500"))=0,NA(),SUMIF(INDIRECT(V$1&amp;"!$C$12:$C$500"),$A3,INDIRECT(V$1&amp;"!$G$12:$G$500")))</f>
        <v>#REF!</v>
      </c>
      <c r="X3" s="68" t="e">
        <f ca="1">SUMIF(INDIRECT(V$1&amp;"!$C$12:$C$500"),$A3,INDIRECT(V$1&amp;"!$h$12:$h$500"))</f>
        <v>#REF!</v>
      </c>
      <c r="Y3" s="69" t="e">
        <f ca="1">IFERROR((1-X3/W3),NA())</f>
        <v>#N/A</v>
      </c>
      <c r="Z3" s="67" t="e">
        <f ca="1">IFERROR(AVERAGEIF(INDIRECT(Z$1&amp;"!$C$12:$C$500"),$A3,INDIRECT(Z$1&amp;"!$E$12:$E$500")),NA())</f>
        <v>#N/A</v>
      </c>
      <c r="AA3" s="68" t="e">
        <f ca="1">IF(SUMIF(INDIRECT(Z$1&amp;"!$C$12:$C$500"),$A3,INDIRECT(Z$1&amp;"!$G$12:$G$500"))=0,NA(),SUMIF(INDIRECT(Z$1&amp;"!$C$12:$C$500"),$A3,INDIRECT(Z$1&amp;"!$G$12:$G$500")))</f>
        <v>#REF!</v>
      </c>
      <c r="AB3" s="68" t="e">
        <f ca="1">SUMIF(INDIRECT(Z$1&amp;"!$C$12:$C$500"),$A3,INDIRECT(Z$1&amp;"!$h$12:$h$500"))</f>
        <v>#REF!</v>
      </c>
      <c r="AC3" s="69" t="e">
        <f ca="1">IFERROR((1-AB3/AA3),NA())</f>
        <v>#N/A</v>
      </c>
    </row>
    <row r="4" spans="1:29">
      <c r="A4" t="s">
        <v>53</v>
      </c>
      <c r="B4" s="67">
        <f t="shared" ref="B4:B14" ca="1" si="0">IFERROR(AVERAGEIF(INDIRECT(B$1&amp;"!$C$12:$C$500"),$A4,INDIRECT(B$1&amp;"!$E$12:$E$500")),NA())</f>
        <v>7.6400000000000006</v>
      </c>
      <c r="C4" s="68">
        <f t="shared" ref="C4:C14" ca="1" si="1">IF(SUMIF(INDIRECT(B$1&amp;"!$C$12:$C$500"),$A4,INDIRECT(B$1&amp;"!$G$12:$G$500"))=0,NA(),SUMIF(INDIRECT(B$1&amp;"!$C$12:$C$500"),$A4,INDIRECT(B$1&amp;"!$G$12:$G$500")))</f>
        <v>50</v>
      </c>
      <c r="D4" s="68">
        <f t="shared" ref="D4:D14" ca="1" si="2">SUMIF(INDIRECT(B$1&amp;"!$C$12:$C$500"),$A4,INDIRECT(B$1&amp;"!$h$12:$h$500"))</f>
        <v>0</v>
      </c>
      <c r="E4" s="69">
        <f t="shared" ref="E4:E14" ca="1" si="3">IFERROR((1-D4/C4),NA())</f>
        <v>1</v>
      </c>
      <c r="F4" s="67" t="e">
        <f t="shared" ref="F4:F14" ca="1" si="4">IFERROR(AVERAGEIF(INDIRECT(F$1&amp;"!$C$12:$C$500"),$A4,INDIRECT(F$1&amp;"!$E$12:$E$500")),NA())</f>
        <v>#N/A</v>
      </c>
      <c r="G4" s="68" t="e">
        <f t="shared" ref="G4:G14" ca="1" si="5">IF(SUMIF(INDIRECT(F$1&amp;"!$C$12:$C$500"),$A4,INDIRECT(F$1&amp;"!$G$12:$G$500"))=0,NA(),SUMIF(INDIRECT(F$1&amp;"!$C$12:$C$500"),$A4,INDIRECT(F$1&amp;"!$G$12:$G$500")))</f>
        <v>#N/A</v>
      </c>
      <c r="H4" s="68">
        <f t="shared" ref="H4:H14" ca="1" si="6">SUMIF(INDIRECT(F$1&amp;"!$C$12:$C$500"),$A4,INDIRECT(F$1&amp;"!$h$12:$h$500"))</f>
        <v>0</v>
      </c>
      <c r="I4" s="69" t="e">
        <f t="shared" ref="I4:I14" ca="1" si="7">IFERROR((1-H4/G4),NA())</f>
        <v>#N/A</v>
      </c>
      <c r="J4" s="67" t="e">
        <f t="shared" ref="J4:J14" ca="1" si="8">IFERROR(AVERAGEIF(INDIRECT(J$1&amp;"!$C$12:$C$500"),$A4,INDIRECT(J$1&amp;"!$E$12:$E$500")),NA())</f>
        <v>#N/A</v>
      </c>
      <c r="K4" s="68" t="e">
        <f t="shared" ref="K4:K14" ca="1" si="9">IF(SUMIF(INDIRECT(J$1&amp;"!$C$12:$C$500"),$A4,INDIRECT(J$1&amp;"!$G$12:$G$500"))=0,NA(),SUMIF(INDIRECT(J$1&amp;"!$C$12:$C$500"),$A4,INDIRECT(J$1&amp;"!$G$12:$G$500")))</f>
        <v>#REF!</v>
      </c>
      <c r="L4" s="68" t="e">
        <f t="shared" ref="L4:L14" ca="1" si="10">SUMIF(INDIRECT(J$1&amp;"!$C$12:$C$500"),$A4,INDIRECT(J$1&amp;"!$h$12:$h$500"))</f>
        <v>#REF!</v>
      </c>
      <c r="M4" s="69" t="e">
        <f t="shared" ref="M4:M14" ca="1" si="11">IFERROR((1-L4/K4),NA())</f>
        <v>#N/A</v>
      </c>
      <c r="N4" s="67" t="e">
        <f t="shared" ref="N4:N14" ca="1" si="12">IFERROR(AVERAGEIF(INDIRECT(N$1&amp;"!$C$12:$C$500"),$A4,INDIRECT(N$1&amp;"!$E$12:$E$500")),NA())</f>
        <v>#N/A</v>
      </c>
      <c r="O4" s="68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68" t="e">
        <f t="shared" ref="P4:P14" ca="1" si="14">SUMIF(INDIRECT(N$1&amp;"!$C$12:$C$500"),$A4,INDIRECT(N$1&amp;"!$h$12:$h$500"))</f>
        <v>#REF!</v>
      </c>
      <c r="Q4" s="69" t="e">
        <f t="shared" ref="Q4:Q14" ca="1" si="15">IFERROR((1-P4/O4),NA())</f>
        <v>#N/A</v>
      </c>
      <c r="R4" s="67" t="e">
        <f t="shared" ref="R4:R14" ca="1" si="16">IFERROR(AVERAGEIF(INDIRECT(R$1&amp;"!$C$12:$C$500"),$A4,INDIRECT(R$1&amp;"!$E$12:$E$500")),NA())</f>
        <v>#N/A</v>
      </c>
      <c r="S4" s="68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68" t="e">
        <f t="shared" ref="T4:T14" ca="1" si="18">SUMIF(INDIRECT(R$1&amp;"!$C$12:$C$500"),$A4,INDIRECT(R$1&amp;"!$h$12:$h$500"))</f>
        <v>#REF!</v>
      </c>
      <c r="U4" s="69" t="e">
        <f t="shared" ref="U4:U14" ca="1" si="19">IFERROR((1-T4/S4),NA())</f>
        <v>#N/A</v>
      </c>
      <c r="V4" s="67" t="e">
        <f t="shared" ref="V4:V14" ca="1" si="20">IFERROR(AVERAGEIF(INDIRECT(V$1&amp;"!$C$12:$C$500"),$A4,INDIRECT(V$1&amp;"!$E$12:$E$500")),NA())</f>
        <v>#N/A</v>
      </c>
      <c r="W4" s="68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68" t="e">
        <f t="shared" ref="X4:X14" ca="1" si="22">SUMIF(INDIRECT(V$1&amp;"!$C$12:$C$500"),$A4,INDIRECT(V$1&amp;"!$h$12:$h$500"))</f>
        <v>#REF!</v>
      </c>
      <c r="Y4" s="69" t="e">
        <f t="shared" ref="Y4:Y14" ca="1" si="23">IFERROR((1-X4/W4),NA())</f>
        <v>#N/A</v>
      </c>
      <c r="Z4" s="67" t="e">
        <f t="shared" ref="Z4:Z14" ca="1" si="24">IFERROR(AVERAGEIF(INDIRECT(Z$1&amp;"!$C$12:$C$500"),$A4,INDIRECT(Z$1&amp;"!$E$12:$E$500")),NA())</f>
        <v>#N/A</v>
      </c>
      <c r="AA4" s="68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68" t="e">
        <f t="shared" ref="AB4:AB14" ca="1" si="26">SUMIF(INDIRECT(Z$1&amp;"!$C$12:$C$500"),$A4,INDIRECT(Z$1&amp;"!$h$12:$h$500"))</f>
        <v>#REF!</v>
      </c>
      <c r="AC4" s="69" t="e">
        <f t="shared" ref="AC4:AC14" ca="1" si="27">IFERROR((1-AB4/AA4),NA())</f>
        <v>#N/A</v>
      </c>
    </row>
    <row r="5" spans="1:29">
      <c r="A5" t="s">
        <v>54</v>
      </c>
      <c r="B5" s="67">
        <f t="shared" ca="1" si="0"/>
        <v>8.5000000000000018</v>
      </c>
      <c r="C5" s="68">
        <f t="shared" ca="1" si="1"/>
        <v>50</v>
      </c>
      <c r="D5" s="68">
        <f t="shared" ca="1" si="2"/>
        <v>0</v>
      </c>
      <c r="E5" s="69">
        <f t="shared" ca="1" si="3"/>
        <v>1</v>
      </c>
      <c r="F5" s="67" t="e">
        <f t="shared" ca="1" si="4"/>
        <v>#N/A</v>
      </c>
      <c r="G5" s="68" t="e">
        <f t="shared" ca="1" si="5"/>
        <v>#N/A</v>
      </c>
      <c r="H5" s="68">
        <f t="shared" ca="1" si="6"/>
        <v>0</v>
      </c>
      <c r="I5" s="69" t="e">
        <f t="shared" ca="1" si="7"/>
        <v>#N/A</v>
      </c>
      <c r="J5" s="67" t="e">
        <f t="shared" ca="1" si="8"/>
        <v>#N/A</v>
      </c>
      <c r="K5" s="68" t="e">
        <f t="shared" ca="1" si="9"/>
        <v>#REF!</v>
      </c>
      <c r="L5" s="68" t="e">
        <f t="shared" ca="1" si="10"/>
        <v>#REF!</v>
      </c>
      <c r="M5" s="69" t="e">
        <f t="shared" ca="1" si="11"/>
        <v>#N/A</v>
      </c>
      <c r="N5" s="67" t="e">
        <f t="shared" ca="1" si="12"/>
        <v>#N/A</v>
      </c>
      <c r="O5" s="68" t="e">
        <f t="shared" ca="1" si="13"/>
        <v>#REF!</v>
      </c>
      <c r="P5" s="68" t="e">
        <f t="shared" ca="1" si="14"/>
        <v>#REF!</v>
      </c>
      <c r="Q5" s="69" t="e">
        <f t="shared" ca="1" si="15"/>
        <v>#N/A</v>
      </c>
      <c r="R5" s="67" t="e">
        <f t="shared" ca="1" si="16"/>
        <v>#N/A</v>
      </c>
      <c r="S5" s="68" t="e">
        <f t="shared" ca="1" si="17"/>
        <v>#REF!</v>
      </c>
      <c r="T5" s="68" t="e">
        <f t="shared" ca="1" si="18"/>
        <v>#REF!</v>
      </c>
      <c r="U5" s="69" t="e">
        <f t="shared" ca="1" si="19"/>
        <v>#N/A</v>
      </c>
      <c r="V5" s="67" t="e">
        <f t="shared" ca="1" si="20"/>
        <v>#N/A</v>
      </c>
      <c r="W5" s="68" t="e">
        <f t="shared" ca="1" si="21"/>
        <v>#REF!</v>
      </c>
      <c r="X5" s="68" t="e">
        <f t="shared" ca="1" si="22"/>
        <v>#REF!</v>
      </c>
      <c r="Y5" s="69" t="e">
        <f t="shared" ca="1" si="23"/>
        <v>#N/A</v>
      </c>
      <c r="Z5" s="67" t="e">
        <f t="shared" ca="1" si="24"/>
        <v>#N/A</v>
      </c>
      <c r="AA5" s="68" t="e">
        <f t="shared" ca="1" si="25"/>
        <v>#REF!</v>
      </c>
      <c r="AB5" s="68" t="e">
        <f t="shared" ca="1" si="26"/>
        <v>#REF!</v>
      </c>
      <c r="AC5" s="69" t="e">
        <f t="shared" ca="1" si="27"/>
        <v>#N/A</v>
      </c>
    </row>
    <row r="6" spans="1:29">
      <c r="A6" t="s">
        <v>55</v>
      </c>
      <c r="B6" s="67">
        <f t="shared" ca="1" si="0"/>
        <v>15043.8</v>
      </c>
      <c r="C6" s="68">
        <f t="shared" ca="1" si="1"/>
        <v>50</v>
      </c>
      <c r="D6" s="68">
        <f t="shared" ca="1" si="2"/>
        <v>0</v>
      </c>
      <c r="E6" s="69">
        <f t="shared" ca="1" si="3"/>
        <v>1</v>
      </c>
      <c r="F6" s="67" t="e">
        <f t="shared" ca="1" si="4"/>
        <v>#N/A</v>
      </c>
      <c r="G6" s="68" t="e">
        <f t="shared" ca="1" si="5"/>
        <v>#N/A</v>
      </c>
      <c r="H6" s="68">
        <f t="shared" ca="1" si="6"/>
        <v>0</v>
      </c>
      <c r="I6" s="69" t="e">
        <f t="shared" ca="1" si="7"/>
        <v>#N/A</v>
      </c>
      <c r="J6" s="67" t="e">
        <f t="shared" ca="1" si="8"/>
        <v>#N/A</v>
      </c>
      <c r="K6" s="68" t="e">
        <f t="shared" ca="1" si="9"/>
        <v>#REF!</v>
      </c>
      <c r="L6" s="68" t="e">
        <f t="shared" ca="1" si="10"/>
        <v>#REF!</v>
      </c>
      <c r="M6" s="69" t="e">
        <f t="shared" ca="1" si="11"/>
        <v>#N/A</v>
      </c>
      <c r="N6" s="67" t="e">
        <f t="shared" ca="1" si="12"/>
        <v>#N/A</v>
      </c>
      <c r="O6" s="68" t="e">
        <f t="shared" ca="1" si="13"/>
        <v>#REF!</v>
      </c>
      <c r="P6" s="68" t="e">
        <f t="shared" ca="1" si="14"/>
        <v>#REF!</v>
      </c>
      <c r="Q6" s="69" t="e">
        <f t="shared" ca="1" si="15"/>
        <v>#N/A</v>
      </c>
      <c r="R6" s="67" t="e">
        <f t="shared" ca="1" si="16"/>
        <v>#N/A</v>
      </c>
      <c r="S6" s="68" t="e">
        <f t="shared" ca="1" si="17"/>
        <v>#REF!</v>
      </c>
      <c r="T6" s="68" t="e">
        <f t="shared" ca="1" si="18"/>
        <v>#REF!</v>
      </c>
      <c r="U6" s="69" t="e">
        <f t="shared" ca="1" si="19"/>
        <v>#N/A</v>
      </c>
      <c r="V6" s="67" t="e">
        <f t="shared" ca="1" si="20"/>
        <v>#N/A</v>
      </c>
      <c r="W6" s="68" t="e">
        <f t="shared" ca="1" si="21"/>
        <v>#REF!</v>
      </c>
      <c r="X6" s="68" t="e">
        <f t="shared" ca="1" si="22"/>
        <v>#REF!</v>
      </c>
      <c r="Y6" s="69" t="e">
        <f t="shared" ca="1" si="23"/>
        <v>#N/A</v>
      </c>
      <c r="Z6" s="67" t="e">
        <f t="shared" ca="1" si="24"/>
        <v>#N/A</v>
      </c>
      <c r="AA6" s="68" t="e">
        <f t="shared" ca="1" si="25"/>
        <v>#REF!</v>
      </c>
      <c r="AB6" s="68" t="e">
        <f t="shared" ca="1" si="26"/>
        <v>#REF!</v>
      </c>
      <c r="AC6" s="69" t="e">
        <f t="shared" ca="1" si="27"/>
        <v>#N/A</v>
      </c>
    </row>
    <row r="7" spans="1:29">
      <c r="A7" t="s">
        <v>56</v>
      </c>
      <c r="B7" s="67">
        <f t="shared" ca="1" si="0"/>
        <v>6952.4</v>
      </c>
      <c r="C7" s="68">
        <f t="shared" ca="1" si="1"/>
        <v>50</v>
      </c>
      <c r="D7" s="68">
        <f t="shared" ca="1" si="2"/>
        <v>0</v>
      </c>
      <c r="E7" s="69">
        <f t="shared" ca="1" si="3"/>
        <v>1</v>
      </c>
      <c r="F7" s="67">
        <f t="shared" ca="1" si="4"/>
        <v>8767.2000000000007</v>
      </c>
      <c r="G7" s="68">
        <f t="shared" ca="1" si="5"/>
        <v>50</v>
      </c>
      <c r="H7" s="68">
        <f t="shared" ca="1" si="6"/>
        <v>0</v>
      </c>
      <c r="I7" s="69">
        <f t="shared" ca="1" si="7"/>
        <v>1</v>
      </c>
      <c r="J7" s="67" t="e">
        <f t="shared" ca="1" si="8"/>
        <v>#N/A</v>
      </c>
      <c r="K7" s="68" t="e">
        <f t="shared" ca="1" si="9"/>
        <v>#REF!</v>
      </c>
      <c r="L7" s="68" t="e">
        <f t="shared" ca="1" si="10"/>
        <v>#REF!</v>
      </c>
      <c r="M7" s="69" t="e">
        <f t="shared" ca="1" si="11"/>
        <v>#N/A</v>
      </c>
      <c r="N7" s="67" t="e">
        <f t="shared" ca="1" si="12"/>
        <v>#N/A</v>
      </c>
      <c r="O7" s="68" t="e">
        <f t="shared" ca="1" si="13"/>
        <v>#REF!</v>
      </c>
      <c r="P7" s="68" t="e">
        <f t="shared" ca="1" si="14"/>
        <v>#REF!</v>
      </c>
      <c r="Q7" s="69" t="e">
        <f t="shared" ca="1" si="15"/>
        <v>#N/A</v>
      </c>
      <c r="R7" s="67" t="e">
        <f t="shared" ca="1" si="16"/>
        <v>#N/A</v>
      </c>
      <c r="S7" s="68" t="e">
        <f t="shared" ca="1" si="17"/>
        <v>#REF!</v>
      </c>
      <c r="T7" s="68" t="e">
        <f t="shared" ca="1" si="18"/>
        <v>#REF!</v>
      </c>
      <c r="U7" s="69" t="e">
        <f t="shared" ca="1" si="19"/>
        <v>#N/A</v>
      </c>
      <c r="V7" s="67" t="e">
        <f t="shared" ca="1" si="20"/>
        <v>#N/A</v>
      </c>
      <c r="W7" s="68" t="e">
        <f t="shared" ca="1" si="21"/>
        <v>#REF!</v>
      </c>
      <c r="X7" s="68" t="e">
        <f t="shared" ca="1" si="22"/>
        <v>#REF!</v>
      </c>
      <c r="Y7" s="69" t="e">
        <f t="shared" ca="1" si="23"/>
        <v>#N/A</v>
      </c>
      <c r="Z7" s="67" t="e">
        <f t="shared" ca="1" si="24"/>
        <v>#N/A</v>
      </c>
      <c r="AA7" s="68" t="e">
        <f t="shared" ca="1" si="25"/>
        <v>#REF!</v>
      </c>
      <c r="AB7" s="68" t="e">
        <f t="shared" ca="1" si="26"/>
        <v>#REF!</v>
      </c>
      <c r="AC7" s="69" t="e">
        <f t="shared" ca="1" si="27"/>
        <v>#N/A</v>
      </c>
    </row>
    <row r="8" spans="1:29">
      <c r="A8" t="s">
        <v>57</v>
      </c>
      <c r="B8" s="67">
        <f t="shared" ca="1" si="0"/>
        <v>8012</v>
      </c>
      <c r="C8" s="68">
        <f t="shared" ca="1" si="1"/>
        <v>50</v>
      </c>
      <c r="D8" s="68">
        <f t="shared" ca="1" si="2"/>
        <v>0</v>
      </c>
      <c r="E8" s="69">
        <v>1</v>
      </c>
      <c r="F8" s="67" t="e">
        <f t="shared" ca="1" si="4"/>
        <v>#N/A</v>
      </c>
      <c r="G8" s="68" t="e">
        <f t="shared" ca="1" si="5"/>
        <v>#N/A</v>
      </c>
      <c r="H8" s="68">
        <f t="shared" ca="1" si="6"/>
        <v>0</v>
      </c>
      <c r="I8" s="69" t="e">
        <f t="shared" ca="1" si="7"/>
        <v>#N/A</v>
      </c>
      <c r="J8" s="67" t="e">
        <f t="shared" ca="1" si="8"/>
        <v>#N/A</v>
      </c>
      <c r="K8" s="68" t="e">
        <f t="shared" ca="1" si="9"/>
        <v>#REF!</v>
      </c>
      <c r="L8" s="68" t="e">
        <f t="shared" ca="1" si="10"/>
        <v>#REF!</v>
      </c>
      <c r="M8" s="69" t="e">
        <f t="shared" ca="1" si="11"/>
        <v>#N/A</v>
      </c>
      <c r="N8" s="67" t="e">
        <f t="shared" ca="1" si="12"/>
        <v>#N/A</v>
      </c>
      <c r="O8" s="68" t="e">
        <f t="shared" ca="1" si="13"/>
        <v>#REF!</v>
      </c>
      <c r="P8" s="68" t="e">
        <f t="shared" ca="1" si="14"/>
        <v>#REF!</v>
      </c>
      <c r="Q8" s="69" t="e">
        <f t="shared" ca="1" si="15"/>
        <v>#N/A</v>
      </c>
      <c r="R8" s="67" t="e">
        <f t="shared" ca="1" si="16"/>
        <v>#N/A</v>
      </c>
      <c r="S8" s="68" t="e">
        <f t="shared" ca="1" si="17"/>
        <v>#REF!</v>
      </c>
      <c r="T8" s="68" t="e">
        <f t="shared" ca="1" si="18"/>
        <v>#REF!</v>
      </c>
      <c r="U8" s="69" t="e">
        <f t="shared" ca="1" si="19"/>
        <v>#N/A</v>
      </c>
      <c r="V8" s="67" t="e">
        <f t="shared" ca="1" si="20"/>
        <v>#N/A</v>
      </c>
      <c r="W8" s="68" t="e">
        <f t="shared" ca="1" si="21"/>
        <v>#REF!</v>
      </c>
      <c r="X8" s="68" t="e">
        <f t="shared" ca="1" si="22"/>
        <v>#REF!</v>
      </c>
      <c r="Y8" s="69" t="e">
        <f t="shared" ca="1" si="23"/>
        <v>#N/A</v>
      </c>
      <c r="Z8" s="67" t="e">
        <f t="shared" ca="1" si="24"/>
        <v>#N/A</v>
      </c>
      <c r="AA8" s="68" t="e">
        <f t="shared" ca="1" si="25"/>
        <v>#REF!</v>
      </c>
      <c r="AB8" s="68" t="e">
        <f t="shared" ca="1" si="26"/>
        <v>#REF!</v>
      </c>
      <c r="AC8" s="69" t="e">
        <f t="shared" ca="1" si="27"/>
        <v>#N/A</v>
      </c>
    </row>
    <row r="9" spans="1:29">
      <c r="A9" t="s">
        <v>58</v>
      </c>
      <c r="B9" s="67" t="e">
        <f t="shared" ca="1" si="0"/>
        <v>#N/A</v>
      </c>
      <c r="C9" s="68" t="e">
        <f t="shared" ca="1" si="1"/>
        <v>#N/A</v>
      </c>
      <c r="D9" s="68">
        <f t="shared" ca="1" si="2"/>
        <v>0</v>
      </c>
      <c r="E9" s="69">
        <v>1</v>
      </c>
      <c r="F9" s="67" t="e">
        <f t="shared" ca="1" si="4"/>
        <v>#N/A</v>
      </c>
      <c r="G9" s="68" t="e">
        <f t="shared" ca="1" si="5"/>
        <v>#N/A</v>
      </c>
      <c r="H9" s="68">
        <f t="shared" ca="1" si="6"/>
        <v>0</v>
      </c>
      <c r="I9" s="69" t="e">
        <f t="shared" ca="1" si="7"/>
        <v>#N/A</v>
      </c>
      <c r="J9" s="67" t="e">
        <f t="shared" ca="1" si="8"/>
        <v>#N/A</v>
      </c>
      <c r="K9" s="68" t="e">
        <f t="shared" ca="1" si="9"/>
        <v>#REF!</v>
      </c>
      <c r="L9" s="68" t="e">
        <f t="shared" ca="1" si="10"/>
        <v>#REF!</v>
      </c>
      <c r="M9" s="69" t="e">
        <f t="shared" ca="1" si="11"/>
        <v>#N/A</v>
      </c>
      <c r="N9" s="67" t="e">
        <f t="shared" ca="1" si="12"/>
        <v>#N/A</v>
      </c>
      <c r="O9" s="68" t="e">
        <f t="shared" ca="1" si="13"/>
        <v>#REF!</v>
      </c>
      <c r="P9" s="68" t="e">
        <f t="shared" ca="1" si="14"/>
        <v>#REF!</v>
      </c>
      <c r="Q9" s="69" t="e">
        <f t="shared" ca="1" si="15"/>
        <v>#N/A</v>
      </c>
      <c r="R9" s="67" t="e">
        <f t="shared" ca="1" si="16"/>
        <v>#N/A</v>
      </c>
      <c r="S9" s="68" t="e">
        <f t="shared" ca="1" si="17"/>
        <v>#REF!</v>
      </c>
      <c r="T9" s="68" t="e">
        <f t="shared" ca="1" si="18"/>
        <v>#REF!</v>
      </c>
      <c r="U9" s="69" t="e">
        <f t="shared" ca="1" si="19"/>
        <v>#N/A</v>
      </c>
      <c r="V9" s="67" t="e">
        <f t="shared" ca="1" si="20"/>
        <v>#N/A</v>
      </c>
      <c r="W9" s="68" t="e">
        <f t="shared" ca="1" si="21"/>
        <v>#REF!</v>
      </c>
      <c r="X9" s="68" t="e">
        <f t="shared" ca="1" si="22"/>
        <v>#REF!</v>
      </c>
      <c r="Y9" s="69" t="e">
        <f t="shared" ca="1" si="23"/>
        <v>#N/A</v>
      </c>
      <c r="Z9" s="67" t="e">
        <f t="shared" ca="1" si="24"/>
        <v>#N/A</v>
      </c>
      <c r="AA9" s="68" t="e">
        <f t="shared" ca="1" si="25"/>
        <v>#REF!</v>
      </c>
      <c r="AB9" s="68" t="e">
        <f t="shared" ca="1" si="26"/>
        <v>#REF!</v>
      </c>
      <c r="AC9" s="69" t="e">
        <f t="shared" ca="1" si="27"/>
        <v>#N/A</v>
      </c>
    </row>
    <row r="10" spans="1:29">
      <c r="A10" t="s">
        <v>59</v>
      </c>
      <c r="B10" s="67">
        <f t="shared" ca="1" si="0"/>
        <v>5572.6</v>
      </c>
      <c r="C10" s="68">
        <f t="shared" ca="1" si="1"/>
        <v>50</v>
      </c>
      <c r="D10" s="68">
        <f t="shared" ca="1" si="2"/>
        <v>9</v>
      </c>
      <c r="E10" s="69">
        <f t="shared" ca="1" si="3"/>
        <v>0.82000000000000006</v>
      </c>
      <c r="F10" s="67" t="e">
        <f t="shared" ca="1" si="4"/>
        <v>#N/A</v>
      </c>
      <c r="G10" s="68" t="e">
        <f t="shared" ca="1" si="5"/>
        <v>#N/A</v>
      </c>
      <c r="H10" s="68">
        <f t="shared" ca="1" si="6"/>
        <v>0</v>
      </c>
      <c r="I10" s="69" t="e">
        <f t="shared" ca="1" si="7"/>
        <v>#N/A</v>
      </c>
      <c r="J10" s="67" t="e">
        <f t="shared" ca="1" si="8"/>
        <v>#N/A</v>
      </c>
      <c r="K10" s="68" t="e">
        <f t="shared" ca="1" si="9"/>
        <v>#REF!</v>
      </c>
      <c r="L10" s="68" t="e">
        <f t="shared" ca="1" si="10"/>
        <v>#REF!</v>
      </c>
      <c r="M10" s="69" t="e">
        <f t="shared" ca="1" si="11"/>
        <v>#N/A</v>
      </c>
      <c r="N10" s="67" t="e">
        <f t="shared" ca="1" si="12"/>
        <v>#N/A</v>
      </c>
      <c r="O10" s="68" t="e">
        <f t="shared" ca="1" si="13"/>
        <v>#REF!</v>
      </c>
      <c r="P10" s="68" t="e">
        <f t="shared" ca="1" si="14"/>
        <v>#REF!</v>
      </c>
      <c r="Q10" s="69" t="e">
        <f t="shared" ca="1" si="15"/>
        <v>#N/A</v>
      </c>
      <c r="R10" s="67" t="e">
        <f t="shared" ca="1" si="16"/>
        <v>#N/A</v>
      </c>
      <c r="S10" s="68" t="e">
        <f t="shared" ca="1" si="17"/>
        <v>#REF!</v>
      </c>
      <c r="T10" s="68" t="e">
        <f t="shared" ca="1" si="18"/>
        <v>#REF!</v>
      </c>
      <c r="U10" s="69" t="e">
        <f t="shared" ca="1" si="19"/>
        <v>#N/A</v>
      </c>
      <c r="V10" s="67" t="e">
        <f t="shared" ca="1" si="20"/>
        <v>#N/A</v>
      </c>
      <c r="W10" s="68" t="e">
        <f t="shared" ca="1" si="21"/>
        <v>#REF!</v>
      </c>
      <c r="X10" s="68" t="e">
        <f t="shared" ca="1" si="22"/>
        <v>#REF!</v>
      </c>
      <c r="Y10" s="69" t="e">
        <f t="shared" ca="1" si="23"/>
        <v>#N/A</v>
      </c>
      <c r="Z10" s="67" t="e">
        <f t="shared" ca="1" si="24"/>
        <v>#N/A</v>
      </c>
      <c r="AA10" s="68" t="e">
        <f t="shared" ca="1" si="25"/>
        <v>#REF!</v>
      </c>
      <c r="AB10" s="68" t="e">
        <f t="shared" ca="1" si="26"/>
        <v>#REF!</v>
      </c>
      <c r="AC10" s="69" t="e">
        <f t="shared" ca="1" si="27"/>
        <v>#N/A</v>
      </c>
    </row>
    <row r="11" spans="1:29">
      <c r="A11" t="s">
        <v>60</v>
      </c>
      <c r="B11" s="67">
        <f t="shared" ca="1" si="0"/>
        <v>15941.2</v>
      </c>
      <c r="C11" s="68">
        <f t="shared" ca="1" si="1"/>
        <v>50</v>
      </c>
      <c r="D11" s="68">
        <f t="shared" ca="1" si="2"/>
        <v>0</v>
      </c>
      <c r="E11" s="69">
        <f t="shared" ca="1" si="3"/>
        <v>1</v>
      </c>
      <c r="F11" s="67" t="e">
        <f t="shared" ca="1" si="4"/>
        <v>#N/A</v>
      </c>
      <c r="G11" s="68" t="e">
        <f t="shared" ca="1" si="5"/>
        <v>#N/A</v>
      </c>
      <c r="H11" s="68">
        <f t="shared" ca="1" si="6"/>
        <v>0</v>
      </c>
      <c r="I11" s="69" t="e">
        <f t="shared" ca="1" si="7"/>
        <v>#N/A</v>
      </c>
      <c r="J11" s="67" t="e">
        <f t="shared" ca="1" si="8"/>
        <v>#N/A</v>
      </c>
      <c r="K11" s="68" t="e">
        <f t="shared" ca="1" si="9"/>
        <v>#REF!</v>
      </c>
      <c r="L11" s="68" t="e">
        <f t="shared" ca="1" si="10"/>
        <v>#REF!</v>
      </c>
      <c r="M11" s="69" t="e">
        <f t="shared" ca="1" si="11"/>
        <v>#N/A</v>
      </c>
      <c r="N11" s="67" t="e">
        <f t="shared" ca="1" si="12"/>
        <v>#N/A</v>
      </c>
      <c r="O11" s="68" t="e">
        <f t="shared" ca="1" si="13"/>
        <v>#REF!</v>
      </c>
      <c r="P11" s="68" t="e">
        <f t="shared" ca="1" si="14"/>
        <v>#REF!</v>
      </c>
      <c r="Q11" s="69" t="e">
        <f t="shared" ca="1" si="15"/>
        <v>#N/A</v>
      </c>
      <c r="R11" s="67" t="e">
        <f t="shared" ca="1" si="16"/>
        <v>#N/A</v>
      </c>
      <c r="S11" s="68" t="e">
        <f t="shared" ca="1" si="17"/>
        <v>#REF!</v>
      </c>
      <c r="T11" s="68" t="e">
        <f t="shared" ca="1" si="18"/>
        <v>#REF!</v>
      </c>
      <c r="U11" s="69" t="e">
        <f t="shared" ca="1" si="19"/>
        <v>#N/A</v>
      </c>
      <c r="V11" s="67" t="e">
        <f t="shared" ca="1" si="20"/>
        <v>#N/A</v>
      </c>
      <c r="W11" s="68" t="e">
        <f t="shared" ca="1" si="21"/>
        <v>#REF!</v>
      </c>
      <c r="X11" s="68" t="e">
        <f t="shared" ca="1" si="22"/>
        <v>#REF!</v>
      </c>
      <c r="Y11" s="69" t="e">
        <f t="shared" ca="1" si="23"/>
        <v>#N/A</v>
      </c>
      <c r="Z11" s="67" t="e">
        <f t="shared" ca="1" si="24"/>
        <v>#N/A</v>
      </c>
      <c r="AA11" s="68" t="e">
        <f t="shared" ca="1" si="25"/>
        <v>#REF!</v>
      </c>
      <c r="AB11" s="68" t="e">
        <f t="shared" ca="1" si="26"/>
        <v>#REF!</v>
      </c>
      <c r="AC11" s="69" t="e">
        <f t="shared" ca="1" si="27"/>
        <v>#N/A</v>
      </c>
    </row>
    <row r="12" spans="1:29">
      <c r="A12" t="s">
        <v>61</v>
      </c>
      <c r="B12" s="67">
        <f t="shared" ca="1" si="0"/>
        <v>13424.8</v>
      </c>
      <c r="C12" s="68">
        <f t="shared" ca="1" si="1"/>
        <v>48</v>
      </c>
      <c r="D12" s="68">
        <f t="shared" ca="1" si="2"/>
        <v>0</v>
      </c>
      <c r="E12" s="69">
        <f t="shared" ca="1" si="3"/>
        <v>1</v>
      </c>
      <c r="F12" s="67" t="e">
        <f t="shared" ca="1" si="4"/>
        <v>#N/A</v>
      </c>
      <c r="G12" s="68" t="e">
        <f t="shared" ca="1" si="5"/>
        <v>#N/A</v>
      </c>
      <c r="H12" s="68">
        <f t="shared" ca="1" si="6"/>
        <v>0</v>
      </c>
      <c r="I12" s="69" t="e">
        <f t="shared" ca="1" si="7"/>
        <v>#N/A</v>
      </c>
      <c r="J12" s="67" t="e">
        <f t="shared" ca="1" si="8"/>
        <v>#N/A</v>
      </c>
      <c r="K12" s="68" t="e">
        <f t="shared" ca="1" si="9"/>
        <v>#REF!</v>
      </c>
      <c r="L12" s="68" t="e">
        <f t="shared" ca="1" si="10"/>
        <v>#REF!</v>
      </c>
      <c r="M12" s="69" t="e">
        <f t="shared" ca="1" si="11"/>
        <v>#N/A</v>
      </c>
      <c r="N12" s="67" t="e">
        <f t="shared" ca="1" si="12"/>
        <v>#N/A</v>
      </c>
      <c r="O12" s="68" t="e">
        <f t="shared" ca="1" si="13"/>
        <v>#REF!</v>
      </c>
      <c r="P12" s="68" t="e">
        <f t="shared" ca="1" si="14"/>
        <v>#REF!</v>
      </c>
      <c r="Q12" s="69" t="e">
        <f t="shared" ca="1" si="15"/>
        <v>#N/A</v>
      </c>
      <c r="R12" s="67" t="e">
        <f t="shared" ca="1" si="16"/>
        <v>#N/A</v>
      </c>
      <c r="S12" s="68" t="e">
        <f t="shared" ca="1" si="17"/>
        <v>#REF!</v>
      </c>
      <c r="T12" s="68" t="e">
        <f t="shared" ca="1" si="18"/>
        <v>#REF!</v>
      </c>
      <c r="U12" s="69" t="e">
        <f t="shared" ca="1" si="19"/>
        <v>#N/A</v>
      </c>
      <c r="V12" s="67" t="e">
        <f t="shared" ca="1" si="20"/>
        <v>#N/A</v>
      </c>
      <c r="W12" s="68" t="e">
        <f t="shared" ca="1" si="21"/>
        <v>#REF!</v>
      </c>
      <c r="X12" s="68" t="e">
        <f t="shared" ca="1" si="22"/>
        <v>#REF!</v>
      </c>
      <c r="Y12" s="69" t="e">
        <f t="shared" ca="1" si="23"/>
        <v>#N/A</v>
      </c>
      <c r="Z12" s="67" t="e">
        <f t="shared" ca="1" si="24"/>
        <v>#N/A</v>
      </c>
      <c r="AA12" s="68" t="e">
        <f t="shared" ca="1" si="25"/>
        <v>#REF!</v>
      </c>
      <c r="AB12" s="68" t="e">
        <f t="shared" ca="1" si="26"/>
        <v>#REF!</v>
      </c>
      <c r="AC12" s="69" t="e">
        <f t="shared" ca="1" si="27"/>
        <v>#N/A</v>
      </c>
    </row>
    <row r="13" spans="1:29">
      <c r="A13" t="s">
        <v>62</v>
      </c>
      <c r="B13" s="67">
        <f t="shared" ca="1" si="0"/>
        <v>105.8</v>
      </c>
      <c r="C13" s="68">
        <f t="shared" ca="1" si="1"/>
        <v>50</v>
      </c>
      <c r="D13" s="68">
        <f t="shared" ca="1" si="2"/>
        <v>50</v>
      </c>
      <c r="E13" s="69">
        <f t="shared" ca="1" si="3"/>
        <v>0</v>
      </c>
      <c r="F13" s="67">
        <f t="shared" ca="1" si="4"/>
        <v>763</v>
      </c>
      <c r="G13" s="68">
        <f t="shared" ca="1" si="5"/>
        <v>50</v>
      </c>
      <c r="H13" s="68">
        <f t="shared" ca="1" si="6"/>
        <v>49</v>
      </c>
      <c r="I13" s="69">
        <f t="shared" ca="1" si="7"/>
        <v>2.0000000000000018E-2</v>
      </c>
      <c r="J13" s="67" t="e">
        <f t="shared" ca="1" si="8"/>
        <v>#N/A</v>
      </c>
      <c r="K13" s="68" t="e">
        <f t="shared" ca="1" si="9"/>
        <v>#REF!</v>
      </c>
      <c r="L13" s="68" t="e">
        <f t="shared" ca="1" si="10"/>
        <v>#REF!</v>
      </c>
      <c r="M13" s="69" t="e">
        <f t="shared" ca="1" si="11"/>
        <v>#N/A</v>
      </c>
      <c r="N13" s="67" t="e">
        <f t="shared" ca="1" si="12"/>
        <v>#N/A</v>
      </c>
      <c r="O13" s="68" t="e">
        <f t="shared" ca="1" si="13"/>
        <v>#REF!</v>
      </c>
      <c r="P13" s="68" t="e">
        <f t="shared" ca="1" si="14"/>
        <v>#REF!</v>
      </c>
      <c r="Q13" s="69" t="e">
        <f t="shared" ca="1" si="15"/>
        <v>#N/A</v>
      </c>
      <c r="R13" s="67" t="e">
        <f t="shared" ca="1" si="16"/>
        <v>#N/A</v>
      </c>
      <c r="S13" s="68" t="e">
        <f t="shared" ca="1" si="17"/>
        <v>#REF!</v>
      </c>
      <c r="T13" s="68" t="e">
        <f t="shared" ca="1" si="18"/>
        <v>#REF!</v>
      </c>
      <c r="U13" s="69" t="e">
        <f t="shared" ca="1" si="19"/>
        <v>#N/A</v>
      </c>
      <c r="V13" s="67" t="e">
        <f t="shared" ca="1" si="20"/>
        <v>#N/A</v>
      </c>
      <c r="W13" s="68" t="e">
        <f t="shared" ca="1" si="21"/>
        <v>#REF!</v>
      </c>
      <c r="X13" s="68" t="e">
        <f t="shared" ca="1" si="22"/>
        <v>#REF!</v>
      </c>
      <c r="Y13" s="69" t="e">
        <f t="shared" ca="1" si="23"/>
        <v>#N/A</v>
      </c>
      <c r="Z13" s="67" t="e">
        <f t="shared" ca="1" si="24"/>
        <v>#N/A</v>
      </c>
      <c r="AA13" s="68" t="e">
        <f t="shared" ca="1" si="25"/>
        <v>#REF!</v>
      </c>
      <c r="AB13" s="68" t="e">
        <f t="shared" ca="1" si="26"/>
        <v>#REF!</v>
      </c>
      <c r="AC13" s="69" t="e">
        <f t="shared" ca="1" si="27"/>
        <v>#N/A</v>
      </c>
    </row>
    <row r="14" spans="1:29" ht="17.25" thickBot="1">
      <c r="A14" t="s">
        <v>63</v>
      </c>
      <c r="B14" s="70">
        <f t="shared" ca="1" si="0"/>
        <v>30.6</v>
      </c>
      <c r="C14" s="71">
        <f t="shared" ca="1" si="1"/>
        <v>50</v>
      </c>
      <c r="D14" s="71">
        <f t="shared" ca="1" si="2"/>
        <v>50</v>
      </c>
      <c r="E14" s="72">
        <f t="shared" ca="1" si="3"/>
        <v>0</v>
      </c>
      <c r="F14" s="70">
        <f t="shared" ca="1" si="4"/>
        <v>47.8</v>
      </c>
      <c r="G14" s="71">
        <f t="shared" ca="1" si="5"/>
        <v>50</v>
      </c>
      <c r="H14" s="71">
        <f t="shared" ca="1" si="6"/>
        <v>50</v>
      </c>
      <c r="I14" s="72">
        <f t="shared" ca="1" si="7"/>
        <v>0</v>
      </c>
      <c r="J14" s="70" t="e">
        <f t="shared" ca="1" si="8"/>
        <v>#N/A</v>
      </c>
      <c r="K14" s="71" t="e">
        <f t="shared" ca="1" si="9"/>
        <v>#REF!</v>
      </c>
      <c r="L14" s="71" t="e">
        <f t="shared" ca="1" si="10"/>
        <v>#REF!</v>
      </c>
      <c r="M14" s="72" t="e">
        <f t="shared" ca="1" si="11"/>
        <v>#N/A</v>
      </c>
      <c r="N14" s="70" t="e">
        <f t="shared" ca="1" si="12"/>
        <v>#N/A</v>
      </c>
      <c r="O14" s="71" t="e">
        <f t="shared" ca="1" si="13"/>
        <v>#REF!</v>
      </c>
      <c r="P14" s="71" t="e">
        <f t="shared" ca="1" si="14"/>
        <v>#REF!</v>
      </c>
      <c r="Q14" s="72" t="e">
        <f t="shared" ca="1" si="15"/>
        <v>#N/A</v>
      </c>
      <c r="R14" s="70" t="e">
        <f t="shared" ca="1" si="16"/>
        <v>#N/A</v>
      </c>
      <c r="S14" s="71" t="e">
        <f t="shared" ca="1" si="17"/>
        <v>#REF!</v>
      </c>
      <c r="T14" s="71" t="e">
        <f t="shared" ca="1" si="18"/>
        <v>#REF!</v>
      </c>
      <c r="U14" s="72" t="e">
        <f t="shared" ca="1" si="19"/>
        <v>#N/A</v>
      </c>
      <c r="V14" s="70" t="e">
        <f t="shared" ca="1" si="20"/>
        <v>#N/A</v>
      </c>
      <c r="W14" s="71" t="e">
        <f t="shared" ca="1" si="21"/>
        <v>#REF!</v>
      </c>
      <c r="X14" s="71" t="e">
        <f t="shared" ca="1" si="22"/>
        <v>#REF!</v>
      </c>
      <c r="Y14" s="72" t="e">
        <f t="shared" ca="1" si="23"/>
        <v>#N/A</v>
      </c>
      <c r="Z14" s="70" t="e">
        <f t="shared" ca="1" si="24"/>
        <v>#N/A</v>
      </c>
      <c r="AA14" s="71" t="e">
        <f t="shared" ca="1" si="25"/>
        <v>#REF!</v>
      </c>
      <c r="AB14" s="71" t="e">
        <f t="shared" ca="1" si="26"/>
        <v>#REF!</v>
      </c>
      <c r="AC14" s="72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24주령</vt:lpstr>
      <vt:lpstr>28주령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2020-03-06T08:58:07Z</cp:lastPrinted>
  <dcterms:created xsi:type="dcterms:W3CDTF">2020-02-13T08:11:53Z</dcterms:created>
  <dcterms:modified xsi:type="dcterms:W3CDTF">2020-05-04T00:56:54Z</dcterms:modified>
</cp:coreProperties>
</file>