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6"/>
  </bookViews>
  <sheets>
    <sheet name="20주령" sheetId="1" r:id="rId1"/>
    <sheet name="24주령" sheetId="2" r:id="rId2"/>
    <sheet name="28주령" sheetId="3" r:id="rId3"/>
    <sheet name="34주령" sheetId="5" r:id="rId4"/>
    <sheet name="42주령" sheetId="7" r:id="rId5"/>
    <sheet name="48주령" sheetId="8" r:id="rId6"/>
    <sheet name="54주령" sheetId="9" r:id="rId7"/>
    <sheet name="graph" sheetId="6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9" l="1"/>
  <c r="F10" i="9" s="1"/>
  <c r="B10" i="9"/>
  <c r="D10" i="8" l="1"/>
  <c r="F10" i="8" s="1"/>
  <c r="B10" i="8"/>
  <c r="D10" i="7" l="1"/>
  <c r="F10" i="7" s="1"/>
  <c r="B10" i="7"/>
  <c r="AA14" i="6"/>
  <c r="Z14" i="6"/>
  <c r="AB14" i="6"/>
  <c r="AC14" i="6" l="1"/>
  <c r="W14" i="6"/>
  <c r="X14" i="6"/>
  <c r="V14" i="6"/>
  <c r="Y14" i="6" l="1"/>
  <c r="R14" i="6"/>
  <c r="T14" i="6"/>
  <c r="S14" i="6"/>
  <c r="U14" i="6" l="1"/>
  <c r="N14" i="6"/>
  <c r="P14" i="6"/>
  <c r="O14" i="6"/>
  <c r="Q14" i="6" l="1"/>
  <c r="L14" i="6"/>
  <c r="J14" i="6"/>
  <c r="K14" i="6"/>
  <c r="M14" i="6" l="1"/>
  <c r="H14" i="6"/>
  <c r="G14" i="6"/>
  <c r="F14" i="6"/>
  <c r="I14" i="6" l="1"/>
  <c r="B14" i="6"/>
  <c r="C14" i="6"/>
  <c r="D14" i="6"/>
  <c r="E14" i="6" l="1"/>
  <c r="AB13" i="6"/>
  <c r="AA13" i="6"/>
  <c r="Z13" i="6"/>
  <c r="AC13" i="6" l="1"/>
  <c r="X13" i="6"/>
  <c r="V13" i="6"/>
  <c r="W13" i="6"/>
  <c r="Y13" i="6" l="1"/>
  <c r="R13" i="6"/>
  <c r="T13" i="6"/>
  <c r="S13" i="6"/>
  <c r="U13" i="6" l="1"/>
  <c r="P13" i="6"/>
  <c r="N13" i="6"/>
  <c r="O13" i="6"/>
  <c r="Q13" i="6" l="1"/>
  <c r="K13" i="6"/>
  <c r="J13" i="6"/>
  <c r="L13" i="6"/>
  <c r="M13" i="6" l="1"/>
  <c r="G13" i="6"/>
  <c r="F13" i="6"/>
  <c r="H13" i="6"/>
  <c r="I13" i="6" l="1"/>
  <c r="C13" i="6"/>
  <c r="B13" i="6"/>
  <c r="D13" i="6"/>
  <c r="E13" i="6" l="1"/>
  <c r="AA12" i="6"/>
  <c r="Z12" i="6"/>
  <c r="AB12" i="6"/>
  <c r="AC12" i="6" l="1"/>
  <c r="V12" i="6"/>
  <c r="X12" i="6"/>
  <c r="W12" i="6"/>
  <c r="Y12" i="6" l="1"/>
  <c r="S12" i="6"/>
  <c r="R12" i="6"/>
  <c r="T12" i="6"/>
  <c r="U12" i="6" l="1"/>
  <c r="P12" i="6"/>
  <c r="O12" i="6"/>
  <c r="N12" i="6"/>
  <c r="Q12" i="6" l="1"/>
  <c r="J12" i="6"/>
  <c r="K12" i="6"/>
  <c r="L12" i="6"/>
  <c r="M12" i="6" l="1"/>
  <c r="G12" i="6"/>
  <c r="H12" i="6"/>
  <c r="F12" i="6"/>
  <c r="I12" i="6" l="1"/>
  <c r="B12" i="6"/>
  <c r="C12" i="6"/>
  <c r="D12" i="6"/>
  <c r="E12" i="6" l="1"/>
  <c r="AA11" i="6"/>
  <c r="AB11" i="6"/>
  <c r="Z11" i="6"/>
  <c r="AC11" i="6" l="1"/>
  <c r="W11" i="6"/>
  <c r="V11" i="6"/>
  <c r="X11" i="6"/>
  <c r="Y11" i="6" l="1"/>
  <c r="T11" i="6"/>
  <c r="S11" i="6"/>
  <c r="R11" i="6"/>
  <c r="U11" i="6" l="1"/>
  <c r="O11" i="6"/>
  <c r="P11" i="6"/>
  <c r="N11" i="6"/>
  <c r="Q11" i="6" l="1"/>
  <c r="K11" i="6"/>
  <c r="J11" i="6"/>
  <c r="L11" i="6"/>
  <c r="M11" i="6" l="1"/>
  <c r="F11" i="6"/>
  <c r="G11" i="6"/>
  <c r="H11" i="6"/>
  <c r="I11" i="6" l="1"/>
  <c r="B11" i="6"/>
  <c r="D11" i="6"/>
  <c r="C11" i="6"/>
  <c r="E11" i="6" l="1"/>
  <c r="AB10" i="6"/>
  <c r="Z10" i="6"/>
  <c r="AA10" i="6"/>
  <c r="AC10" i="6" l="1"/>
  <c r="X10" i="6"/>
  <c r="W10" i="6"/>
  <c r="V10" i="6"/>
  <c r="Y10" i="6" l="1"/>
  <c r="S10" i="6"/>
  <c r="R10" i="6"/>
  <c r="T10" i="6"/>
  <c r="U10" i="6" l="1"/>
  <c r="N10" i="6"/>
  <c r="P10" i="6"/>
  <c r="O10" i="6"/>
  <c r="Q10" i="6" l="1"/>
  <c r="K10" i="6"/>
  <c r="J10" i="6"/>
  <c r="L10" i="6"/>
  <c r="M10" i="6" l="1"/>
  <c r="G10" i="6"/>
  <c r="H10" i="6"/>
  <c r="F10" i="6"/>
  <c r="I10" i="6" l="1"/>
  <c r="C10" i="6"/>
  <c r="B10" i="6"/>
  <c r="D10" i="6"/>
  <c r="E10" i="6" l="1"/>
  <c r="AA9" i="6"/>
  <c r="Z9" i="6"/>
  <c r="AB9" i="6"/>
  <c r="AC9" i="6" l="1"/>
  <c r="V9" i="6"/>
  <c r="X9" i="6"/>
  <c r="W9" i="6"/>
  <c r="Y9" i="6" l="1"/>
  <c r="S9" i="6"/>
  <c r="R9" i="6"/>
  <c r="T9" i="6"/>
  <c r="U9" i="6" l="1"/>
  <c r="P9" i="6"/>
  <c r="N9" i="6"/>
  <c r="O9" i="6"/>
  <c r="Q9" i="6" l="1"/>
  <c r="J9" i="6"/>
  <c r="L9" i="6"/>
  <c r="K9" i="6"/>
  <c r="M9" i="6" l="1"/>
  <c r="F9" i="6"/>
  <c r="C9" i="6"/>
  <c r="H9" i="6"/>
  <c r="B9" i="6"/>
  <c r="D9" i="6"/>
  <c r="G9" i="6"/>
  <c r="I9" i="6" l="1"/>
  <c r="Z8" i="6"/>
  <c r="AB8" i="6"/>
  <c r="AA8" i="6"/>
  <c r="AC8" i="6" l="1"/>
  <c r="V8" i="6"/>
  <c r="W8" i="6"/>
  <c r="X8" i="6"/>
  <c r="Y8" i="6" l="1"/>
  <c r="T8" i="6"/>
  <c r="R8" i="6"/>
  <c r="S8" i="6"/>
  <c r="U8" i="6" l="1"/>
  <c r="N8" i="6"/>
  <c r="O8" i="6"/>
  <c r="P8" i="6"/>
  <c r="Q8" i="6" l="1"/>
  <c r="K8" i="6"/>
  <c r="L8" i="6"/>
  <c r="J8" i="6"/>
  <c r="M8" i="6" l="1"/>
  <c r="D8" i="6"/>
  <c r="H8" i="6"/>
  <c r="F8" i="6"/>
  <c r="G8" i="6"/>
  <c r="C8" i="6"/>
  <c r="B8" i="6"/>
  <c r="I8" i="6" l="1"/>
  <c r="AB7" i="6"/>
  <c r="Z7" i="6"/>
  <c r="AA7" i="6"/>
  <c r="AC7" i="6" l="1"/>
  <c r="X7" i="6"/>
  <c r="V7" i="6"/>
  <c r="W7" i="6"/>
  <c r="Y7" i="6" l="1"/>
  <c r="S7" i="6"/>
  <c r="T7" i="6"/>
  <c r="R7" i="6"/>
  <c r="U7" i="6" l="1"/>
  <c r="N7" i="6"/>
  <c r="O7" i="6"/>
  <c r="P7" i="6"/>
  <c r="Q7" i="6" l="1"/>
  <c r="J7" i="6"/>
  <c r="K7" i="6"/>
  <c r="L7" i="6"/>
  <c r="M7" i="6" l="1"/>
  <c r="H7" i="6"/>
  <c r="F7" i="6"/>
  <c r="G7" i="6"/>
  <c r="I7" i="6" l="1"/>
  <c r="B7" i="6"/>
  <c r="D7" i="6"/>
  <c r="C7" i="6"/>
  <c r="E7" i="6" l="1"/>
  <c r="AA6" i="6"/>
  <c r="Z6" i="6"/>
  <c r="AB6" i="6"/>
  <c r="AC6" i="6" l="1"/>
  <c r="W6" i="6"/>
  <c r="V6" i="6"/>
  <c r="X6" i="6"/>
  <c r="Y6" i="6" l="1"/>
  <c r="S6" i="6"/>
  <c r="T6" i="6"/>
  <c r="R6" i="6"/>
  <c r="U6" i="6" l="1"/>
  <c r="N6" i="6"/>
  <c r="P6" i="6"/>
  <c r="O6" i="6"/>
  <c r="Q6" i="6" l="1"/>
  <c r="L6" i="6"/>
  <c r="J6" i="6"/>
  <c r="K6" i="6"/>
  <c r="M6" i="6" l="1"/>
  <c r="F6" i="6"/>
  <c r="H6" i="6"/>
  <c r="G6" i="6"/>
  <c r="I6" i="6" l="1"/>
  <c r="B6" i="6"/>
  <c r="D6" i="6"/>
  <c r="C6" i="6"/>
  <c r="E6" i="6" l="1"/>
  <c r="AB5" i="6"/>
  <c r="AA5" i="6"/>
  <c r="Z5" i="6"/>
  <c r="AC5" i="6" l="1"/>
  <c r="V5" i="6"/>
  <c r="W5" i="6"/>
  <c r="X5" i="6"/>
  <c r="Y5" i="6" l="1"/>
  <c r="T5" i="6"/>
  <c r="R5" i="6"/>
  <c r="S5" i="6"/>
  <c r="U5" i="6" l="1"/>
  <c r="O5" i="6"/>
  <c r="N5" i="6"/>
  <c r="P5" i="6"/>
  <c r="Q5" i="6" l="1"/>
  <c r="K5" i="6"/>
  <c r="J5" i="6"/>
  <c r="L5" i="6"/>
  <c r="M5" i="6" l="1"/>
  <c r="G5" i="6"/>
  <c r="F5" i="6"/>
  <c r="H5" i="6"/>
  <c r="I5" i="6" l="1"/>
  <c r="B5" i="6"/>
  <c r="D5" i="6"/>
  <c r="C5" i="6"/>
  <c r="E5" i="6" l="1"/>
  <c r="AA4" i="6"/>
  <c r="Z4" i="6"/>
  <c r="AB4" i="6"/>
  <c r="AC4" i="6" l="1"/>
  <c r="V4" i="6"/>
  <c r="W4" i="6"/>
  <c r="X4" i="6"/>
  <c r="Y4" i="6" l="1"/>
  <c r="T4" i="6"/>
  <c r="S4" i="6"/>
  <c r="R4" i="6"/>
  <c r="U4" i="6" l="1"/>
  <c r="O4" i="6"/>
  <c r="N4" i="6"/>
  <c r="P4" i="6"/>
  <c r="Q4" i="6" l="1"/>
  <c r="L4" i="6"/>
  <c r="K4" i="6"/>
  <c r="J4" i="6"/>
  <c r="M4" i="6" l="1"/>
  <c r="H4" i="6"/>
  <c r="F4" i="6"/>
  <c r="G4" i="6"/>
  <c r="I4" i="6" l="1"/>
  <c r="B4" i="6"/>
  <c r="C4" i="6"/>
  <c r="D4" i="6"/>
  <c r="E4" i="6" l="1"/>
  <c r="AB3" i="6"/>
  <c r="Z3" i="6"/>
  <c r="AA3" i="6"/>
  <c r="AC3" i="6" l="1"/>
  <c r="X3" i="6"/>
  <c r="V3" i="6"/>
  <c r="W3" i="6"/>
  <c r="Y3" i="6" l="1"/>
  <c r="R3" i="6"/>
  <c r="S3" i="6"/>
  <c r="T3" i="6"/>
  <c r="U3" i="6" l="1"/>
  <c r="O3" i="6"/>
  <c r="N3" i="6"/>
  <c r="P3" i="6"/>
  <c r="Q3" i="6" l="1"/>
  <c r="L3" i="6"/>
  <c r="J3" i="6"/>
  <c r="K3" i="6"/>
  <c r="M3" i="6" l="1"/>
  <c r="F3" i="6"/>
  <c r="G3" i="6"/>
  <c r="H3" i="6"/>
  <c r="I3" i="6" l="1"/>
  <c r="C3" i="6"/>
  <c r="D3" i="6"/>
  <c r="B3" i="6"/>
  <c r="E3" i="6" l="1"/>
  <c r="D10" i="5" l="1"/>
  <c r="F10" i="5" s="1"/>
  <c r="B10" i="5"/>
  <c r="D10" i="3" l="1"/>
  <c r="F10" i="3" s="1"/>
  <c r="B10" i="3"/>
  <c r="D10" i="2" l="1"/>
  <c r="F10" i="2" s="1"/>
  <c r="B10" i="2"/>
  <c r="D10" i="1" l="1"/>
  <c r="F10" i="1" s="1"/>
  <c r="B10" i="1"/>
</calcChain>
</file>

<file path=xl/sharedStrings.xml><?xml version="1.0" encoding="utf-8"?>
<sst xmlns="http://schemas.openxmlformats.org/spreadsheetml/2006/main" count="1067" uniqueCount="225">
  <si>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</si>
  <si>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</si>
  <si>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</si>
  <si>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</si>
  <si>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28127 충북 청주시 청원구 오창읍 중부로 1555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</si>
  <si>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</si>
  <si>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</si>
  <si>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</si>
  <si>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19-1958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</si>
  <si>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</si>
  <si>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</si>
  <si>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</si>
  <si>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</si>
  <si>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</si>
  <si>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</si>
  <si>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</si>
  <si>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</si>
  <si>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</si>
  <si>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</si>
  <si>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</si>
  <si>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</si>
  <si>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</si>
  <si>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</si>
  <si>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</si>
  <si>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</si>
  <si>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</si>
  <si>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</si>
  <si>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</si>
  <si>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</si>
  <si>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</si>
  <si>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</si>
  <si>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</si>
  <si>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</si>
  <si>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19-1958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</si>
  <si>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4" type="noConversion"/>
  </si>
  <si>
    <r>
      <t>19-1959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</si>
  <si>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19-1960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</si>
  <si>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19-1961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</si>
  <si>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19-1962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</si>
  <si>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SE</t>
    <phoneticPr fontId="4" type="noConversion"/>
  </si>
  <si>
    <t>CAV</t>
  </si>
  <si>
    <t xml:space="preserve">코   멘   트 </t>
    <phoneticPr fontId="4" type="noConversion"/>
  </si>
  <si>
    <t>- MGMS, SE: 음성 유지 중, 양호</t>
    <phoneticPr fontId="2" type="noConversion"/>
  </si>
  <si>
    <t>- CAV: 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</si>
  <si>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</si>
  <si>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</si>
  <si>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</si>
  <si>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</si>
  <si>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28127 충북 청주시 청원구 오창읍 중부로 1555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</si>
  <si>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</si>
  <si>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</si>
  <si>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</si>
  <si>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19-2198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</si>
  <si>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</si>
  <si>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</si>
  <si>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</si>
  <si>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</si>
  <si>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</si>
  <si>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</si>
  <si>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</si>
  <si>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</si>
  <si>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</si>
  <si>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</si>
  <si>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</si>
  <si>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</si>
  <si>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</si>
  <si>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</si>
  <si>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</si>
  <si>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</si>
  <si>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</si>
  <si>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</si>
  <si>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19-2198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</si>
  <si>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MSMG</t>
    <phoneticPr fontId="2" type="noConversion"/>
  </si>
  <si>
    <r>
      <t>19-2199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</si>
  <si>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19-2200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</si>
  <si>
    <r>
      <t>19-2201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</si>
  <si>
    <r>
      <t>19-2202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</si>
  <si>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SE</t>
    <phoneticPr fontId="2" type="noConversion"/>
  </si>
  <si>
    <t>IBV</t>
  </si>
  <si>
    <t>ND</t>
    <phoneticPr fontId="2" type="noConversion"/>
  </si>
  <si>
    <t/>
  </si>
  <si>
    <t>AI</t>
    <phoneticPr fontId="2" type="noConversion"/>
  </si>
  <si>
    <t>IBD</t>
  </si>
  <si>
    <t>REO</t>
  </si>
  <si>
    <t>IBH</t>
    <phoneticPr fontId="2" type="noConversion"/>
  </si>
  <si>
    <t>AE</t>
  </si>
  <si>
    <t>EDS</t>
    <phoneticPr fontId="2" type="noConversion"/>
  </si>
  <si>
    <t>- AE: 전체적으로 양성율이 낮게 확인되었으나 16주 검사 시 결과 양호했음, 샘플 차이에 의한 결과로 판단되지만 28주 추가 검사진행하여 확인 예정</t>
    <phoneticPr fontId="2" type="noConversion"/>
  </si>
  <si>
    <t>- IBV, APV, ND, AI, IBD, REO, IBH, EDS: 검사 결과 양호</t>
    <phoneticPr fontId="2" type="noConversion"/>
  </si>
  <si>
    <t xml:space="preserve">    對   外   秘</t>
    <phoneticPr fontId="4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</si>
  <si>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</si>
  <si>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</si>
  <si>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</si>
  <si>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</si>
  <si>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</si>
  <si>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19-2380</t>
    <phoneticPr fontId="2" type="noConversion"/>
  </si>
  <si>
    <r>
      <t>19-2380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</si>
  <si>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2" type="noConversion"/>
  </si>
  <si>
    <r>
      <t>19-2381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</si>
  <si>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19-2382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</si>
  <si>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19-2383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</si>
  <si>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19-2384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</si>
  <si>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SE</t>
    <phoneticPr fontId="2" type="noConversion"/>
  </si>
  <si>
    <t>AE</t>
    <phoneticPr fontId="2" type="noConversion"/>
  </si>
  <si>
    <t>- MGMS: 121동 1수 양성, 역가 1156으로 확인됨. 2주 후 추가 검사 진행 예정</t>
    <phoneticPr fontId="2" type="noConversion"/>
  </si>
  <si>
    <t>- SE: 음성 유지 중</t>
    <phoneticPr fontId="2" type="noConversion"/>
  </si>
  <si>
    <t>- IBV: 검사 결과 양호</t>
    <phoneticPr fontId="2" type="noConversion"/>
  </si>
  <si>
    <t xml:space="preserve">- AE: 2차 백신 접종하였으나 기대치보다 양성율 낮은 수준. </t>
    <phoneticPr fontId="2" type="noConversion"/>
  </si>
  <si>
    <t xml:space="preserve"> 사육  규모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</si>
  <si>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</si>
  <si>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</si>
  <si>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주령:</t>
    <phoneticPr fontId="7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</si>
  <si>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</si>
  <si>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</si>
  <si>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19-2867</t>
    <phoneticPr fontId="2" type="noConversion"/>
  </si>
  <si>
    <t xml:space="preserve"> 고        객 :</t>
    <phoneticPr fontId="4" type="noConversion"/>
  </si>
  <si>
    <t>부여농장</t>
    <phoneticPr fontId="2" type="noConversion"/>
  </si>
  <si>
    <t xml:space="preserve"> 주        소 :</t>
    <phoneticPr fontId="4" type="noConversion"/>
  </si>
  <si>
    <r>
      <t>19-2867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</si>
  <si>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r>
      <t>19-2868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</si>
  <si>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19-2869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</si>
  <si>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19-2870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</si>
  <si>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19-2871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</si>
  <si>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기타  사항 :</t>
    <phoneticPr fontId="2" type="noConversion"/>
  </si>
  <si>
    <t>AI</t>
    <phoneticPr fontId="2" type="noConversion"/>
  </si>
  <si>
    <t>SE</t>
    <phoneticPr fontId="2" type="noConversion"/>
  </si>
  <si>
    <t>MSMG</t>
    <phoneticPr fontId="2" type="noConversion"/>
  </si>
  <si>
    <t>19-2867동110</t>
  </si>
  <si>
    <t>19-2868동121</t>
  </si>
  <si>
    <t>19-2869동131</t>
  </si>
  <si>
    <t>19-2870동141</t>
  </si>
  <si>
    <t>19-2871동211</t>
  </si>
  <si>
    <t>APV</t>
  </si>
  <si>
    <t>APV</t>
    <phoneticPr fontId="2" type="noConversion"/>
  </si>
  <si>
    <t>- MGMS, SE: 음성 유지 중 양호</t>
    <phoneticPr fontId="2" type="noConversion"/>
  </si>
  <si>
    <t>- APV, AI: 검사 결과 양호</t>
    <phoneticPr fontId="2" type="noConversion"/>
  </si>
  <si>
    <t>- IBV: 131, 141, 211동 28주 대비 역가 상승하였으나 산란율, 기형란 발생 등 임상 증상 확인되지 않아 샘플차이로 인한 역가 변동으로 판단됨. 양호</t>
    <phoneticPr fontId="2" type="noConversion"/>
  </si>
  <si>
    <t>24주령</t>
    <phoneticPr fontId="2" type="noConversion"/>
  </si>
  <si>
    <t>28주령</t>
    <phoneticPr fontId="2" type="noConversion"/>
  </si>
  <si>
    <t>34주령</t>
    <phoneticPr fontId="2" type="noConversion"/>
  </si>
  <si>
    <t>42주령</t>
    <phoneticPr fontId="2" type="noConversion"/>
  </si>
  <si>
    <t>48주령</t>
    <phoneticPr fontId="2" type="noConversion"/>
  </si>
  <si>
    <t>54주령</t>
    <phoneticPr fontId="2" type="noConversion"/>
  </si>
  <si>
    <t>64주령</t>
    <phoneticPr fontId="2" type="noConversion"/>
  </si>
  <si>
    <t>od</t>
    <phoneticPr fontId="2" type="noConversion"/>
  </si>
  <si>
    <t>positive%</t>
    <phoneticPr fontId="2" type="noConversion"/>
  </si>
  <si>
    <t>IBV</t>
    <phoneticPr fontId="2" type="noConversion"/>
  </si>
  <si>
    <t>IBD</t>
    <phoneticPr fontId="2" type="noConversion"/>
  </si>
  <si>
    <t>CAV</t>
    <phoneticPr fontId="2" type="noConversion"/>
  </si>
  <si>
    <t>REO</t>
    <phoneticPr fontId="2" type="noConversion"/>
  </si>
  <si>
    <t xml:space="preserve">  (우) 28127 충북 청주시 청원구 오창읍 중부로 1555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</si>
  <si>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</si>
  <si>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</si>
  <si>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</si>
  <si>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19-3441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</si>
  <si>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</si>
  <si>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</si>
  <si>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</si>
  <si>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</si>
  <si>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</si>
  <si>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</si>
  <si>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</si>
  <si>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</si>
  <si>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</si>
  <si>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</si>
  <si>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</si>
  <si>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</si>
  <si>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</si>
  <si>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</si>
  <si>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</si>
  <si>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</si>
  <si>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</si>
  <si>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19-3441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</si>
  <si>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MSMG</t>
    <phoneticPr fontId="2" type="noConversion"/>
  </si>
  <si>
    <r>
      <t>19-3442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</si>
  <si>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19-3443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</si>
  <si>
    <r>
      <t>19-3444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</si>
  <si>
    <r>
      <t>19-3445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</si>
  <si>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SE</t>
    <phoneticPr fontId="2" type="noConversion"/>
  </si>
  <si>
    <t xml:space="preserve">코   멘   트 </t>
    <phoneticPr fontId="4" type="noConversion"/>
  </si>
  <si>
    <t>AI</t>
    <phoneticPr fontId="2" type="noConversion"/>
  </si>
  <si>
    <t>- IBV, AI, IBD, REO: 결과 양호</t>
    <phoneticPr fontId="2" type="noConversion"/>
  </si>
  <si>
    <t>20-0253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</si>
  <si>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</si>
  <si>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</si>
  <si>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</si>
  <si>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</si>
  <si>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</si>
  <si>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</si>
  <si>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</si>
  <si>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</si>
  <si>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</si>
  <si>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</si>
  <si>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</si>
  <si>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</si>
  <si>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</si>
  <si>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</si>
  <si>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</si>
  <si>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</si>
  <si>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</si>
  <si>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20-0253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iral"/>
        <family val="2"/>
      </rPr>
      <t>1</t>
    </r>
  </si>
  <si>
    <t>MSMG</t>
  </si>
  <si>
    <r>
      <t>20-0254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iral"/>
        <family val="2"/>
      </rPr>
      <t>2</t>
    </r>
  </si>
  <si>
    <r>
      <t>20-0255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iral"/>
        <family val="2"/>
      </rPr>
      <t>3</t>
    </r>
  </si>
  <si>
    <r>
      <t>20-0256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iral"/>
        <family val="2"/>
      </rPr>
      <t>4</t>
    </r>
  </si>
  <si>
    <r>
      <t>20-0257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iral"/>
        <family val="2"/>
      </rPr>
      <t>5</t>
    </r>
  </si>
  <si>
    <t>SE</t>
    <phoneticPr fontId="2" type="noConversion"/>
  </si>
  <si>
    <t>APV</t>
    <phoneticPr fontId="2" type="noConversion"/>
  </si>
  <si>
    <t>ND</t>
  </si>
  <si>
    <t>AI</t>
  </si>
  <si>
    <t>EDS</t>
  </si>
  <si>
    <t xml:space="preserve">코   멘   트 </t>
    <phoneticPr fontId="4" type="noConversion"/>
  </si>
  <si>
    <t>- MGMS, SE: 음성 유지 중</t>
    <phoneticPr fontId="2" type="noConversion"/>
  </si>
  <si>
    <t>- IBV, APV, ND, AI, EDS : 검사결과 양호</t>
    <phoneticPr fontId="2" type="noConversion"/>
  </si>
  <si>
    <t xml:space="preserve">  (우) 28127 충북 청주시 청원구 오창읍 중부로 1555  /  Tel (043)240-7671~3 / Fax (043)240-7674</t>
    <phoneticPr fontId="4" type="noConversion"/>
  </si>
  <si>
    <t>20-0571</t>
    <phoneticPr fontId="2" type="noConversion"/>
  </si>
  <si>
    <t>기타  사항 :</t>
    <phoneticPr fontId="2" type="noConversion"/>
  </si>
  <si>
    <t>2. 검사결과</t>
    <phoneticPr fontId="4" type="noConversion"/>
  </si>
  <si>
    <r>
      <t>20-0571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</si>
  <si>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r>
      <t>20-0572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</si>
  <si>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r>
      <t>20-0573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</si>
  <si>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r>
      <t>20-0574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  <phoneticPr fontId="2" type="noConversion"/>
  </si>
  <si>
    <r>
      <t>20-0575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2" type="noConversion"/>
  </si>
  <si>
    <t>SE</t>
    <phoneticPr fontId="2" type="noConversion"/>
  </si>
  <si>
    <t xml:space="preserve">코   멘   트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</si>
</sst>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  <numFmt numFmtId="181" formatCode="0.0"/>
  </numFmts>
  <fonts count="37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  <font>
      <sz val="11"/>
      <color theme="1"/>
      <name val="맑은 고딕"/>
      <family val="2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8"/>
      <color theme="1"/>
      <name val="airal"/>
    </font>
    <font>
      <sz val="8"/>
      <color theme="1"/>
      <name val="air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9" fontId="28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3" fillId="0" borderId="1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25" fillId="0" borderId="21" xfId="0" quotePrefix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quotePrefix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179" fontId="23" fillId="0" borderId="19" xfId="0" applyNumberFormat="1" applyFont="1" applyBorder="1" applyAlignment="1">
      <alignment horizontal="center" vertical="center"/>
    </xf>
    <xf numFmtId="1" fontId="23" fillId="0" borderId="19" xfId="0" quotePrefix="1" applyNumberFormat="1" applyFont="1" applyBorder="1" applyAlignment="1">
      <alignment horizontal="center" vertical="center"/>
    </xf>
    <xf numFmtId="1" fontId="27" fillId="0" borderId="19" xfId="1" applyNumberFormat="1" applyFont="1" applyFill="1" applyBorder="1" applyAlignment="1" applyProtection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Border="1">
      <alignment vertical="center"/>
    </xf>
    <xf numFmtId="0" fontId="14" fillId="0" borderId="29" xfId="0" applyFont="1" applyBorder="1" applyAlignment="1">
      <alignment horizontal="justify" vertical="center"/>
    </xf>
    <xf numFmtId="0" fontId="6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6" borderId="33" xfId="0" applyFill="1" applyBorder="1">
      <alignment vertical="center"/>
    </xf>
    <xf numFmtId="0" fontId="0" fillId="0" borderId="0" xfId="0" applyBorder="1">
      <alignment vertical="center"/>
    </xf>
    <xf numFmtId="180" fontId="0" fillId="6" borderId="34" xfId="4" applyNumberFormat="1" applyFont="1" applyFill="1" applyBorder="1">
      <alignment vertical="center"/>
    </xf>
    <xf numFmtId="0" fontId="0" fillId="6" borderId="35" xfId="0" applyFill="1" applyBorder="1">
      <alignment vertical="center"/>
    </xf>
    <xf numFmtId="0" fontId="0" fillId="0" borderId="36" xfId="0" applyBorder="1">
      <alignment vertical="center"/>
    </xf>
    <xf numFmtId="180" fontId="0" fillId="6" borderId="37" xfId="4" applyNumberFormat="1" applyFont="1" applyFill="1" applyBorder="1">
      <alignment vertical="center"/>
    </xf>
    <xf numFmtId="0" fontId="23" fillId="0" borderId="2" xfId="0" applyFont="1" applyBorder="1" applyAlignment="1">
      <alignment horizontal="center" vertical="center"/>
    </xf>
    <xf numFmtId="179" fontId="32" fillId="0" borderId="19" xfId="0" applyNumberFormat="1" applyFont="1" applyBorder="1" applyAlignment="1">
      <alignment horizontal="center" vertical="center"/>
    </xf>
    <xf numFmtId="1" fontId="32" fillId="0" borderId="19" xfId="0" quotePrefix="1" applyNumberFormat="1" applyFont="1" applyBorder="1" applyAlignment="1">
      <alignment horizontal="center" vertical="center"/>
    </xf>
    <xf numFmtId="1" fontId="33" fillId="0" borderId="19" xfId="1" applyNumberFormat="1" applyFont="1" applyFill="1" applyBorder="1" applyAlignment="1" applyProtection="1">
      <alignment horizontal="center" vertical="center"/>
    </xf>
    <xf numFmtId="1" fontId="32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14" fontId="36" fillId="0" borderId="19" xfId="0" applyNumberFormat="1" applyFont="1" applyFill="1" applyBorder="1" applyAlignment="1">
      <alignment horizontal="center" vertical="center"/>
    </xf>
    <xf numFmtId="179" fontId="36" fillId="0" borderId="19" xfId="0" applyNumberFormat="1" applyFont="1" applyBorder="1" applyAlignment="1">
      <alignment horizontal="center" vertical="center"/>
    </xf>
    <xf numFmtId="1" fontId="36" fillId="0" borderId="19" xfId="0" applyNumberFormat="1" applyFont="1" applyBorder="1" applyAlignment="1">
      <alignment horizontal="center" vertical="center"/>
    </xf>
    <xf numFmtId="181" fontId="36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5">
    <cellStyle name="백분율" xfId="4" builtinId="5"/>
    <cellStyle name="표준" xfId="0" builtinId="0"/>
    <cellStyle name="표준 2" xfId="3"/>
    <cellStyle name="표준 9" xfId="2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9.14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7.0955555555555563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006-9A9E-B13BF1B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5632"/>
        <c:axId val="7985971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B-4006-9A9E-B13BF1B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62784"/>
        <c:axId val="79861248"/>
      </c:lineChart>
      <c:catAx>
        <c:axId val="798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859712"/>
        <c:crosses val="autoZero"/>
        <c:auto val="1"/>
        <c:lblAlgn val="ctr"/>
        <c:lblOffset val="100"/>
        <c:noMultiLvlLbl val="0"/>
      </c:catAx>
      <c:valAx>
        <c:axId val="7985971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845632"/>
        <c:crosses val="autoZero"/>
        <c:crossBetween val="between"/>
      </c:valAx>
      <c:valAx>
        <c:axId val="7986124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862784"/>
        <c:crosses val="max"/>
        <c:crossBetween val="between"/>
      </c:valAx>
      <c:catAx>
        <c:axId val="79862784"/>
        <c:scaling>
          <c:orientation val="minMax"/>
        </c:scaling>
        <c:delete val="1"/>
        <c:axPos val="b"/>
        <c:majorTickMark val="out"/>
        <c:minorTickMark val="none"/>
        <c:tickLblPos val="none"/>
        <c:crossAx val="79861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9430.2000000000007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6-4A00-81EF-C2BB91C2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42848"/>
        <c:axId val="1273610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6-4A00-81EF-C2BB91C2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4096"/>
        <c:axId val="127362560"/>
      </c:lineChart>
      <c:catAx>
        <c:axId val="12734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361024"/>
        <c:crosses val="autoZero"/>
        <c:auto val="1"/>
        <c:lblAlgn val="ctr"/>
        <c:lblOffset val="100"/>
        <c:noMultiLvlLbl val="0"/>
      </c:catAx>
      <c:valAx>
        <c:axId val="12736102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342848"/>
        <c:crosses val="autoZero"/>
        <c:crossBetween val="between"/>
      </c:valAx>
      <c:valAx>
        <c:axId val="12736256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364096"/>
        <c:crosses val="max"/>
        <c:crossBetween val="between"/>
      </c:valAx>
      <c:catAx>
        <c:axId val="127364096"/>
        <c:scaling>
          <c:orientation val="minMax"/>
        </c:scaling>
        <c:delete val="1"/>
        <c:axPos val="b"/>
        <c:majorTickMark val="out"/>
        <c:minorTickMark val="none"/>
        <c:tickLblPos val="none"/>
        <c:crossAx val="127362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63.8</c:v>
                </c:pt>
                <c:pt idx="1">
                  <c:v>64</c:v>
                </c:pt>
                <c:pt idx="2">
                  <c:v>34.4</c:v>
                </c:pt>
                <c:pt idx="3">
                  <c:v>34.4</c:v>
                </c:pt>
                <c:pt idx="4">
                  <c:v>203.2</c:v>
                </c:pt>
                <c:pt idx="5">
                  <c:v>4545.6000000000004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6-4184-8A51-0035AF13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99808"/>
        <c:axId val="12740134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0</c:v>
                </c:pt>
                <c:pt idx="1">
                  <c:v>2.0000000000000018E-2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6-4184-8A51-0035AF13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8400"/>
        <c:axId val="127476864"/>
      </c:lineChart>
      <c:catAx>
        <c:axId val="1273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01344"/>
        <c:crosses val="autoZero"/>
        <c:auto val="1"/>
        <c:lblAlgn val="ctr"/>
        <c:lblOffset val="100"/>
        <c:noMultiLvlLbl val="0"/>
      </c:catAx>
      <c:valAx>
        <c:axId val="12740134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399808"/>
        <c:crosses val="autoZero"/>
        <c:crossBetween val="between"/>
      </c:valAx>
      <c:valAx>
        <c:axId val="12747686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78400"/>
        <c:crosses val="max"/>
        <c:crossBetween val="between"/>
      </c:valAx>
      <c:catAx>
        <c:axId val="127478400"/>
        <c:scaling>
          <c:orientation val="minMax"/>
        </c:scaling>
        <c:delete val="1"/>
        <c:axPos val="b"/>
        <c:majorTickMark val="out"/>
        <c:minorTickMark val="none"/>
        <c:tickLblPos val="none"/>
        <c:crossAx val="127476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36.6</c:v>
                </c:pt>
                <c:pt idx="1">
                  <c:v>21.8</c:v>
                </c:pt>
                <c:pt idx="2">
                  <c:v>38.200000000000003</c:v>
                </c:pt>
                <c:pt idx="3">
                  <c:v>43</c:v>
                </c:pt>
                <c:pt idx="4">
                  <c:v>38</c:v>
                </c:pt>
                <c:pt idx="5">
                  <c:v>6.8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5-41EE-927A-5119485A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42784"/>
        <c:axId val="1275443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1EE-927A-5119485A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51744"/>
        <c:axId val="127550208"/>
      </c:lineChart>
      <c:catAx>
        <c:axId val="12754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544320"/>
        <c:crosses val="autoZero"/>
        <c:auto val="1"/>
        <c:lblAlgn val="ctr"/>
        <c:lblOffset val="100"/>
        <c:noMultiLvlLbl val="0"/>
      </c:catAx>
      <c:valAx>
        <c:axId val="1275443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542784"/>
        <c:crosses val="autoZero"/>
        <c:crossBetween val="between"/>
      </c:valAx>
      <c:valAx>
        <c:axId val="1275502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551744"/>
        <c:crosses val="max"/>
        <c:crossBetween val="between"/>
      </c:valAx>
      <c:catAx>
        <c:axId val="127551744"/>
        <c:scaling>
          <c:orientation val="minMax"/>
        </c:scaling>
        <c:delete val="1"/>
        <c:axPos val="b"/>
        <c:majorTickMark val="out"/>
        <c:minorTickMark val="none"/>
        <c:tickLblPos val="none"/>
        <c:crossAx val="127550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6.28</c:v>
                </c:pt>
                <c:pt idx="1">
                  <c:v>#N/A</c:v>
                </c:pt>
                <c:pt idx="2">
                  <c:v>7.0066666666666659</c:v>
                </c:pt>
                <c:pt idx="3">
                  <c:v>7.2200000000000006</c:v>
                </c:pt>
                <c:pt idx="4">
                  <c:v>7.2288888888888891</c:v>
                </c:pt>
                <c:pt idx="5">
                  <c:v>6.7933333333333339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8-478B-8FE6-2B77C317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52736"/>
        <c:axId val="7965427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8-478B-8FE6-2B77C317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792"/>
        <c:axId val="79664256"/>
      </c:lineChart>
      <c:catAx>
        <c:axId val="796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54272"/>
        <c:crosses val="autoZero"/>
        <c:auto val="1"/>
        <c:lblAlgn val="ctr"/>
        <c:lblOffset val="100"/>
        <c:noMultiLvlLbl val="0"/>
      </c:catAx>
      <c:valAx>
        <c:axId val="7965427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52736"/>
        <c:crosses val="autoZero"/>
        <c:crossBetween val="between"/>
      </c:valAx>
      <c:valAx>
        <c:axId val="796642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65792"/>
        <c:crosses val="max"/>
        <c:crossBetween val="between"/>
      </c:valAx>
      <c:catAx>
        <c:axId val="79665792"/>
        <c:scaling>
          <c:orientation val="minMax"/>
        </c:scaling>
        <c:delete val="1"/>
        <c:axPos val="b"/>
        <c:majorTickMark val="out"/>
        <c:minorTickMark val="none"/>
        <c:tickLblPos val="none"/>
        <c:crossAx val="79664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8.16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7.9111111111111114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C-4E3D-A47C-972BD265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52960"/>
        <c:axId val="1269544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C-4E3D-A47C-972BD265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0112"/>
        <c:axId val="126968576"/>
      </c:lineChart>
      <c:catAx>
        <c:axId val="12695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54496"/>
        <c:crosses val="autoZero"/>
        <c:auto val="1"/>
        <c:lblAlgn val="ctr"/>
        <c:lblOffset val="100"/>
        <c:noMultiLvlLbl val="0"/>
      </c:catAx>
      <c:valAx>
        <c:axId val="12695449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52960"/>
        <c:crosses val="autoZero"/>
        <c:crossBetween val="between"/>
      </c:valAx>
      <c:valAx>
        <c:axId val="126968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70112"/>
        <c:crosses val="max"/>
        <c:crossBetween val="between"/>
      </c:valAx>
      <c:catAx>
        <c:axId val="126970112"/>
        <c:scaling>
          <c:orientation val="minMax"/>
        </c:scaling>
        <c:delete val="1"/>
        <c:axPos val="b"/>
        <c:majorTickMark val="out"/>
        <c:minorTickMark val="none"/>
        <c:tickLblPos val="none"/>
        <c:crossAx val="12696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12636</c:v>
                </c:pt>
                <c:pt idx="1">
                  <c:v>#N/A</c:v>
                </c:pt>
                <c:pt idx="2">
                  <c:v>10761.6</c:v>
                </c:pt>
                <c:pt idx="3">
                  <c:v>#N/A</c:v>
                </c:pt>
                <c:pt idx="4">
                  <c:v>13555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3-475C-B31B-3D85AB2E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42688"/>
        <c:axId val="1270442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0.98</c:v>
                </c:pt>
                <c:pt idx="1">
                  <c:v>#N/A</c:v>
                </c:pt>
                <c:pt idx="2">
                  <c:v>0.97959183673469385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3-475C-B31B-3D85AB2E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51648"/>
        <c:axId val="127050112"/>
      </c:lineChart>
      <c:catAx>
        <c:axId val="12704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044224"/>
        <c:crosses val="autoZero"/>
        <c:auto val="1"/>
        <c:lblAlgn val="ctr"/>
        <c:lblOffset val="100"/>
        <c:noMultiLvlLbl val="0"/>
      </c:catAx>
      <c:valAx>
        <c:axId val="12704422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042688"/>
        <c:crosses val="autoZero"/>
        <c:crossBetween val="between"/>
      </c:valAx>
      <c:valAx>
        <c:axId val="127050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051648"/>
        <c:crosses val="max"/>
        <c:crossBetween val="between"/>
      </c:valAx>
      <c:catAx>
        <c:axId val="127051648"/>
        <c:scaling>
          <c:orientation val="minMax"/>
        </c:scaling>
        <c:delete val="1"/>
        <c:axPos val="b"/>
        <c:majorTickMark val="out"/>
        <c:minorTickMark val="none"/>
        <c:tickLblPos val="none"/>
        <c:crossAx val="12705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6177.2</c:v>
                </c:pt>
                <c:pt idx="1">
                  <c:v>6170.8</c:v>
                </c:pt>
                <c:pt idx="2">
                  <c:v>8764.4</c:v>
                </c:pt>
                <c:pt idx="3">
                  <c:v>8882.4</c:v>
                </c:pt>
                <c:pt idx="4">
                  <c:v>10044.799999999999</c:v>
                </c:pt>
                <c:pt idx="5">
                  <c:v>7410.4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D-4A69-B604-5FC1BB05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11232"/>
        <c:axId val="12691276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D-4A69-B604-5FC1BB05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16096"/>
        <c:axId val="126914560"/>
      </c:lineChart>
      <c:catAx>
        <c:axId val="12691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12768"/>
        <c:crosses val="autoZero"/>
        <c:auto val="1"/>
        <c:lblAlgn val="ctr"/>
        <c:lblOffset val="100"/>
        <c:noMultiLvlLbl val="0"/>
      </c:catAx>
      <c:valAx>
        <c:axId val="12691276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11232"/>
        <c:crosses val="autoZero"/>
        <c:crossBetween val="between"/>
      </c:valAx>
      <c:valAx>
        <c:axId val="12691456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16096"/>
        <c:crosses val="max"/>
        <c:crossBetween val="between"/>
      </c:valAx>
      <c:catAx>
        <c:axId val="126916096"/>
        <c:scaling>
          <c:orientation val="minMax"/>
        </c:scaling>
        <c:delete val="1"/>
        <c:axPos val="b"/>
        <c:majorTickMark val="out"/>
        <c:minorTickMark val="none"/>
        <c:tickLblPos val="none"/>
        <c:crossAx val="126914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9038.7999999999993</c:v>
                </c:pt>
                <c:pt idx="1">
                  <c:v>#N/A</c:v>
                </c:pt>
                <c:pt idx="2">
                  <c:v>#N/A</c:v>
                </c:pt>
                <c:pt idx="3">
                  <c:v>5993.4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3-448B-8FE4-02C8CCF2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52512"/>
        <c:axId val="1271540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3-448B-8FE4-02C8CCF2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61472"/>
        <c:axId val="127155584"/>
      </c:lineChart>
      <c:catAx>
        <c:axId val="1271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154048"/>
        <c:crosses val="autoZero"/>
        <c:auto val="1"/>
        <c:lblAlgn val="ctr"/>
        <c:lblOffset val="100"/>
        <c:noMultiLvlLbl val="0"/>
      </c:catAx>
      <c:valAx>
        <c:axId val="1271540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152512"/>
        <c:crosses val="autoZero"/>
        <c:crossBetween val="between"/>
      </c:valAx>
      <c:valAx>
        <c:axId val="12715558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161472"/>
        <c:crosses val="max"/>
        <c:crossBetween val="between"/>
      </c:valAx>
      <c:catAx>
        <c:axId val="127161472"/>
        <c:scaling>
          <c:orientation val="minMax"/>
        </c:scaling>
        <c:delete val="1"/>
        <c:axPos val="b"/>
        <c:majorTickMark val="out"/>
        <c:minorTickMark val="none"/>
        <c:tickLblPos val="none"/>
        <c:crossAx val="127155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6-4052-BC0B-DB936928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25856"/>
        <c:axId val="12722739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052-BC0B-DB936928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30720"/>
        <c:axId val="127228928"/>
      </c:lineChart>
      <c:catAx>
        <c:axId val="12722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227392"/>
        <c:crosses val="autoZero"/>
        <c:auto val="1"/>
        <c:lblAlgn val="ctr"/>
        <c:lblOffset val="100"/>
        <c:noMultiLvlLbl val="0"/>
      </c:catAx>
      <c:valAx>
        <c:axId val="12722739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225856"/>
        <c:crosses val="autoZero"/>
        <c:crossBetween val="between"/>
      </c:valAx>
      <c:valAx>
        <c:axId val="1272289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230720"/>
        <c:crosses val="max"/>
        <c:crossBetween val="between"/>
      </c:valAx>
      <c:catAx>
        <c:axId val="127230720"/>
        <c:scaling>
          <c:orientation val="minMax"/>
        </c:scaling>
        <c:delete val="1"/>
        <c:axPos val="b"/>
        <c:majorTickMark val="out"/>
        <c:minorTickMark val="none"/>
        <c:tickLblPos val="none"/>
        <c:crossAx val="127228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3775</c:v>
                </c:pt>
                <c:pt idx="1">
                  <c:v>4541.6000000000004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C-4627-9A03-602B58AF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85952"/>
        <c:axId val="12709184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0.67999999999999994</c:v>
                </c:pt>
                <c:pt idx="1">
                  <c:v>0.74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C-4627-9A03-602B58AF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07456"/>
        <c:axId val="127093376"/>
      </c:lineChart>
      <c:catAx>
        <c:axId val="1270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091840"/>
        <c:crosses val="autoZero"/>
        <c:auto val="1"/>
        <c:lblAlgn val="ctr"/>
        <c:lblOffset val="100"/>
        <c:noMultiLvlLbl val="0"/>
      </c:catAx>
      <c:valAx>
        <c:axId val="12709184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085952"/>
        <c:crosses val="autoZero"/>
        <c:crossBetween val="between"/>
      </c:valAx>
      <c:valAx>
        <c:axId val="1270933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107456"/>
        <c:crosses val="max"/>
        <c:crossBetween val="between"/>
      </c:valAx>
      <c:catAx>
        <c:axId val="127107456"/>
        <c:scaling>
          <c:orientation val="minMax"/>
        </c:scaling>
        <c:delete val="1"/>
        <c:axPos val="b"/>
        <c:majorTickMark val="out"/>
        <c:minorTickMark val="none"/>
        <c:tickLblPos val="none"/>
        <c:crossAx val="127093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14669</c:v>
                </c:pt>
                <c:pt idx="1">
                  <c:v>#N/A</c:v>
                </c:pt>
                <c:pt idx="2">
                  <c:v>#N/A</c:v>
                </c:pt>
                <c:pt idx="3">
                  <c:v>16043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D-4D78-8552-E8E4FD77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08768"/>
        <c:axId val="12741875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D-4D78-8552-E8E4FD77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21824"/>
        <c:axId val="127420288"/>
      </c:lineChart>
      <c:catAx>
        <c:axId val="1274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18752"/>
        <c:crosses val="autoZero"/>
        <c:auto val="1"/>
        <c:lblAlgn val="ctr"/>
        <c:lblOffset val="100"/>
        <c:noMultiLvlLbl val="0"/>
      </c:catAx>
      <c:valAx>
        <c:axId val="12741875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08768"/>
        <c:crosses val="autoZero"/>
        <c:crossBetween val="between"/>
      </c:valAx>
      <c:valAx>
        <c:axId val="12742028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21824"/>
        <c:crosses val="max"/>
        <c:crossBetween val="between"/>
      </c:valAx>
      <c:catAx>
        <c:axId val="127421824"/>
        <c:scaling>
          <c:orientation val="minMax"/>
        </c:scaling>
        <c:delete val="1"/>
        <c:axPos val="b"/>
        <c:majorTickMark val="out"/>
        <c:minorTickMark val="none"/>
        <c:tickLblPos val="none"/>
        <c:crossAx val="127420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B28" sqref="B28:Y3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09"/>
      <c r="H1" s="109"/>
      <c r="I1" s="109"/>
      <c r="O1" s="5"/>
      <c r="Q1" s="5"/>
      <c r="T1" s="6" t="s">
        <v>2</v>
      </c>
    </row>
    <row r="2" spans="1:25" ht="20.25">
      <c r="B2" s="110" t="s">
        <v>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8</v>
      </c>
      <c r="F5" s="15"/>
      <c r="G5" s="112" t="s">
        <v>9</v>
      </c>
      <c r="H5" s="112"/>
      <c r="I5" s="16"/>
      <c r="J5" s="113">
        <v>43662</v>
      </c>
      <c r="K5" s="113"/>
      <c r="L5" s="113"/>
      <c r="M5" s="113"/>
      <c r="N5" s="113"/>
      <c r="O5" s="16"/>
      <c r="P5" s="17" t="s">
        <v>10</v>
      </c>
      <c r="Q5" s="18"/>
      <c r="R5" s="19"/>
      <c r="S5" s="14"/>
      <c r="T5" s="14"/>
      <c r="U5" s="114">
        <v>43664</v>
      </c>
      <c r="V5" s="115"/>
      <c r="W5" s="115"/>
      <c r="X5" s="115"/>
      <c r="Y5" s="20"/>
    </row>
    <row r="6" spans="1:25">
      <c r="A6" s="7"/>
      <c r="B6" s="21" t="s">
        <v>11</v>
      </c>
      <c r="C6" s="22" t="s">
        <v>12</v>
      </c>
      <c r="D6" s="23"/>
      <c r="E6" s="24" t="s">
        <v>13</v>
      </c>
      <c r="F6" s="25"/>
      <c r="G6" s="105" t="s">
        <v>14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15</v>
      </c>
      <c r="Q6" s="28"/>
      <c r="R6" s="28"/>
      <c r="S6" s="26"/>
      <c r="T6" s="28"/>
      <c r="U6" s="107"/>
      <c r="V6" s="107"/>
      <c r="W6" s="107"/>
      <c r="X6" s="107"/>
      <c r="Y6" s="29" t="s">
        <v>16</v>
      </c>
    </row>
    <row r="7" spans="1:25">
      <c r="A7" s="30"/>
      <c r="B7" s="31" t="s">
        <v>17</v>
      </c>
      <c r="C7" s="22" t="s">
        <v>18</v>
      </c>
      <c r="D7" s="23"/>
      <c r="E7" s="32"/>
      <c r="F7" s="33"/>
      <c r="G7" s="105" t="s">
        <v>19</v>
      </c>
      <c r="H7" s="105"/>
      <c r="I7" s="26"/>
      <c r="J7" s="108"/>
      <c r="K7" s="108"/>
      <c r="L7" s="108"/>
      <c r="M7" s="108"/>
      <c r="N7" s="108"/>
      <c r="O7" s="26"/>
      <c r="P7" s="27" t="s">
        <v>20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25</v>
      </c>
      <c r="D10" s="52">
        <f>ROUNDDOWN((J5-J6+1)/7,0)</f>
        <v>20</v>
      </c>
      <c r="E10" s="53" t="s">
        <v>26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33</v>
      </c>
      <c r="C12" s="59" t="s">
        <v>34</v>
      </c>
      <c r="D12" s="60">
        <v>43662</v>
      </c>
      <c r="E12" s="59">
        <v>73</v>
      </c>
      <c r="F12" s="59">
        <v>181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35</v>
      </c>
      <c r="C13" s="59" t="s">
        <v>34</v>
      </c>
      <c r="D13" s="60">
        <v>43662</v>
      </c>
      <c r="E13" s="59">
        <v>43</v>
      </c>
      <c r="F13" s="59">
        <v>153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36</v>
      </c>
      <c r="C14" s="59" t="s">
        <v>34</v>
      </c>
      <c r="D14" s="60">
        <v>43662</v>
      </c>
      <c r="E14" s="59">
        <v>76</v>
      </c>
      <c r="F14" s="59">
        <v>125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37</v>
      </c>
      <c r="C15" s="59" t="s">
        <v>34</v>
      </c>
      <c r="D15" s="60">
        <v>43662</v>
      </c>
      <c r="E15" s="59">
        <v>14</v>
      </c>
      <c r="F15" s="59">
        <v>150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38</v>
      </c>
      <c r="C16" s="59" t="s">
        <v>34</v>
      </c>
      <c r="D16" s="60">
        <v>43662</v>
      </c>
      <c r="E16" s="59">
        <v>44</v>
      </c>
      <c r="F16" s="59">
        <v>120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33</v>
      </c>
      <c r="C17" s="59" t="s">
        <v>39</v>
      </c>
      <c r="D17" s="60">
        <v>43662</v>
      </c>
      <c r="E17" s="59">
        <v>100</v>
      </c>
      <c r="F17" s="59">
        <v>49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35</v>
      </c>
      <c r="C18" s="59" t="s">
        <v>39</v>
      </c>
      <c r="D18" s="60">
        <v>43662</v>
      </c>
      <c r="E18" s="59">
        <v>28</v>
      </c>
      <c r="F18" s="59">
        <v>43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36</v>
      </c>
      <c r="C19" s="59" t="s">
        <v>39</v>
      </c>
      <c r="D19" s="60">
        <v>43662</v>
      </c>
      <c r="E19" s="59">
        <v>19</v>
      </c>
      <c r="F19" s="59">
        <v>47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37</v>
      </c>
      <c r="C20" s="59" t="s">
        <v>39</v>
      </c>
      <c r="D20" s="60">
        <v>43662</v>
      </c>
      <c r="E20" s="59">
        <v>17</v>
      </c>
      <c r="F20" s="59">
        <v>47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38</v>
      </c>
      <c r="C21" s="59" t="s">
        <v>39</v>
      </c>
      <c r="D21" s="60">
        <v>43662</v>
      </c>
      <c r="E21" s="59">
        <v>90</v>
      </c>
      <c r="F21" s="59">
        <v>67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33</v>
      </c>
      <c r="C22" s="59" t="s">
        <v>40</v>
      </c>
      <c r="D22" s="60">
        <v>43662</v>
      </c>
      <c r="E22" s="59">
        <v>3716</v>
      </c>
      <c r="F22" s="59">
        <v>25</v>
      </c>
      <c r="G22" s="59">
        <v>10</v>
      </c>
      <c r="H22" s="59"/>
      <c r="I22" s="59"/>
      <c r="J22" s="59"/>
      <c r="K22" s="59">
        <v>3</v>
      </c>
      <c r="L22" s="59">
        <v>3</v>
      </c>
      <c r="M22" s="59">
        <v>4</v>
      </c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35</v>
      </c>
      <c r="C23" s="59" t="s">
        <v>40</v>
      </c>
      <c r="D23" s="60">
        <v>43662</v>
      </c>
      <c r="E23" s="59">
        <v>2047</v>
      </c>
      <c r="F23" s="59">
        <v>71</v>
      </c>
      <c r="G23" s="59">
        <v>10</v>
      </c>
      <c r="H23" s="59">
        <v>1</v>
      </c>
      <c r="I23" s="59">
        <v>1</v>
      </c>
      <c r="J23" s="59">
        <v>4</v>
      </c>
      <c r="K23" s="59">
        <v>2</v>
      </c>
      <c r="L23" s="59"/>
      <c r="M23" s="59">
        <v>2</v>
      </c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36</v>
      </c>
      <c r="C24" s="59" t="s">
        <v>40</v>
      </c>
      <c r="D24" s="60">
        <v>43662</v>
      </c>
      <c r="E24" s="59">
        <v>1826</v>
      </c>
      <c r="F24" s="59">
        <v>59</v>
      </c>
      <c r="G24" s="59">
        <v>10</v>
      </c>
      <c r="H24" s="59">
        <v>2</v>
      </c>
      <c r="I24" s="59"/>
      <c r="J24" s="59">
        <v>4</v>
      </c>
      <c r="K24" s="59">
        <v>1</v>
      </c>
      <c r="L24" s="59">
        <v>3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37</v>
      </c>
      <c r="C25" s="59" t="s">
        <v>40</v>
      </c>
      <c r="D25" s="60">
        <v>43662</v>
      </c>
      <c r="E25" s="59">
        <v>1905</v>
      </c>
      <c r="F25" s="59">
        <v>42</v>
      </c>
      <c r="G25" s="59">
        <v>10</v>
      </c>
      <c r="H25" s="59"/>
      <c r="I25" s="59">
        <v>1</v>
      </c>
      <c r="J25" s="59">
        <v>4</v>
      </c>
      <c r="K25" s="59">
        <v>4</v>
      </c>
      <c r="L25" s="59">
        <v>1</v>
      </c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38</v>
      </c>
      <c r="C26" s="59" t="s">
        <v>40</v>
      </c>
      <c r="D26" s="60">
        <v>43662</v>
      </c>
      <c r="E26" s="59">
        <v>2998</v>
      </c>
      <c r="F26" s="59">
        <v>49</v>
      </c>
      <c r="G26" s="59">
        <v>10</v>
      </c>
      <c r="H26" s="59">
        <v>1</v>
      </c>
      <c r="I26" s="59">
        <v>1</v>
      </c>
      <c r="J26" s="59"/>
      <c r="K26" s="59">
        <v>2</v>
      </c>
      <c r="L26" s="59">
        <v>4</v>
      </c>
      <c r="M26" s="59">
        <v>2</v>
      </c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8" spans="2:25">
      <c r="B28" s="62" t="s">
        <v>41</v>
      </c>
    </row>
    <row r="29" spans="2:25">
      <c r="B29" s="63" t="s">
        <v>42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5"/>
    </row>
    <row r="30" spans="2:25">
      <c r="B30" s="66" t="s">
        <v>43</v>
      </c>
      <c r="Y30" s="67"/>
    </row>
    <row r="31" spans="2:25">
      <c r="B31" s="66"/>
      <c r="Y31" s="67"/>
    </row>
    <row r="32" spans="2:25">
      <c r="B32" s="66"/>
      <c r="Y32" s="67"/>
    </row>
    <row r="33" spans="2:25"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6 D12:D2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A16" workbookViewId="0">
      <selection activeCell="E23" sqref="E23:E25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44</v>
      </c>
      <c r="C1" s="3"/>
      <c r="E1" s="4" t="s">
        <v>45</v>
      </c>
      <c r="G1" s="109"/>
      <c r="H1" s="109"/>
      <c r="I1" s="109"/>
      <c r="O1" s="5"/>
      <c r="Q1" s="5"/>
      <c r="T1" s="61" t="s">
        <v>46</v>
      </c>
    </row>
    <row r="2" spans="1:25" ht="20.25">
      <c r="B2" s="110" t="s">
        <v>47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48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49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50</v>
      </c>
      <c r="C5" s="12" t="s">
        <v>51</v>
      </c>
      <c r="D5" s="13"/>
      <c r="E5" s="14" t="s">
        <v>52</v>
      </c>
      <c r="F5" s="15"/>
      <c r="G5" s="112" t="s">
        <v>53</v>
      </c>
      <c r="H5" s="112"/>
      <c r="I5" s="16"/>
      <c r="J5" s="113">
        <v>43691</v>
      </c>
      <c r="K5" s="113"/>
      <c r="L5" s="113"/>
      <c r="M5" s="113"/>
      <c r="N5" s="113"/>
      <c r="O5" s="16"/>
      <c r="P5" s="17" t="s">
        <v>54</v>
      </c>
      <c r="Q5" s="18"/>
      <c r="R5" s="19"/>
      <c r="S5" s="14"/>
      <c r="T5" s="14"/>
      <c r="U5" s="114">
        <v>43696</v>
      </c>
      <c r="V5" s="115"/>
      <c r="W5" s="115"/>
      <c r="X5" s="115"/>
      <c r="Y5" s="20"/>
    </row>
    <row r="6" spans="1:25">
      <c r="A6" s="7"/>
      <c r="B6" s="21" t="s">
        <v>55</v>
      </c>
      <c r="C6" s="22" t="s">
        <v>56</v>
      </c>
      <c r="D6" s="23"/>
      <c r="E6" s="24" t="s">
        <v>57</v>
      </c>
      <c r="F6" s="25"/>
      <c r="G6" s="105" t="s">
        <v>58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59</v>
      </c>
      <c r="Q6" s="28"/>
      <c r="R6" s="28"/>
      <c r="S6" s="26"/>
      <c r="T6" s="28"/>
      <c r="U6" s="107"/>
      <c r="V6" s="107"/>
      <c r="W6" s="107"/>
      <c r="X6" s="107"/>
      <c r="Y6" s="29" t="s">
        <v>60</v>
      </c>
    </row>
    <row r="7" spans="1:25">
      <c r="A7" s="30"/>
      <c r="B7" s="31" t="s">
        <v>61</v>
      </c>
      <c r="C7" s="22" t="s">
        <v>62</v>
      </c>
      <c r="D7" s="23"/>
      <c r="E7" s="32"/>
      <c r="F7" s="33"/>
      <c r="G7" s="105" t="s">
        <v>63</v>
      </c>
      <c r="H7" s="105"/>
      <c r="I7" s="26"/>
      <c r="J7" s="108"/>
      <c r="K7" s="108"/>
      <c r="L7" s="108"/>
      <c r="M7" s="108"/>
      <c r="N7" s="108"/>
      <c r="O7" s="26"/>
      <c r="P7" s="27" t="s">
        <v>64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65</v>
      </c>
      <c r="C8" s="36" t="s">
        <v>66</v>
      </c>
      <c r="D8" s="37"/>
      <c r="E8" s="38" t="s">
        <v>67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68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69</v>
      </c>
      <c r="D10" s="52">
        <f>ROUNDDOWN((J5-J6+1)/7,0)</f>
        <v>24</v>
      </c>
      <c r="E10" s="53" t="s">
        <v>70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71</v>
      </c>
      <c r="C12" s="59" t="s">
        <v>72</v>
      </c>
      <c r="D12" s="60">
        <v>43691</v>
      </c>
      <c r="E12" s="59">
        <v>87</v>
      </c>
      <c r="F12" s="59">
        <v>132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73</v>
      </c>
      <c r="C13" s="59" t="s">
        <v>72</v>
      </c>
      <c r="D13" s="60">
        <v>43691</v>
      </c>
      <c r="E13" s="59">
        <v>52</v>
      </c>
      <c r="F13" s="59">
        <v>160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74</v>
      </c>
      <c r="C14" s="59" t="s">
        <v>72</v>
      </c>
      <c r="D14" s="60">
        <v>43691</v>
      </c>
      <c r="E14" s="59">
        <v>130</v>
      </c>
      <c r="F14" s="59">
        <v>150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75</v>
      </c>
      <c r="C15" s="59" t="s">
        <v>72</v>
      </c>
      <c r="D15" s="60">
        <v>43691</v>
      </c>
      <c r="E15" s="59">
        <v>8</v>
      </c>
      <c r="F15" s="59">
        <v>225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76</v>
      </c>
      <c r="C16" s="59" t="s">
        <v>72</v>
      </c>
      <c r="D16" s="60">
        <v>43691</v>
      </c>
      <c r="E16" s="59">
        <v>42</v>
      </c>
      <c r="F16" s="59">
        <v>217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71</v>
      </c>
      <c r="C17" s="59" t="s">
        <v>77</v>
      </c>
      <c r="D17" s="60">
        <v>43691</v>
      </c>
      <c r="E17" s="59">
        <v>33</v>
      </c>
      <c r="F17" s="59">
        <v>94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73</v>
      </c>
      <c r="C18" s="59" t="s">
        <v>77</v>
      </c>
      <c r="D18" s="60">
        <v>43691</v>
      </c>
      <c r="E18" s="59">
        <v>8</v>
      </c>
      <c r="F18" s="59">
        <v>62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74</v>
      </c>
      <c r="C19" s="59" t="s">
        <v>77</v>
      </c>
      <c r="D19" s="60">
        <v>43691</v>
      </c>
      <c r="E19" s="59">
        <v>72</v>
      </c>
      <c r="F19" s="59">
        <v>104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75</v>
      </c>
      <c r="C20" s="59" t="s">
        <v>77</v>
      </c>
      <c r="D20" s="60">
        <v>43691</v>
      </c>
      <c r="E20" s="59">
        <v>69</v>
      </c>
      <c r="F20" s="59">
        <v>201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76</v>
      </c>
      <c r="C21" s="59" t="s">
        <v>77</v>
      </c>
      <c r="D21" s="60">
        <v>43691</v>
      </c>
      <c r="E21" s="59">
        <v>1</v>
      </c>
      <c r="F21" s="59">
        <v>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71</v>
      </c>
      <c r="C22" s="59" t="s">
        <v>78</v>
      </c>
      <c r="D22" s="60">
        <v>43691</v>
      </c>
      <c r="E22" s="59">
        <v>8048</v>
      </c>
      <c r="F22" s="59">
        <v>42</v>
      </c>
      <c r="G22" s="59">
        <v>10</v>
      </c>
      <c r="H22" s="59"/>
      <c r="I22" s="59"/>
      <c r="J22" s="59"/>
      <c r="K22" s="59"/>
      <c r="L22" s="59">
        <v>2</v>
      </c>
      <c r="M22" s="59">
        <v>1</v>
      </c>
      <c r="N22" s="59">
        <v>3</v>
      </c>
      <c r="O22" s="59">
        <v>2</v>
      </c>
      <c r="P22" s="59"/>
      <c r="Q22" s="59">
        <v>1</v>
      </c>
      <c r="R22" s="59">
        <v>1</v>
      </c>
      <c r="S22" s="59"/>
      <c r="T22" s="59"/>
      <c r="U22" s="59"/>
      <c r="V22" s="59"/>
      <c r="W22" s="59"/>
      <c r="X22" s="59"/>
      <c r="Y22" s="59"/>
    </row>
    <row r="23" spans="2:25">
      <c r="B23" s="59" t="s">
        <v>73</v>
      </c>
      <c r="C23" s="59" t="s">
        <v>78</v>
      </c>
      <c r="D23" s="60">
        <v>43691</v>
      </c>
      <c r="E23" s="59">
        <v>5152</v>
      </c>
      <c r="F23" s="59">
        <v>52</v>
      </c>
      <c r="G23" s="59">
        <v>10</v>
      </c>
      <c r="H23" s="59"/>
      <c r="I23" s="59"/>
      <c r="J23" s="59"/>
      <c r="K23" s="59">
        <v>5</v>
      </c>
      <c r="L23" s="59">
        <v>2</v>
      </c>
      <c r="M23" s="59"/>
      <c r="N23" s="59">
        <v>2</v>
      </c>
      <c r="O23" s="59"/>
      <c r="P23" s="59">
        <v>1</v>
      </c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74</v>
      </c>
      <c r="C24" s="59" t="s">
        <v>78</v>
      </c>
      <c r="D24" s="60">
        <v>43691</v>
      </c>
      <c r="E24" s="59">
        <v>5854</v>
      </c>
      <c r="F24" s="59">
        <v>70</v>
      </c>
      <c r="G24" s="59">
        <v>10</v>
      </c>
      <c r="H24" s="59"/>
      <c r="I24" s="59">
        <v>1</v>
      </c>
      <c r="J24" s="59">
        <v>2</v>
      </c>
      <c r="K24" s="59">
        <v>1</v>
      </c>
      <c r="L24" s="59">
        <v>2</v>
      </c>
      <c r="M24" s="59"/>
      <c r="N24" s="59">
        <v>2</v>
      </c>
      <c r="O24" s="59"/>
      <c r="P24" s="59">
        <v>1</v>
      </c>
      <c r="Q24" s="59"/>
      <c r="R24" s="59">
        <v>1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75</v>
      </c>
      <c r="C25" s="59" t="s">
        <v>78</v>
      </c>
      <c r="D25" s="60">
        <v>43691</v>
      </c>
      <c r="E25" s="59">
        <v>5635</v>
      </c>
      <c r="F25" s="59">
        <v>50</v>
      </c>
      <c r="G25" s="59">
        <v>10</v>
      </c>
      <c r="H25" s="59"/>
      <c r="I25" s="59"/>
      <c r="J25" s="59"/>
      <c r="K25" s="59">
        <v>5</v>
      </c>
      <c r="L25" s="59">
        <v>1</v>
      </c>
      <c r="M25" s="59">
        <v>1</v>
      </c>
      <c r="N25" s="59">
        <v>1</v>
      </c>
      <c r="O25" s="59"/>
      <c r="P25" s="59">
        <v>2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76</v>
      </c>
      <c r="C26" s="59" t="s">
        <v>78</v>
      </c>
      <c r="D26" s="60">
        <v>43691</v>
      </c>
      <c r="E26" s="59">
        <v>6197</v>
      </c>
      <c r="F26" s="59">
        <v>41</v>
      </c>
      <c r="G26" s="59">
        <v>10</v>
      </c>
      <c r="H26" s="59"/>
      <c r="I26" s="59"/>
      <c r="J26" s="59">
        <v>1</v>
      </c>
      <c r="K26" s="59">
        <v>1</v>
      </c>
      <c r="L26" s="59">
        <v>1</v>
      </c>
      <c r="M26" s="59">
        <v>2</v>
      </c>
      <c r="N26" s="59">
        <v>2</v>
      </c>
      <c r="O26" s="59">
        <v>3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71</v>
      </c>
      <c r="C27" s="59" t="s">
        <v>133</v>
      </c>
      <c r="D27" s="60">
        <v>43691</v>
      </c>
      <c r="E27" s="59">
        <v>17985</v>
      </c>
      <c r="F27" s="59">
        <v>10</v>
      </c>
      <c r="G27" s="59">
        <v>10</v>
      </c>
      <c r="H27" s="59"/>
      <c r="I27" s="59"/>
      <c r="J27" s="59"/>
      <c r="K27" s="59"/>
      <c r="L27" s="59"/>
      <c r="M27" s="59"/>
      <c r="N27" s="59"/>
      <c r="O27" s="59"/>
      <c r="P27" s="59"/>
      <c r="Q27" s="59">
        <v>1</v>
      </c>
      <c r="R27" s="59">
        <v>1</v>
      </c>
      <c r="S27" s="59">
        <v>8</v>
      </c>
      <c r="T27" s="59"/>
      <c r="U27" s="59"/>
      <c r="V27" s="59"/>
      <c r="W27" s="59"/>
      <c r="X27" s="59"/>
      <c r="Y27" s="59"/>
    </row>
    <row r="28" spans="2:25">
      <c r="B28" s="59" t="s">
        <v>73</v>
      </c>
      <c r="C28" s="59" t="s">
        <v>133</v>
      </c>
      <c r="D28" s="60">
        <v>43691</v>
      </c>
      <c r="E28" s="59">
        <v>10351</v>
      </c>
      <c r="F28" s="59">
        <v>53</v>
      </c>
      <c r="G28" s="59">
        <v>10</v>
      </c>
      <c r="H28" s="59"/>
      <c r="I28" s="59"/>
      <c r="J28" s="59"/>
      <c r="K28" s="59">
        <v>1</v>
      </c>
      <c r="L28" s="59">
        <v>2</v>
      </c>
      <c r="M28" s="59"/>
      <c r="N28" s="59"/>
      <c r="O28" s="59">
        <v>3</v>
      </c>
      <c r="P28" s="59"/>
      <c r="Q28" s="59">
        <v>2</v>
      </c>
      <c r="R28" s="59"/>
      <c r="S28" s="59">
        <v>2</v>
      </c>
      <c r="T28" s="59"/>
      <c r="U28" s="59"/>
      <c r="V28" s="59"/>
      <c r="W28" s="59"/>
      <c r="X28" s="59"/>
      <c r="Y28" s="59"/>
    </row>
    <row r="29" spans="2:25">
      <c r="B29" s="59" t="s">
        <v>74</v>
      </c>
      <c r="C29" s="59" t="s">
        <v>133</v>
      </c>
      <c r="D29" s="60">
        <v>43691</v>
      </c>
      <c r="E29" s="59">
        <v>10900</v>
      </c>
      <c r="F29" s="59">
        <v>53</v>
      </c>
      <c r="G29" s="59">
        <v>10</v>
      </c>
      <c r="H29" s="59"/>
      <c r="I29" s="59"/>
      <c r="J29" s="59">
        <v>1</v>
      </c>
      <c r="K29" s="59"/>
      <c r="L29" s="59"/>
      <c r="M29" s="59">
        <v>1</v>
      </c>
      <c r="N29" s="59">
        <v>1</v>
      </c>
      <c r="O29" s="59">
        <v>2</v>
      </c>
      <c r="P29" s="59">
        <v>2</v>
      </c>
      <c r="Q29" s="59"/>
      <c r="R29" s="59"/>
      <c r="S29" s="59">
        <v>3</v>
      </c>
      <c r="T29" s="59"/>
      <c r="U29" s="59"/>
      <c r="V29" s="59"/>
      <c r="W29" s="59"/>
      <c r="X29" s="59"/>
      <c r="Y29" s="59"/>
    </row>
    <row r="30" spans="2:25">
      <c r="B30" s="59" t="s">
        <v>75</v>
      </c>
      <c r="C30" s="59" t="s">
        <v>133</v>
      </c>
      <c r="D30" s="60">
        <v>43691</v>
      </c>
      <c r="E30" s="59">
        <v>11124</v>
      </c>
      <c r="F30" s="59">
        <v>50</v>
      </c>
      <c r="G30" s="59">
        <v>10</v>
      </c>
      <c r="H30" s="59"/>
      <c r="I30" s="59"/>
      <c r="J30" s="59"/>
      <c r="K30" s="59">
        <v>1</v>
      </c>
      <c r="L30" s="59">
        <v>1</v>
      </c>
      <c r="M30" s="59"/>
      <c r="N30" s="59">
        <v>1</v>
      </c>
      <c r="O30" s="59">
        <v>1</v>
      </c>
      <c r="P30" s="59">
        <v>2</v>
      </c>
      <c r="Q30" s="59">
        <v>1</v>
      </c>
      <c r="R30" s="59">
        <v>1</v>
      </c>
      <c r="S30" s="59">
        <v>2</v>
      </c>
      <c r="T30" s="59"/>
      <c r="U30" s="59"/>
      <c r="V30" s="59"/>
      <c r="W30" s="59"/>
      <c r="X30" s="59"/>
      <c r="Y30" s="59"/>
    </row>
    <row r="31" spans="2:25">
      <c r="B31" s="59" t="s">
        <v>76</v>
      </c>
      <c r="C31" s="59" t="s">
        <v>133</v>
      </c>
      <c r="D31" s="60">
        <v>43691</v>
      </c>
      <c r="E31" s="59">
        <v>12820</v>
      </c>
      <c r="F31" s="59">
        <v>54</v>
      </c>
      <c r="G31" s="59">
        <v>10</v>
      </c>
      <c r="H31" s="59">
        <v>1</v>
      </c>
      <c r="I31" s="59"/>
      <c r="J31" s="59"/>
      <c r="K31" s="59"/>
      <c r="L31" s="59">
        <v>1</v>
      </c>
      <c r="M31" s="59"/>
      <c r="N31" s="59">
        <v>1</v>
      </c>
      <c r="O31" s="59"/>
      <c r="P31" s="59">
        <v>1</v>
      </c>
      <c r="Q31" s="59">
        <v>1</v>
      </c>
      <c r="R31" s="59">
        <v>1</v>
      </c>
      <c r="S31" s="59">
        <v>4</v>
      </c>
      <c r="T31" s="59"/>
      <c r="U31" s="59"/>
      <c r="V31" s="59"/>
      <c r="W31" s="59"/>
      <c r="X31" s="59"/>
      <c r="Y31" s="59"/>
    </row>
    <row r="32" spans="2:25">
      <c r="B32" s="59" t="s">
        <v>71</v>
      </c>
      <c r="C32" s="59" t="s">
        <v>79</v>
      </c>
      <c r="D32" s="60">
        <v>43691</v>
      </c>
      <c r="E32" s="71">
        <v>8.9</v>
      </c>
      <c r="F32" s="72">
        <v>12.365223984433827</v>
      </c>
      <c r="G32" s="59">
        <v>10</v>
      </c>
      <c r="H32" s="59" t="s">
        <v>80</v>
      </c>
      <c r="I32" s="59" t="s">
        <v>80</v>
      </c>
      <c r="J32" s="59" t="s">
        <v>80</v>
      </c>
      <c r="K32" s="59" t="s">
        <v>80</v>
      </c>
      <c r="L32" s="59" t="s">
        <v>80</v>
      </c>
      <c r="M32" s="59" t="s">
        <v>80</v>
      </c>
      <c r="N32" s="59" t="s">
        <v>80</v>
      </c>
      <c r="O32" s="59">
        <v>1</v>
      </c>
      <c r="P32" s="59">
        <v>2</v>
      </c>
      <c r="Q32" s="59">
        <v>5</v>
      </c>
      <c r="R32" s="59">
        <v>1</v>
      </c>
      <c r="S32" s="59">
        <v>1</v>
      </c>
      <c r="T32" s="59" t="s">
        <v>80</v>
      </c>
      <c r="U32" s="59"/>
      <c r="V32" s="59"/>
      <c r="W32" s="59"/>
      <c r="X32" s="59"/>
      <c r="Y32" s="59"/>
    </row>
    <row r="33" spans="2:25">
      <c r="B33" s="59" t="s">
        <v>73</v>
      </c>
      <c r="C33" s="59" t="s">
        <v>79</v>
      </c>
      <c r="D33" s="60">
        <v>43691</v>
      </c>
      <c r="E33" s="71">
        <v>8.1999999999999993</v>
      </c>
      <c r="F33" s="73">
        <v>14.991129198850238</v>
      </c>
      <c r="G33" s="59">
        <v>10</v>
      </c>
      <c r="H33" s="59" t="s">
        <v>80</v>
      </c>
      <c r="I33" s="59" t="s">
        <v>80</v>
      </c>
      <c r="J33" s="59" t="s">
        <v>80</v>
      </c>
      <c r="K33" s="59" t="s">
        <v>80</v>
      </c>
      <c r="L33" s="59" t="s">
        <v>80</v>
      </c>
      <c r="M33" s="59">
        <v>1</v>
      </c>
      <c r="N33" s="59" t="s">
        <v>80</v>
      </c>
      <c r="O33" s="59" t="s">
        <v>80</v>
      </c>
      <c r="P33" s="59">
        <v>4</v>
      </c>
      <c r="Q33" s="59">
        <v>5</v>
      </c>
      <c r="R33" s="59" t="s">
        <v>80</v>
      </c>
      <c r="S33" s="59" t="s">
        <v>80</v>
      </c>
      <c r="T33" s="59" t="s">
        <v>80</v>
      </c>
      <c r="U33" s="59"/>
      <c r="V33" s="59"/>
      <c r="W33" s="59"/>
      <c r="X33" s="59"/>
      <c r="Y33" s="59"/>
    </row>
    <row r="34" spans="2:25">
      <c r="B34" s="59" t="s">
        <v>74</v>
      </c>
      <c r="C34" s="59" t="s">
        <v>79</v>
      </c>
      <c r="D34" s="60">
        <v>43691</v>
      </c>
      <c r="E34" s="71">
        <v>9.6999999999999993</v>
      </c>
      <c r="F34" s="74">
        <v>10.921133046096715</v>
      </c>
      <c r="G34" s="59">
        <v>10</v>
      </c>
      <c r="H34" s="59" t="s">
        <v>80</v>
      </c>
      <c r="I34" s="59" t="s">
        <v>80</v>
      </c>
      <c r="J34" s="59" t="s">
        <v>80</v>
      </c>
      <c r="K34" s="59" t="s">
        <v>80</v>
      </c>
      <c r="L34" s="59" t="s">
        <v>80</v>
      </c>
      <c r="M34" s="59" t="s">
        <v>80</v>
      </c>
      <c r="N34" s="59" t="s">
        <v>80</v>
      </c>
      <c r="O34" s="59" t="s">
        <v>80</v>
      </c>
      <c r="P34" s="59">
        <v>1</v>
      </c>
      <c r="Q34" s="59">
        <v>3</v>
      </c>
      <c r="R34" s="59">
        <v>5</v>
      </c>
      <c r="S34" s="59" t="s">
        <v>80</v>
      </c>
      <c r="T34" s="59">
        <v>1</v>
      </c>
      <c r="U34" s="59"/>
      <c r="V34" s="59"/>
      <c r="W34" s="59"/>
      <c r="X34" s="59"/>
      <c r="Y34" s="59"/>
    </row>
    <row r="35" spans="2:25">
      <c r="B35" s="59" t="s">
        <v>75</v>
      </c>
      <c r="C35" s="59" t="s">
        <v>79</v>
      </c>
      <c r="D35" s="60">
        <v>43691</v>
      </c>
      <c r="E35" s="71">
        <v>9.6</v>
      </c>
      <c r="F35" s="74">
        <v>5.3791435363991651</v>
      </c>
      <c r="G35" s="59">
        <v>10</v>
      </c>
      <c r="H35" s="59" t="s">
        <v>80</v>
      </c>
      <c r="I35" s="59" t="s">
        <v>80</v>
      </c>
      <c r="J35" s="59" t="s">
        <v>80</v>
      </c>
      <c r="K35" s="59" t="s">
        <v>80</v>
      </c>
      <c r="L35" s="59" t="s">
        <v>80</v>
      </c>
      <c r="M35" s="59" t="s">
        <v>80</v>
      </c>
      <c r="N35" s="59" t="s">
        <v>80</v>
      </c>
      <c r="O35" s="59" t="s">
        <v>80</v>
      </c>
      <c r="P35" s="59" t="s">
        <v>80</v>
      </c>
      <c r="Q35" s="59">
        <v>4</v>
      </c>
      <c r="R35" s="59">
        <v>6</v>
      </c>
      <c r="S35" s="59" t="s">
        <v>80</v>
      </c>
      <c r="T35" s="59" t="s">
        <v>80</v>
      </c>
      <c r="U35" s="59"/>
      <c r="V35" s="59"/>
      <c r="W35" s="59"/>
      <c r="X35" s="59"/>
      <c r="Y35" s="59"/>
    </row>
    <row r="36" spans="2:25">
      <c r="B36" s="59" t="s">
        <v>76</v>
      </c>
      <c r="C36" s="59" t="s">
        <v>79</v>
      </c>
      <c r="D36" s="60">
        <v>43691</v>
      </c>
      <c r="E36" s="71">
        <v>9.3000000000000007</v>
      </c>
      <c r="F36" s="74">
        <v>11.390859198617003</v>
      </c>
      <c r="G36" s="59">
        <v>10</v>
      </c>
      <c r="H36" s="59" t="s">
        <v>80</v>
      </c>
      <c r="I36" s="59" t="s">
        <v>80</v>
      </c>
      <c r="J36" s="59" t="s">
        <v>80</v>
      </c>
      <c r="K36" s="59" t="s">
        <v>80</v>
      </c>
      <c r="L36" s="59" t="s">
        <v>80</v>
      </c>
      <c r="M36" s="59" t="s">
        <v>80</v>
      </c>
      <c r="N36" s="59" t="s">
        <v>80</v>
      </c>
      <c r="O36" s="59">
        <v>1</v>
      </c>
      <c r="P36" s="59" t="s">
        <v>80</v>
      </c>
      <c r="Q36" s="59">
        <v>5</v>
      </c>
      <c r="R36" s="59">
        <v>3</v>
      </c>
      <c r="S36" s="59">
        <v>1</v>
      </c>
      <c r="T36" s="59" t="s">
        <v>80</v>
      </c>
      <c r="U36" s="59"/>
      <c r="V36" s="59"/>
      <c r="W36" s="59"/>
      <c r="X36" s="59"/>
      <c r="Y36" s="59"/>
    </row>
    <row r="37" spans="2:25">
      <c r="B37" s="59" t="s">
        <v>71</v>
      </c>
      <c r="C37" s="59" t="s">
        <v>81</v>
      </c>
      <c r="D37" s="60">
        <v>43691</v>
      </c>
      <c r="E37" s="71">
        <v>6.2</v>
      </c>
      <c r="F37" s="72">
        <v>6.8005971186417238</v>
      </c>
      <c r="G37" s="59">
        <v>10</v>
      </c>
      <c r="H37" s="59" t="s">
        <v>80</v>
      </c>
      <c r="I37" s="59" t="s">
        <v>80</v>
      </c>
      <c r="J37" s="59" t="s">
        <v>80</v>
      </c>
      <c r="K37" s="59" t="s">
        <v>80</v>
      </c>
      <c r="L37" s="59" t="s">
        <v>80</v>
      </c>
      <c r="M37" s="59" t="s">
        <v>80</v>
      </c>
      <c r="N37" s="59">
        <v>8</v>
      </c>
      <c r="O37" s="59">
        <v>2</v>
      </c>
      <c r="P37" s="59" t="s">
        <v>80</v>
      </c>
      <c r="Q37" s="59" t="s">
        <v>80</v>
      </c>
      <c r="R37" s="59" t="s">
        <v>80</v>
      </c>
      <c r="S37" s="59" t="s">
        <v>80</v>
      </c>
      <c r="T37" s="59"/>
      <c r="U37" s="59"/>
      <c r="V37" s="59"/>
      <c r="W37" s="59"/>
      <c r="X37" s="59"/>
      <c r="Y37" s="59"/>
    </row>
    <row r="38" spans="2:25">
      <c r="B38" s="59" t="s">
        <v>73</v>
      </c>
      <c r="C38" s="59" t="s">
        <v>81</v>
      </c>
      <c r="D38" s="60">
        <v>43691</v>
      </c>
      <c r="E38" s="71">
        <v>6.4</v>
      </c>
      <c r="F38" s="73">
        <v>13.176156917368223</v>
      </c>
      <c r="G38" s="59">
        <v>10</v>
      </c>
      <c r="H38" s="59" t="s">
        <v>80</v>
      </c>
      <c r="I38" s="59" t="s">
        <v>80</v>
      </c>
      <c r="J38" s="59" t="s">
        <v>80</v>
      </c>
      <c r="K38" s="59" t="s">
        <v>80</v>
      </c>
      <c r="L38" s="59" t="s">
        <v>80</v>
      </c>
      <c r="M38" s="59">
        <v>1</v>
      </c>
      <c r="N38" s="59">
        <v>5</v>
      </c>
      <c r="O38" s="59">
        <v>3</v>
      </c>
      <c r="P38" s="59">
        <v>1</v>
      </c>
      <c r="Q38" s="59" t="s">
        <v>80</v>
      </c>
      <c r="R38" s="59" t="s">
        <v>80</v>
      </c>
      <c r="S38" s="59" t="s">
        <v>80</v>
      </c>
      <c r="T38" s="59"/>
      <c r="U38" s="59"/>
      <c r="V38" s="59"/>
      <c r="W38" s="59"/>
      <c r="X38" s="59"/>
      <c r="Y38" s="59"/>
    </row>
    <row r="39" spans="2:25">
      <c r="B39" s="59" t="s">
        <v>74</v>
      </c>
      <c r="C39" s="59" t="s">
        <v>81</v>
      </c>
      <c r="D39" s="60">
        <v>43691</v>
      </c>
      <c r="E39" s="71">
        <v>6.2</v>
      </c>
      <c r="F39" s="74">
        <v>14.821557797946497</v>
      </c>
      <c r="G39" s="59">
        <v>10</v>
      </c>
      <c r="H39" s="59" t="s">
        <v>80</v>
      </c>
      <c r="I39" s="59" t="s">
        <v>80</v>
      </c>
      <c r="J39" s="59" t="s">
        <v>80</v>
      </c>
      <c r="K39" s="59" t="s">
        <v>80</v>
      </c>
      <c r="L39" s="59" t="s">
        <v>80</v>
      </c>
      <c r="M39" s="59">
        <v>2</v>
      </c>
      <c r="N39" s="59">
        <v>5</v>
      </c>
      <c r="O39" s="59">
        <v>2</v>
      </c>
      <c r="P39" s="59">
        <v>1</v>
      </c>
      <c r="Q39" s="59" t="s">
        <v>80</v>
      </c>
      <c r="R39" s="59" t="s">
        <v>80</v>
      </c>
      <c r="S39" s="59" t="s">
        <v>80</v>
      </c>
      <c r="T39" s="59"/>
      <c r="U39" s="59"/>
      <c r="V39" s="59"/>
      <c r="W39" s="59"/>
      <c r="X39" s="59"/>
      <c r="Y39" s="59"/>
    </row>
    <row r="40" spans="2:25">
      <c r="B40" s="59" t="s">
        <v>75</v>
      </c>
      <c r="C40" s="59" t="s">
        <v>81</v>
      </c>
      <c r="D40" s="60">
        <v>43691</v>
      </c>
      <c r="E40" s="71">
        <v>6.3</v>
      </c>
      <c r="F40" s="74">
        <v>10.713469170008807</v>
      </c>
      <c r="G40" s="59">
        <v>10</v>
      </c>
      <c r="H40" s="59" t="s">
        <v>80</v>
      </c>
      <c r="I40" s="59" t="s">
        <v>80</v>
      </c>
      <c r="J40" s="59" t="s">
        <v>80</v>
      </c>
      <c r="K40" s="59" t="s">
        <v>80</v>
      </c>
      <c r="L40" s="59" t="s">
        <v>80</v>
      </c>
      <c r="M40" s="59">
        <v>1</v>
      </c>
      <c r="N40" s="59">
        <v>5</v>
      </c>
      <c r="O40" s="59">
        <v>4</v>
      </c>
      <c r="P40" s="59" t="s">
        <v>80</v>
      </c>
      <c r="Q40" s="59" t="s">
        <v>80</v>
      </c>
      <c r="R40" s="59" t="s">
        <v>80</v>
      </c>
      <c r="S40" s="59" t="s">
        <v>80</v>
      </c>
      <c r="T40" s="59"/>
      <c r="U40" s="59"/>
      <c r="V40" s="59"/>
      <c r="W40" s="59"/>
      <c r="X40" s="59"/>
      <c r="Y40" s="59"/>
    </row>
    <row r="41" spans="2:25">
      <c r="B41" s="59" t="s">
        <v>76</v>
      </c>
      <c r="C41" s="59" t="s">
        <v>81</v>
      </c>
      <c r="D41" s="60">
        <v>43691</v>
      </c>
      <c r="E41" s="71">
        <v>6.3</v>
      </c>
      <c r="F41" s="74">
        <v>10.713469170008807</v>
      </c>
      <c r="G41" s="59">
        <v>10</v>
      </c>
      <c r="H41" s="59" t="s">
        <v>80</v>
      </c>
      <c r="I41" s="59" t="s">
        <v>80</v>
      </c>
      <c r="J41" s="59" t="s">
        <v>80</v>
      </c>
      <c r="K41" s="59" t="s">
        <v>80</v>
      </c>
      <c r="L41" s="59" t="s">
        <v>80</v>
      </c>
      <c r="M41" s="59" t="s">
        <v>80</v>
      </c>
      <c r="N41" s="59">
        <v>8</v>
      </c>
      <c r="O41" s="59">
        <v>1</v>
      </c>
      <c r="P41" s="59">
        <v>1</v>
      </c>
      <c r="Q41" s="59" t="s">
        <v>80</v>
      </c>
      <c r="R41" s="59" t="s">
        <v>80</v>
      </c>
      <c r="S41" s="59" t="s">
        <v>80</v>
      </c>
      <c r="T41" s="59"/>
      <c r="U41" s="59"/>
      <c r="V41" s="59"/>
      <c r="W41" s="59"/>
      <c r="X41" s="59"/>
      <c r="Y41" s="59"/>
    </row>
    <row r="42" spans="2:25">
      <c r="B42" s="59" t="s">
        <v>71</v>
      </c>
      <c r="C42" s="59" t="s">
        <v>82</v>
      </c>
      <c r="D42" s="60">
        <v>43691</v>
      </c>
      <c r="E42" s="59">
        <v>6719</v>
      </c>
      <c r="F42" s="59">
        <v>28</v>
      </c>
      <c r="G42" s="59">
        <v>10</v>
      </c>
      <c r="H42" s="59"/>
      <c r="I42" s="59"/>
      <c r="J42" s="59"/>
      <c r="K42" s="59"/>
      <c r="L42" s="59">
        <v>1</v>
      </c>
      <c r="M42" s="59">
        <v>1</v>
      </c>
      <c r="N42" s="59">
        <v>2</v>
      </c>
      <c r="O42" s="59">
        <v>3</v>
      </c>
      <c r="P42" s="59">
        <v>3</v>
      </c>
      <c r="Q42" s="59"/>
      <c r="R42" s="59"/>
      <c r="S42" s="59"/>
      <c r="T42" s="59"/>
      <c r="U42" s="59"/>
      <c r="V42" s="59"/>
      <c r="W42" s="59"/>
      <c r="X42" s="59"/>
      <c r="Y42" s="59"/>
    </row>
    <row r="43" spans="2:25">
      <c r="B43" s="59" t="s">
        <v>73</v>
      </c>
      <c r="C43" s="59" t="s">
        <v>82</v>
      </c>
      <c r="D43" s="60">
        <v>43691</v>
      </c>
      <c r="E43" s="59">
        <v>9793</v>
      </c>
      <c r="F43" s="59">
        <v>26</v>
      </c>
      <c r="G43" s="59">
        <v>10</v>
      </c>
      <c r="H43" s="59"/>
      <c r="I43" s="59"/>
      <c r="J43" s="59"/>
      <c r="K43" s="59"/>
      <c r="L43" s="59"/>
      <c r="M43" s="59"/>
      <c r="N43" s="59">
        <v>1</v>
      </c>
      <c r="O43" s="59">
        <v>2</v>
      </c>
      <c r="P43" s="59">
        <v>1</v>
      </c>
      <c r="Q43" s="59">
        <v>5</v>
      </c>
      <c r="R43" s="59">
        <v>1</v>
      </c>
      <c r="S43" s="59"/>
      <c r="T43" s="59"/>
      <c r="U43" s="59"/>
      <c r="V43" s="59"/>
      <c r="W43" s="59"/>
      <c r="X43" s="59"/>
      <c r="Y43" s="59"/>
    </row>
    <row r="44" spans="2:25">
      <c r="B44" s="59" t="s">
        <v>74</v>
      </c>
      <c r="C44" s="59" t="s">
        <v>82</v>
      </c>
      <c r="D44" s="60">
        <v>43691</v>
      </c>
      <c r="E44" s="59">
        <v>8935</v>
      </c>
      <c r="F44" s="59">
        <v>23</v>
      </c>
      <c r="G44" s="59">
        <v>10</v>
      </c>
      <c r="H44" s="59"/>
      <c r="I44" s="59"/>
      <c r="J44" s="59"/>
      <c r="K44" s="59"/>
      <c r="L44" s="59"/>
      <c r="M44" s="59"/>
      <c r="N44" s="59">
        <v>1</v>
      </c>
      <c r="O44" s="59">
        <v>2</v>
      </c>
      <c r="P44" s="59">
        <v>4</v>
      </c>
      <c r="Q44" s="59">
        <v>2</v>
      </c>
      <c r="R44" s="59">
        <v>1</v>
      </c>
      <c r="S44" s="59"/>
      <c r="T44" s="59"/>
      <c r="U44" s="59"/>
      <c r="V44" s="59"/>
      <c r="W44" s="59"/>
      <c r="X44" s="59"/>
      <c r="Y44" s="59"/>
    </row>
    <row r="45" spans="2:25">
      <c r="B45" s="59" t="s">
        <v>75</v>
      </c>
      <c r="C45" s="59" t="s">
        <v>82</v>
      </c>
      <c r="D45" s="60">
        <v>43691</v>
      </c>
      <c r="E45" s="59">
        <v>9863</v>
      </c>
      <c r="F45" s="59">
        <v>25</v>
      </c>
      <c r="G45" s="59">
        <v>10</v>
      </c>
      <c r="H45" s="59"/>
      <c r="I45" s="59"/>
      <c r="J45" s="59"/>
      <c r="K45" s="59"/>
      <c r="L45" s="59"/>
      <c r="M45" s="59"/>
      <c r="N45" s="59">
        <v>1</v>
      </c>
      <c r="O45" s="59">
        <v>2</v>
      </c>
      <c r="P45" s="59"/>
      <c r="Q45" s="59">
        <v>5</v>
      </c>
      <c r="R45" s="59">
        <v>2</v>
      </c>
      <c r="S45" s="59"/>
      <c r="T45" s="59"/>
      <c r="U45" s="59"/>
      <c r="V45" s="59"/>
      <c r="W45" s="59"/>
      <c r="X45" s="59"/>
      <c r="Y45" s="59"/>
    </row>
    <row r="46" spans="2:25">
      <c r="B46" s="59" t="s">
        <v>76</v>
      </c>
      <c r="C46" s="59" t="s">
        <v>82</v>
      </c>
      <c r="D46" s="60">
        <v>43691</v>
      </c>
      <c r="E46" s="59">
        <v>9884</v>
      </c>
      <c r="F46" s="59">
        <v>23</v>
      </c>
      <c r="G46" s="59">
        <v>10</v>
      </c>
      <c r="H46" s="59"/>
      <c r="I46" s="59"/>
      <c r="J46" s="59"/>
      <c r="K46" s="59"/>
      <c r="L46" s="59"/>
      <c r="M46" s="59">
        <v>1</v>
      </c>
      <c r="N46" s="59"/>
      <c r="O46" s="59">
        <v>1</v>
      </c>
      <c r="P46" s="59">
        <v>2</v>
      </c>
      <c r="Q46" s="59">
        <v>4</v>
      </c>
      <c r="R46" s="59">
        <v>2</v>
      </c>
      <c r="S46" s="59"/>
      <c r="T46" s="59"/>
      <c r="U46" s="59"/>
      <c r="V46" s="59"/>
      <c r="W46" s="59"/>
      <c r="X46" s="59"/>
      <c r="Y46" s="59"/>
    </row>
    <row r="47" spans="2:25">
      <c r="B47" s="59" t="s">
        <v>71</v>
      </c>
      <c r="C47" s="59" t="s">
        <v>83</v>
      </c>
      <c r="D47" s="60">
        <v>43691</v>
      </c>
      <c r="E47" s="59">
        <v>13089</v>
      </c>
      <c r="F47" s="59">
        <v>44</v>
      </c>
      <c r="G47" s="59">
        <v>10</v>
      </c>
      <c r="H47" s="59"/>
      <c r="I47" s="59"/>
      <c r="J47" s="59">
        <v>1</v>
      </c>
      <c r="K47" s="59"/>
      <c r="L47" s="59"/>
      <c r="M47" s="59"/>
      <c r="N47" s="59"/>
      <c r="O47" s="59">
        <v>2</v>
      </c>
      <c r="P47" s="59">
        <v>1</v>
      </c>
      <c r="Q47" s="59">
        <v>2</v>
      </c>
      <c r="R47" s="59">
        <v>2</v>
      </c>
      <c r="S47" s="59">
        <v>1</v>
      </c>
      <c r="T47" s="59">
        <v>1</v>
      </c>
      <c r="U47" s="59"/>
      <c r="V47" s="59"/>
      <c r="W47" s="59"/>
      <c r="X47" s="59"/>
      <c r="Y47" s="59"/>
    </row>
    <row r="48" spans="2:25">
      <c r="B48" s="59" t="s">
        <v>73</v>
      </c>
      <c r="C48" s="59" t="s">
        <v>83</v>
      </c>
      <c r="D48" s="60">
        <v>43691</v>
      </c>
      <c r="E48" s="59">
        <v>15806</v>
      </c>
      <c r="F48" s="59">
        <v>22</v>
      </c>
      <c r="G48" s="59">
        <v>10</v>
      </c>
      <c r="H48" s="59"/>
      <c r="I48" s="59"/>
      <c r="J48" s="59"/>
      <c r="K48" s="59"/>
      <c r="L48" s="59"/>
      <c r="M48" s="59"/>
      <c r="N48" s="59"/>
      <c r="O48" s="59"/>
      <c r="P48" s="59">
        <v>2</v>
      </c>
      <c r="Q48" s="59">
        <v>1</v>
      </c>
      <c r="R48" s="59">
        <v>2</v>
      </c>
      <c r="S48" s="59">
        <v>3</v>
      </c>
      <c r="T48" s="59">
        <v>2</v>
      </c>
      <c r="U48" s="59"/>
      <c r="V48" s="59"/>
      <c r="W48" s="59"/>
      <c r="X48" s="59"/>
      <c r="Y48" s="59"/>
    </row>
    <row r="49" spans="2:25">
      <c r="B49" s="59" t="s">
        <v>74</v>
      </c>
      <c r="C49" s="59" t="s">
        <v>83</v>
      </c>
      <c r="D49" s="60">
        <v>43691</v>
      </c>
      <c r="E49" s="59">
        <v>14500</v>
      </c>
      <c r="F49" s="59">
        <v>31</v>
      </c>
      <c r="G49" s="59">
        <v>10</v>
      </c>
      <c r="H49" s="59"/>
      <c r="I49" s="59"/>
      <c r="J49" s="59"/>
      <c r="K49" s="59"/>
      <c r="L49" s="59"/>
      <c r="M49" s="59"/>
      <c r="N49" s="59">
        <v>1</v>
      </c>
      <c r="O49" s="59">
        <v>1</v>
      </c>
      <c r="P49" s="59">
        <v>1</v>
      </c>
      <c r="Q49" s="59">
        <v>1</v>
      </c>
      <c r="R49" s="59">
        <v>3</v>
      </c>
      <c r="S49" s="59">
        <v>2</v>
      </c>
      <c r="T49" s="59">
        <v>1</v>
      </c>
      <c r="U49" s="59"/>
      <c r="V49" s="59"/>
      <c r="W49" s="59"/>
      <c r="X49" s="59"/>
      <c r="Y49" s="59"/>
    </row>
    <row r="50" spans="2:25">
      <c r="B50" s="59" t="s">
        <v>75</v>
      </c>
      <c r="C50" s="59" t="s">
        <v>83</v>
      </c>
      <c r="D50" s="60">
        <v>43691</v>
      </c>
      <c r="E50" s="59">
        <v>15066</v>
      </c>
      <c r="F50" s="59">
        <v>20</v>
      </c>
      <c r="G50" s="59">
        <v>10</v>
      </c>
      <c r="H50" s="59"/>
      <c r="I50" s="59"/>
      <c r="J50" s="59"/>
      <c r="K50" s="59"/>
      <c r="L50" s="59"/>
      <c r="M50" s="59"/>
      <c r="N50" s="59"/>
      <c r="O50" s="59">
        <v>1</v>
      </c>
      <c r="P50" s="59"/>
      <c r="Q50" s="59">
        <v>2</v>
      </c>
      <c r="R50" s="59">
        <v>4</v>
      </c>
      <c r="S50" s="59">
        <v>2</v>
      </c>
      <c r="T50" s="59">
        <v>1</v>
      </c>
      <c r="U50" s="59"/>
      <c r="V50" s="59"/>
      <c r="W50" s="59"/>
      <c r="X50" s="59"/>
      <c r="Y50" s="59"/>
    </row>
    <row r="51" spans="2:25" ht="20.25" customHeight="1">
      <c r="B51" s="59" t="s">
        <v>76</v>
      </c>
      <c r="C51" s="59" t="s">
        <v>83</v>
      </c>
      <c r="D51" s="60">
        <v>43691</v>
      </c>
      <c r="E51" s="59">
        <v>14884</v>
      </c>
      <c r="F51" s="59">
        <v>31</v>
      </c>
      <c r="G51" s="59">
        <v>10</v>
      </c>
      <c r="H51" s="59"/>
      <c r="I51" s="59"/>
      <c r="J51" s="59"/>
      <c r="K51" s="59"/>
      <c r="L51" s="59"/>
      <c r="M51" s="59"/>
      <c r="N51" s="59">
        <v>1</v>
      </c>
      <c r="O51" s="59"/>
      <c r="P51" s="59">
        <v>2</v>
      </c>
      <c r="Q51" s="59">
        <v>1</v>
      </c>
      <c r="R51" s="59">
        <v>2</v>
      </c>
      <c r="S51" s="59">
        <v>3</v>
      </c>
      <c r="T51" s="59">
        <v>1</v>
      </c>
      <c r="U51" s="59"/>
      <c r="V51" s="59"/>
      <c r="W51" s="59"/>
      <c r="X51" s="59"/>
      <c r="Y51" s="59"/>
    </row>
    <row r="52" spans="2:25">
      <c r="B52" s="59" t="s">
        <v>71</v>
      </c>
      <c r="C52" s="59" t="s">
        <v>84</v>
      </c>
      <c r="D52" s="60">
        <v>43691</v>
      </c>
      <c r="E52" s="59">
        <v>9427</v>
      </c>
      <c r="F52" s="59">
        <v>2</v>
      </c>
      <c r="G52" s="59">
        <v>10</v>
      </c>
      <c r="H52" s="59"/>
      <c r="I52" s="59"/>
      <c r="J52" s="59"/>
      <c r="K52" s="59"/>
      <c r="L52" s="59"/>
      <c r="M52" s="59"/>
      <c r="N52" s="59"/>
      <c r="O52" s="59"/>
      <c r="P52" s="59">
        <v>10</v>
      </c>
      <c r="Q52" s="59"/>
      <c r="R52" s="59"/>
      <c r="S52" s="59"/>
      <c r="T52" s="59"/>
      <c r="U52" s="59"/>
      <c r="V52" s="59"/>
      <c r="W52" s="59"/>
      <c r="X52" s="59"/>
      <c r="Y52" s="59"/>
    </row>
    <row r="53" spans="2:25">
      <c r="B53" s="59" t="s">
        <v>73</v>
      </c>
      <c r="C53" s="59" t="s">
        <v>84</v>
      </c>
      <c r="D53" s="60">
        <v>43691</v>
      </c>
      <c r="E53" s="59">
        <v>9462</v>
      </c>
      <c r="F53" s="59">
        <v>1</v>
      </c>
      <c r="G53" s="59">
        <v>10</v>
      </c>
      <c r="H53" s="59"/>
      <c r="I53" s="59"/>
      <c r="J53" s="59"/>
      <c r="K53" s="59"/>
      <c r="L53" s="59"/>
      <c r="M53" s="59"/>
      <c r="N53" s="59"/>
      <c r="O53" s="59"/>
      <c r="P53" s="59">
        <v>10</v>
      </c>
      <c r="Q53" s="59"/>
      <c r="R53" s="59"/>
      <c r="S53" s="59"/>
      <c r="T53" s="59"/>
      <c r="U53" s="59"/>
      <c r="V53" s="59"/>
      <c r="W53" s="59"/>
      <c r="X53" s="59"/>
      <c r="Y53" s="59"/>
    </row>
    <row r="54" spans="2:25">
      <c r="B54" s="59" t="s">
        <v>74</v>
      </c>
      <c r="C54" s="59" t="s">
        <v>84</v>
      </c>
      <c r="D54" s="60">
        <v>43691</v>
      </c>
      <c r="E54" s="59">
        <v>9689</v>
      </c>
      <c r="F54" s="59">
        <v>1</v>
      </c>
      <c r="G54" s="59">
        <v>10</v>
      </c>
      <c r="H54" s="59"/>
      <c r="I54" s="59"/>
      <c r="J54" s="59"/>
      <c r="K54" s="59"/>
      <c r="L54" s="59"/>
      <c r="M54" s="59"/>
      <c r="N54" s="59"/>
      <c r="O54" s="59"/>
      <c r="P54" s="59">
        <v>10</v>
      </c>
      <c r="Q54" s="59"/>
      <c r="R54" s="59"/>
      <c r="S54" s="59"/>
      <c r="T54" s="59"/>
      <c r="U54" s="59"/>
      <c r="V54" s="59"/>
      <c r="W54" s="59"/>
      <c r="X54" s="59"/>
      <c r="Y54" s="59"/>
    </row>
    <row r="55" spans="2:25">
      <c r="B55" s="59" t="s">
        <v>75</v>
      </c>
      <c r="C55" s="59" t="s">
        <v>84</v>
      </c>
      <c r="D55" s="60">
        <v>43691</v>
      </c>
      <c r="E55" s="59">
        <v>9172</v>
      </c>
      <c r="F55" s="59">
        <v>7</v>
      </c>
      <c r="G55" s="59">
        <v>10</v>
      </c>
      <c r="H55" s="59"/>
      <c r="I55" s="59"/>
      <c r="J55" s="59"/>
      <c r="K55" s="59"/>
      <c r="L55" s="59"/>
      <c r="M55" s="59"/>
      <c r="N55" s="59"/>
      <c r="O55" s="59">
        <v>1</v>
      </c>
      <c r="P55" s="59">
        <v>9</v>
      </c>
      <c r="Q55" s="59"/>
      <c r="R55" s="59"/>
      <c r="S55" s="59"/>
      <c r="T55" s="59"/>
      <c r="U55" s="59"/>
      <c r="V55" s="59"/>
      <c r="W55" s="59"/>
      <c r="X55" s="59"/>
      <c r="Y55" s="59"/>
    </row>
    <row r="56" spans="2:25">
      <c r="B56" s="59" t="s">
        <v>76</v>
      </c>
      <c r="C56" s="59" t="s">
        <v>84</v>
      </c>
      <c r="D56" s="60">
        <v>43691</v>
      </c>
      <c r="E56" s="59">
        <v>9401</v>
      </c>
      <c r="F56" s="59">
        <v>4</v>
      </c>
      <c r="G56" s="59">
        <v>10</v>
      </c>
      <c r="H56" s="59"/>
      <c r="I56" s="59"/>
      <c r="J56" s="59"/>
      <c r="K56" s="59"/>
      <c r="L56" s="59"/>
      <c r="M56" s="59"/>
      <c r="N56" s="59"/>
      <c r="O56" s="59"/>
      <c r="P56" s="59">
        <v>10</v>
      </c>
      <c r="Q56" s="59"/>
      <c r="R56" s="59"/>
      <c r="S56" s="59"/>
      <c r="T56" s="59"/>
      <c r="U56" s="59"/>
      <c r="V56" s="59"/>
      <c r="W56" s="59"/>
      <c r="X56" s="59"/>
      <c r="Y56" s="59"/>
    </row>
    <row r="57" spans="2:25">
      <c r="B57" s="59" t="s">
        <v>71</v>
      </c>
      <c r="C57" s="59" t="s">
        <v>85</v>
      </c>
      <c r="D57" s="60">
        <v>43691</v>
      </c>
      <c r="E57" s="59">
        <v>5053</v>
      </c>
      <c r="F57" s="59">
        <v>71</v>
      </c>
      <c r="G57" s="59">
        <v>10</v>
      </c>
      <c r="H57" s="59">
        <v>2</v>
      </c>
      <c r="I57" s="59">
        <v>1</v>
      </c>
      <c r="J57" s="59">
        <v>1</v>
      </c>
      <c r="K57" s="59"/>
      <c r="L57" s="59"/>
      <c r="M57" s="59">
        <v>1</v>
      </c>
      <c r="N57" s="59"/>
      <c r="O57" s="59">
        <v>1</v>
      </c>
      <c r="P57" s="59">
        <v>4</v>
      </c>
      <c r="Q57" s="59"/>
      <c r="R57" s="59"/>
      <c r="S57" s="59"/>
      <c r="T57" s="59"/>
      <c r="U57" s="59"/>
      <c r="V57" s="59"/>
      <c r="W57" s="59"/>
      <c r="X57" s="59"/>
      <c r="Y57" s="59"/>
    </row>
    <row r="58" spans="2:25">
      <c r="B58" s="59" t="s">
        <v>73</v>
      </c>
      <c r="C58" s="59" t="s">
        <v>85</v>
      </c>
      <c r="D58" s="60">
        <v>43691</v>
      </c>
      <c r="E58" s="59">
        <v>1923</v>
      </c>
      <c r="F58" s="59">
        <v>96</v>
      </c>
      <c r="G58" s="59">
        <v>10</v>
      </c>
      <c r="H58" s="59">
        <v>5</v>
      </c>
      <c r="I58" s="59">
        <v>2</v>
      </c>
      <c r="J58" s="59">
        <v>1</v>
      </c>
      <c r="K58" s="59">
        <v>1</v>
      </c>
      <c r="L58" s="59"/>
      <c r="M58" s="59"/>
      <c r="N58" s="59">
        <v>1</v>
      </c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2:25">
      <c r="B59" s="59" t="s">
        <v>74</v>
      </c>
      <c r="C59" s="59" t="s">
        <v>85</v>
      </c>
      <c r="D59" s="60">
        <v>43691</v>
      </c>
      <c r="E59" s="59">
        <v>4024</v>
      </c>
      <c r="F59" s="59">
        <v>83</v>
      </c>
      <c r="G59" s="59">
        <v>10</v>
      </c>
      <c r="H59" s="59">
        <v>3</v>
      </c>
      <c r="I59" s="59">
        <v>1</v>
      </c>
      <c r="J59" s="59"/>
      <c r="K59" s="59">
        <v>1</v>
      </c>
      <c r="L59" s="59">
        <v>1</v>
      </c>
      <c r="M59" s="59"/>
      <c r="N59" s="59">
        <v>1</v>
      </c>
      <c r="O59" s="59">
        <v>1</v>
      </c>
      <c r="P59" s="59">
        <v>2</v>
      </c>
      <c r="Q59" s="59"/>
      <c r="R59" s="59"/>
      <c r="S59" s="59"/>
      <c r="T59" s="59"/>
      <c r="U59" s="59"/>
      <c r="V59" s="59"/>
      <c r="W59" s="59"/>
      <c r="X59" s="59"/>
      <c r="Y59" s="59"/>
    </row>
    <row r="60" spans="2:25">
      <c r="B60" s="59" t="s">
        <v>75</v>
      </c>
      <c r="C60" s="59" t="s">
        <v>85</v>
      </c>
      <c r="D60" s="60">
        <v>43691</v>
      </c>
      <c r="E60" s="59">
        <v>3374</v>
      </c>
      <c r="F60" s="59">
        <v>84</v>
      </c>
      <c r="G60" s="59">
        <v>10</v>
      </c>
      <c r="H60" s="59">
        <v>3</v>
      </c>
      <c r="I60" s="59">
        <v>2</v>
      </c>
      <c r="J60" s="59"/>
      <c r="K60" s="59">
        <v>1</v>
      </c>
      <c r="L60" s="59">
        <v>2</v>
      </c>
      <c r="M60" s="59"/>
      <c r="N60" s="59"/>
      <c r="O60" s="59">
        <v>1</v>
      </c>
      <c r="P60" s="59">
        <v>1</v>
      </c>
      <c r="Q60" s="59"/>
      <c r="R60" s="59"/>
      <c r="S60" s="59"/>
      <c r="T60" s="59"/>
      <c r="U60" s="59"/>
      <c r="V60" s="59"/>
      <c r="W60" s="59"/>
      <c r="X60" s="59"/>
      <c r="Y60" s="59"/>
    </row>
    <row r="61" spans="2:25">
      <c r="B61" s="59" t="s">
        <v>76</v>
      </c>
      <c r="C61" s="59" t="s">
        <v>85</v>
      </c>
      <c r="D61" s="60">
        <v>43691</v>
      </c>
      <c r="E61" s="59">
        <v>4501</v>
      </c>
      <c r="F61" s="59">
        <v>80</v>
      </c>
      <c r="G61" s="59">
        <v>10</v>
      </c>
      <c r="H61" s="59">
        <v>3</v>
      </c>
      <c r="I61" s="59"/>
      <c r="J61" s="59">
        <v>1</v>
      </c>
      <c r="K61" s="59">
        <v>1</v>
      </c>
      <c r="L61" s="59">
        <v>1</v>
      </c>
      <c r="M61" s="59">
        <v>1</v>
      </c>
      <c r="N61" s="59"/>
      <c r="O61" s="59"/>
      <c r="P61" s="59">
        <v>2</v>
      </c>
      <c r="Q61" s="59">
        <v>1</v>
      </c>
      <c r="R61" s="59"/>
      <c r="S61" s="59"/>
      <c r="T61" s="59"/>
      <c r="U61" s="59"/>
      <c r="V61" s="59"/>
      <c r="W61" s="59"/>
      <c r="X61" s="59"/>
      <c r="Y61" s="59"/>
    </row>
    <row r="62" spans="2:25">
      <c r="B62" s="59" t="s">
        <v>71</v>
      </c>
      <c r="C62" s="59" t="s">
        <v>86</v>
      </c>
      <c r="D62" s="60">
        <v>43691</v>
      </c>
      <c r="E62" s="71">
        <v>8.8000000000000007</v>
      </c>
      <c r="F62" s="72">
        <v>16.769654258468687</v>
      </c>
      <c r="G62" s="59">
        <v>10</v>
      </c>
      <c r="H62" s="59" t="s">
        <v>80</v>
      </c>
      <c r="I62" s="59" t="s">
        <v>80</v>
      </c>
      <c r="J62" s="59" t="s">
        <v>80</v>
      </c>
      <c r="K62" s="59" t="s">
        <v>80</v>
      </c>
      <c r="L62" s="59" t="s">
        <v>80</v>
      </c>
      <c r="M62" s="59" t="s">
        <v>80</v>
      </c>
      <c r="N62" s="59">
        <v>1</v>
      </c>
      <c r="O62" s="59">
        <v>1</v>
      </c>
      <c r="P62" s="59">
        <v>2</v>
      </c>
      <c r="Q62" s="59">
        <v>1</v>
      </c>
      <c r="R62" s="59">
        <v>5</v>
      </c>
      <c r="S62" s="59" t="s">
        <v>80</v>
      </c>
      <c r="T62" s="59" t="s">
        <v>80</v>
      </c>
      <c r="U62" s="59"/>
      <c r="V62" s="59"/>
      <c r="W62" s="59"/>
      <c r="X62" s="59"/>
      <c r="Y62" s="59"/>
    </row>
    <row r="63" spans="2:25">
      <c r="B63" s="59" t="s">
        <v>73</v>
      </c>
      <c r="C63" s="59" t="s">
        <v>86</v>
      </c>
      <c r="D63" s="60">
        <v>43691</v>
      </c>
      <c r="E63" s="71">
        <v>8.4</v>
      </c>
      <c r="F63" s="73">
        <v>19.601728627346766</v>
      </c>
      <c r="G63" s="59">
        <v>10</v>
      </c>
      <c r="H63" s="59" t="s">
        <v>80</v>
      </c>
      <c r="I63" s="59" t="s">
        <v>80</v>
      </c>
      <c r="J63" s="59" t="s">
        <v>80</v>
      </c>
      <c r="K63" s="59" t="s">
        <v>80</v>
      </c>
      <c r="L63" s="59" t="s">
        <v>80</v>
      </c>
      <c r="M63" s="59" t="s">
        <v>80</v>
      </c>
      <c r="N63" s="59">
        <v>2</v>
      </c>
      <c r="O63" s="59">
        <v>1</v>
      </c>
      <c r="P63" s="59">
        <v>2</v>
      </c>
      <c r="Q63" s="59">
        <v>1</v>
      </c>
      <c r="R63" s="59">
        <v>4</v>
      </c>
      <c r="S63" s="59" t="s">
        <v>80</v>
      </c>
      <c r="T63" s="59" t="s">
        <v>80</v>
      </c>
      <c r="U63" s="59"/>
      <c r="V63" s="59"/>
      <c r="W63" s="59"/>
      <c r="X63" s="59"/>
      <c r="Y63" s="59"/>
    </row>
    <row r="64" spans="2:25">
      <c r="B64" s="59" t="s">
        <v>74</v>
      </c>
      <c r="C64" s="59" t="s">
        <v>86</v>
      </c>
      <c r="D64" s="60">
        <v>43691</v>
      </c>
      <c r="E64" s="71">
        <v>7.9</v>
      </c>
      <c r="F64" s="74">
        <v>24.926675928678353</v>
      </c>
      <c r="G64" s="59">
        <v>10</v>
      </c>
      <c r="H64" s="59" t="s">
        <v>80</v>
      </c>
      <c r="I64" s="59" t="s">
        <v>80</v>
      </c>
      <c r="J64" s="59" t="s">
        <v>80</v>
      </c>
      <c r="K64" s="59" t="s">
        <v>80</v>
      </c>
      <c r="L64" s="59">
        <v>1</v>
      </c>
      <c r="M64" s="59">
        <v>1</v>
      </c>
      <c r="N64" s="59" t="s">
        <v>80</v>
      </c>
      <c r="O64" s="59" t="s">
        <v>80</v>
      </c>
      <c r="P64" s="59">
        <v>4</v>
      </c>
      <c r="Q64" s="59">
        <v>2</v>
      </c>
      <c r="R64" s="59">
        <v>2</v>
      </c>
      <c r="S64" s="59" t="s">
        <v>80</v>
      </c>
      <c r="T64" s="59" t="s">
        <v>80</v>
      </c>
      <c r="U64" s="59"/>
      <c r="V64" s="59"/>
      <c r="W64" s="59"/>
      <c r="X64" s="59"/>
      <c r="Y64" s="59"/>
    </row>
    <row r="65" spans="2:25">
      <c r="B65" s="59" t="s">
        <v>75</v>
      </c>
      <c r="C65" s="59" t="s">
        <v>86</v>
      </c>
      <c r="D65" s="60">
        <v>43691</v>
      </c>
      <c r="E65" s="71">
        <v>7.7</v>
      </c>
      <c r="F65" s="74">
        <v>16.255396844604849</v>
      </c>
      <c r="G65" s="59">
        <v>10</v>
      </c>
      <c r="H65" s="59" t="s">
        <v>80</v>
      </c>
      <c r="I65" s="59" t="s">
        <v>80</v>
      </c>
      <c r="J65" s="59" t="s">
        <v>80</v>
      </c>
      <c r="K65" s="59" t="s">
        <v>80</v>
      </c>
      <c r="L65" s="59" t="s">
        <v>80</v>
      </c>
      <c r="M65" s="59">
        <v>1</v>
      </c>
      <c r="N65" s="59" t="s">
        <v>80</v>
      </c>
      <c r="O65" s="59">
        <v>3</v>
      </c>
      <c r="P65" s="59">
        <v>3</v>
      </c>
      <c r="Q65" s="59">
        <v>3</v>
      </c>
      <c r="R65" s="59" t="s">
        <v>80</v>
      </c>
      <c r="S65" s="59" t="s">
        <v>80</v>
      </c>
      <c r="T65" s="59" t="s">
        <v>80</v>
      </c>
      <c r="U65" s="59"/>
      <c r="V65" s="59"/>
      <c r="W65" s="59"/>
      <c r="X65" s="59"/>
      <c r="Y65" s="59"/>
    </row>
    <row r="66" spans="2:25">
      <c r="B66" s="59" t="s">
        <v>76</v>
      </c>
      <c r="C66" s="59" t="s">
        <v>86</v>
      </c>
      <c r="D66" s="60">
        <v>43691</v>
      </c>
      <c r="E66" s="71">
        <v>8</v>
      </c>
      <c r="F66" s="74">
        <v>15.590239111558088</v>
      </c>
      <c r="G66" s="59">
        <v>10</v>
      </c>
      <c r="H66" s="59" t="s">
        <v>80</v>
      </c>
      <c r="I66" s="59" t="s">
        <v>80</v>
      </c>
      <c r="J66" s="59" t="s">
        <v>80</v>
      </c>
      <c r="K66" s="59" t="s">
        <v>80</v>
      </c>
      <c r="L66" s="59" t="s">
        <v>80</v>
      </c>
      <c r="M66" s="59" t="s">
        <v>80</v>
      </c>
      <c r="N66" s="59" t="s">
        <v>80</v>
      </c>
      <c r="O66" s="59">
        <v>4</v>
      </c>
      <c r="P66" s="59">
        <v>4</v>
      </c>
      <c r="Q66" s="59">
        <v>1</v>
      </c>
      <c r="R66" s="59" t="s">
        <v>80</v>
      </c>
      <c r="S66" s="59">
        <v>1</v>
      </c>
      <c r="T66" s="59" t="s">
        <v>80</v>
      </c>
      <c r="U66" s="59"/>
      <c r="V66" s="59"/>
      <c r="W66" s="59"/>
      <c r="X66" s="59"/>
      <c r="Y66" s="59"/>
    </row>
    <row r="68" spans="2:25">
      <c r="B68" s="62" t="s">
        <v>41</v>
      </c>
    </row>
    <row r="69" spans="2:25">
      <c r="B69" s="63" t="s">
        <v>42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</row>
    <row r="70" spans="2:25">
      <c r="B70" s="66" t="s">
        <v>87</v>
      </c>
      <c r="Y70" s="67"/>
    </row>
    <row r="71" spans="2:25">
      <c r="B71" s="66" t="s">
        <v>88</v>
      </c>
      <c r="Y71" s="67"/>
    </row>
    <row r="72" spans="2:25">
      <c r="B72" s="66"/>
      <c r="Y72" s="67"/>
    </row>
    <row r="73" spans="2:25">
      <c r="B73" s="68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2:C46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G22:G26 G42:G4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 D22:D26 D42:D4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B22:Y26 B42:Y4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2:G46 D12:D16 G12:G16 D22:D26 G22:G26 D42:D46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 D42:D6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D4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6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6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6 G32:G41 B42:Y61 B12:Y3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66 B32:Y4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7" workbookViewId="0">
      <selection activeCell="B34" sqref="B34:B37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89</v>
      </c>
      <c r="C1" s="3"/>
      <c r="E1" s="4" t="s">
        <v>45</v>
      </c>
      <c r="G1" s="109"/>
      <c r="H1" s="109"/>
      <c r="I1" s="109"/>
      <c r="O1" s="5"/>
      <c r="Q1" s="5"/>
      <c r="T1" s="75" t="s">
        <v>90</v>
      </c>
    </row>
    <row r="2" spans="1:25" ht="20.25">
      <c r="B2" s="110" t="s">
        <v>91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48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92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93</v>
      </c>
      <c r="C5" s="12" t="s">
        <v>94</v>
      </c>
      <c r="D5" s="13"/>
      <c r="E5" s="14" t="s">
        <v>95</v>
      </c>
      <c r="F5" s="15"/>
      <c r="G5" s="112" t="s">
        <v>9</v>
      </c>
      <c r="H5" s="112"/>
      <c r="I5" s="16"/>
      <c r="J5" s="113">
        <v>43710</v>
      </c>
      <c r="K5" s="113"/>
      <c r="L5" s="113"/>
      <c r="M5" s="113"/>
      <c r="N5" s="113"/>
      <c r="O5" s="16"/>
      <c r="P5" s="17" t="s">
        <v>10</v>
      </c>
      <c r="Q5" s="18"/>
      <c r="R5" s="19"/>
      <c r="S5" s="14"/>
      <c r="T5" s="14"/>
      <c r="U5" s="114">
        <v>43712</v>
      </c>
      <c r="V5" s="115"/>
      <c r="W5" s="115"/>
      <c r="X5" s="115"/>
      <c r="Y5" s="20"/>
    </row>
    <row r="6" spans="1:25">
      <c r="A6" s="7"/>
      <c r="B6" s="21" t="s">
        <v>11</v>
      </c>
      <c r="C6" s="22" t="s">
        <v>12</v>
      </c>
      <c r="D6" s="23"/>
      <c r="E6" s="24" t="s">
        <v>13</v>
      </c>
      <c r="F6" s="25"/>
      <c r="G6" s="105" t="s">
        <v>14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15</v>
      </c>
      <c r="Q6" s="28"/>
      <c r="R6" s="28"/>
      <c r="S6" s="26"/>
      <c r="T6" s="28"/>
      <c r="U6" s="107"/>
      <c r="V6" s="107"/>
      <c r="W6" s="107"/>
      <c r="X6" s="107"/>
      <c r="Y6" s="29" t="s">
        <v>16</v>
      </c>
    </row>
    <row r="7" spans="1:25">
      <c r="A7" s="30"/>
      <c r="B7" s="31" t="s">
        <v>17</v>
      </c>
      <c r="C7" s="22" t="s">
        <v>18</v>
      </c>
      <c r="D7" s="23"/>
      <c r="E7" s="32"/>
      <c r="F7" s="33"/>
      <c r="G7" s="105" t="s">
        <v>19</v>
      </c>
      <c r="H7" s="105"/>
      <c r="I7" s="26"/>
      <c r="J7" s="108"/>
      <c r="K7" s="108"/>
      <c r="L7" s="108"/>
      <c r="M7" s="108"/>
      <c r="N7" s="108"/>
      <c r="O7" s="26"/>
      <c r="P7" s="27" t="s">
        <v>20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25</v>
      </c>
      <c r="D10" s="52">
        <f>ROUNDDOWN((J5-J6+1)/7,0)</f>
        <v>27</v>
      </c>
      <c r="E10" s="53" t="s">
        <v>26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96</v>
      </c>
      <c r="C12" s="59" t="s">
        <v>97</v>
      </c>
      <c r="D12" s="60">
        <v>43710</v>
      </c>
      <c r="E12" s="59">
        <v>9</v>
      </c>
      <c r="F12" s="59">
        <v>300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98</v>
      </c>
      <c r="C13" s="59" t="s">
        <v>97</v>
      </c>
      <c r="D13" s="60">
        <v>43710</v>
      </c>
      <c r="E13" s="59">
        <v>214</v>
      </c>
      <c r="F13" s="59">
        <v>171</v>
      </c>
      <c r="G13" s="59">
        <v>10</v>
      </c>
      <c r="H13" s="59">
        <v>9</v>
      </c>
      <c r="I13" s="59">
        <v>1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99</v>
      </c>
      <c r="C14" s="59" t="s">
        <v>97</v>
      </c>
      <c r="D14" s="60">
        <v>43710</v>
      </c>
      <c r="E14" s="59">
        <v>2</v>
      </c>
      <c r="F14" s="59">
        <v>200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100</v>
      </c>
      <c r="C15" s="59" t="s">
        <v>97</v>
      </c>
      <c r="D15" s="60">
        <v>43710</v>
      </c>
      <c r="E15" s="59">
        <v>32</v>
      </c>
      <c r="F15" s="59">
        <v>184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101</v>
      </c>
      <c r="C16" s="59" t="s">
        <v>97</v>
      </c>
      <c r="D16" s="60">
        <v>43710</v>
      </c>
      <c r="E16" s="59">
        <v>63</v>
      </c>
      <c r="F16" s="59">
        <v>79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96</v>
      </c>
      <c r="C17" s="59" t="s">
        <v>102</v>
      </c>
      <c r="D17" s="60">
        <v>43710</v>
      </c>
      <c r="E17" s="59">
        <v>28</v>
      </c>
      <c r="F17" s="59">
        <v>79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98</v>
      </c>
      <c r="C18" s="59" t="s">
        <v>102</v>
      </c>
      <c r="D18" s="60">
        <v>43710</v>
      </c>
      <c r="E18" s="59">
        <v>38</v>
      </c>
      <c r="F18" s="59">
        <v>61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99</v>
      </c>
      <c r="C19" s="59" t="s">
        <v>102</v>
      </c>
      <c r="D19" s="60">
        <v>43710</v>
      </c>
      <c r="E19" s="59">
        <v>15</v>
      </c>
      <c r="F19" s="59">
        <v>60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100</v>
      </c>
      <c r="C20" s="59" t="s">
        <v>102</v>
      </c>
      <c r="D20" s="60">
        <v>43710</v>
      </c>
      <c r="E20" s="59">
        <v>16</v>
      </c>
      <c r="F20" s="59">
        <v>56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101</v>
      </c>
      <c r="C21" s="59" t="s">
        <v>102</v>
      </c>
      <c r="D21" s="60">
        <v>43710</v>
      </c>
      <c r="E21" s="59">
        <v>12</v>
      </c>
      <c r="F21" s="59">
        <v>75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96</v>
      </c>
      <c r="C22" s="59" t="s">
        <v>78</v>
      </c>
      <c r="D22" s="60">
        <v>43710</v>
      </c>
      <c r="E22" s="59">
        <v>9285</v>
      </c>
      <c r="F22" s="59">
        <v>55</v>
      </c>
      <c r="G22" s="59">
        <v>10</v>
      </c>
      <c r="H22" s="59"/>
      <c r="I22" s="59"/>
      <c r="J22" s="59"/>
      <c r="K22" s="59">
        <v>1</v>
      </c>
      <c r="L22" s="59">
        <v>1</v>
      </c>
      <c r="M22" s="59">
        <v>1</v>
      </c>
      <c r="N22" s="59">
        <v>2</v>
      </c>
      <c r="O22" s="59"/>
      <c r="P22" s="59">
        <v>2</v>
      </c>
      <c r="Q22" s="59">
        <v>2</v>
      </c>
      <c r="R22" s="59"/>
      <c r="S22" s="59">
        <v>1</v>
      </c>
      <c r="T22" s="59"/>
      <c r="U22" s="59"/>
      <c r="V22" s="59"/>
      <c r="W22" s="59"/>
      <c r="X22" s="59"/>
      <c r="Y22" s="59"/>
    </row>
    <row r="23" spans="2:25">
      <c r="B23" s="59" t="s">
        <v>98</v>
      </c>
      <c r="C23" s="59" t="s">
        <v>78</v>
      </c>
      <c r="D23" s="60">
        <v>43710</v>
      </c>
      <c r="E23" s="59">
        <v>7212</v>
      </c>
      <c r="F23" s="59">
        <v>51</v>
      </c>
      <c r="G23" s="59">
        <v>10</v>
      </c>
      <c r="H23" s="59"/>
      <c r="I23" s="59"/>
      <c r="J23" s="59">
        <v>1</v>
      </c>
      <c r="K23" s="59">
        <v>1</v>
      </c>
      <c r="L23" s="59">
        <v>2</v>
      </c>
      <c r="M23" s="59"/>
      <c r="N23" s="59">
        <v>2</v>
      </c>
      <c r="O23" s="59">
        <v>1</v>
      </c>
      <c r="P23" s="59">
        <v>2</v>
      </c>
      <c r="Q23" s="59">
        <v>1</v>
      </c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99</v>
      </c>
      <c r="C24" s="59" t="s">
        <v>78</v>
      </c>
      <c r="D24" s="60">
        <v>43710</v>
      </c>
      <c r="E24" s="59">
        <v>5639</v>
      </c>
      <c r="F24" s="59">
        <v>72</v>
      </c>
      <c r="G24" s="59">
        <v>10</v>
      </c>
      <c r="H24" s="59"/>
      <c r="I24" s="59">
        <v>1</v>
      </c>
      <c r="J24" s="59">
        <v>1</v>
      </c>
      <c r="K24" s="59">
        <v>2</v>
      </c>
      <c r="L24" s="59">
        <v>1</v>
      </c>
      <c r="M24" s="59">
        <v>2</v>
      </c>
      <c r="N24" s="59">
        <v>2</v>
      </c>
      <c r="O24" s="59"/>
      <c r="P24" s="59"/>
      <c r="Q24" s="59"/>
      <c r="R24" s="59">
        <v>1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100</v>
      </c>
      <c r="C25" s="59" t="s">
        <v>78</v>
      </c>
      <c r="D25" s="60">
        <v>43710</v>
      </c>
      <c r="E25" s="59">
        <v>4343</v>
      </c>
      <c r="F25" s="59">
        <v>56</v>
      </c>
      <c r="G25" s="59">
        <v>10</v>
      </c>
      <c r="H25" s="59"/>
      <c r="I25" s="59"/>
      <c r="J25" s="59">
        <v>3</v>
      </c>
      <c r="K25" s="59">
        <v>3</v>
      </c>
      <c r="L25" s="59">
        <v>1</v>
      </c>
      <c r="M25" s="59">
        <v>1</v>
      </c>
      <c r="N25" s="59">
        <v>1</v>
      </c>
      <c r="O25" s="59"/>
      <c r="P25" s="59">
        <v>1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101</v>
      </c>
      <c r="C26" s="59" t="s">
        <v>78</v>
      </c>
      <c r="D26" s="60">
        <v>43710</v>
      </c>
      <c r="E26" s="59">
        <v>4375</v>
      </c>
      <c r="F26" s="59">
        <v>64</v>
      </c>
      <c r="G26" s="59">
        <v>10</v>
      </c>
      <c r="H26" s="59"/>
      <c r="I26" s="59">
        <v>2</v>
      </c>
      <c r="J26" s="59">
        <v>2</v>
      </c>
      <c r="K26" s="59">
        <v>2</v>
      </c>
      <c r="L26" s="59"/>
      <c r="M26" s="59">
        <v>2</v>
      </c>
      <c r="N26" s="59">
        <v>1</v>
      </c>
      <c r="O26" s="59"/>
      <c r="P26" s="59">
        <v>1</v>
      </c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96</v>
      </c>
      <c r="C27" s="59" t="s">
        <v>103</v>
      </c>
      <c r="D27" s="60">
        <v>43710</v>
      </c>
      <c r="E27" s="59">
        <v>6019</v>
      </c>
      <c r="F27" s="59">
        <v>64</v>
      </c>
      <c r="G27" s="59">
        <v>10</v>
      </c>
      <c r="H27" s="59">
        <v>1</v>
      </c>
      <c r="I27" s="59">
        <v>1</v>
      </c>
      <c r="J27" s="59">
        <v>1</v>
      </c>
      <c r="K27" s="59">
        <v>1</v>
      </c>
      <c r="L27" s="59"/>
      <c r="M27" s="59">
        <v>1</v>
      </c>
      <c r="N27" s="59">
        <v>1</v>
      </c>
      <c r="O27" s="59">
        <v>1</v>
      </c>
      <c r="P27" s="59"/>
      <c r="Q27" s="59">
        <v>3</v>
      </c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98</v>
      </c>
      <c r="C28" s="59" t="s">
        <v>103</v>
      </c>
      <c r="D28" s="60">
        <v>43710</v>
      </c>
      <c r="E28" s="59">
        <v>3257</v>
      </c>
      <c r="F28" s="59">
        <v>107</v>
      </c>
      <c r="G28" s="59">
        <v>10</v>
      </c>
      <c r="H28" s="59">
        <v>4</v>
      </c>
      <c r="I28" s="59">
        <v>1</v>
      </c>
      <c r="J28" s="59">
        <v>1</v>
      </c>
      <c r="K28" s="59"/>
      <c r="L28" s="59">
        <v>2</v>
      </c>
      <c r="M28" s="59"/>
      <c r="N28" s="59"/>
      <c r="O28" s="59">
        <v>1</v>
      </c>
      <c r="P28" s="59"/>
      <c r="Q28" s="59">
        <v>1</v>
      </c>
      <c r="R28" s="59"/>
      <c r="S28" s="59"/>
      <c r="T28" s="59"/>
      <c r="U28" s="59"/>
      <c r="V28" s="59"/>
      <c r="W28" s="59"/>
      <c r="X28" s="59"/>
      <c r="Y28" s="59"/>
    </row>
    <row r="29" spans="2:25">
      <c r="B29" s="59" t="s">
        <v>99</v>
      </c>
      <c r="C29" s="59" t="s">
        <v>103</v>
      </c>
      <c r="D29" s="60">
        <v>43710</v>
      </c>
      <c r="E29" s="59">
        <v>4852</v>
      </c>
      <c r="F29" s="59">
        <v>87</v>
      </c>
      <c r="G29" s="59">
        <v>10</v>
      </c>
      <c r="H29" s="59">
        <v>3</v>
      </c>
      <c r="I29" s="59">
        <v>1</v>
      </c>
      <c r="J29" s="59">
        <v>1</v>
      </c>
      <c r="K29" s="59"/>
      <c r="L29" s="59"/>
      <c r="M29" s="59">
        <v>1</v>
      </c>
      <c r="N29" s="59"/>
      <c r="O29" s="59">
        <v>1</v>
      </c>
      <c r="P29" s="59">
        <v>1</v>
      </c>
      <c r="Q29" s="59">
        <v>2</v>
      </c>
      <c r="R29" s="59"/>
      <c r="S29" s="59"/>
      <c r="T29" s="59"/>
      <c r="U29" s="59"/>
      <c r="V29" s="59"/>
      <c r="W29" s="59"/>
      <c r="X29" s="59"/>
      <c r="Y29" s="59"/>
    </row>
    <row r="30" spans="2:25">
      <c r="B30" s="59" t="s">
        <v>100</v>
      </c>
      <c r="C30" s="59" t="s">
        <v>103</v>
      </c>
      <c r="D30" s="60">
        <v>43710</v>
      </c>
      <c r="E30" s="59">
        <v>5780</v>
      </c>
      <c r="F30" s="59">
        <v>58</v>
      </c>
      <c r="G30" s="59">
        <v>10</v>
      </c>
      <c r="H30" s="59">
        <v>1</v>
      </c>
      <c r="I30" s="59"/>
      <c r="J30" s="59"/>
      <c r="K30" s="59">
        <v>1</v>
      </c>
      <c r="L30" s="59">
        <v>4</v>
      </c>
      <c r="M30" s="59">
        <v>1</v>
      </c>
      <c r="N30" s="59"/>
      <c r="O30" s="59"/>
      <c r="P30" s="59">
        <v>1</v>
      </c>
      <c r="Q30" s="59">
        <v>2</v>
      </c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101</v>
      </c>
      <c r="C31" s="59" t="s">
        <v>103</v>
      </c>
      <c r="D31" s="60">
        <v>43710</v>
      </c>
      <c r="E31" s="59">
        <v>2800</v>
      </c>
      <c r="F31" s="59">
        <v>93</v>
      </c>
      <c r="G31" s="59">
        <v>10</v>
      </c>
      <c r="H31" s="59">
        <v>4</v>
      </c>
      <c r="I31" s="59">
        <v>2</v>
      </c>
      <c r="J31" s="59"/>
      <c r="K31" s="59"/>
      <c r="L31" s="59">
        <v>2</v>
      </c>
      <c r="M31" s="59"/>
      <c r="N31" s="59">
        <v>1</v>
      </c>
      <c r="O31" s="59">
        <v>1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3" spans="2:25">
      <c r="B33" s="62" t="s">
        <v>41</v>
      </c>
    </row>
    <row r="34" spans="2:25">
      <c r="B34" s="63" t="s">
        <v>104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5"/>
    </row>
    <row r="35" spans="2:25">
      <c r="B35" s="66" t="s">
        <v>105</v>
      </c>
      <c r="Y35" s="67"/>
    </row>
    <row r="36" spans="2:25">
      <c r="B36" s="66" t="s">
        <v>106</v>
      </c>
      <c r="Y36" s="67"/>
    </row>
    <row r="37" spans="2:25">
      <c r="B37" s="66" t="s">
        <v>107</v>
      </c>
      <c r="Y37" s="67"/>
    </row>
    <row r="38" spans="2:25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D3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opLeftCell="B16" workbookViewId="0">
      <selection activeCell="E40" sqref="E40"/>
    </sheetView>
  </sheetViews>
  <sheetFormatPr defaultRowHeight="16.5"/>
  <cols>
    <col min="1" max="1" width="1.625" style="1" hidden="1" customWidth="1"/>
    <col min="2" max="2" width="10.1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7"/>
      <c r="C1" s="78"/>
      <c r="D1" s="79"/>
      <c r="E1" s="4"/>
      <c r="G1" s="109"/>
      <c r="H1" s="109"/>
      <c r="I1" s="109"/>
      <c r="O1" s="5"/>
      <c r="Q1" s="5"/>
      <c r="T1" s="76"/>
    </row>
    <row r="2" spans="1:25" ht="20.25">
      <c r="B2" s="110" t="s">
        <v>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114</v>
      </c>
      <c r="F5" s="15"/>
      <c r="G5" s="112" t="s">
        <v>9</v>
      </c>
      <c r="H5" s="112"/>
      <c r="I5" s="16"/>
      <c r="J5" s="113">
        <v>43759</v>
      </c>
      <c r="K5" s="113"/>
      <c r="L5" s="113"/>
      <c r="M5" s="113"/>
      <c r="N5" s="113"/>
      <c r="O5" s="16"/>
      <c r="P5" s="17" t="s">
        <v>10</v>
      </c>
      <c r="Q5" s="18"/>
      <c r="R5" s="19"/>
      <c r="S5" s="14"/>
      <c r="T5" s="14"/>
      <c r="U5" s="114">
        <v>43763</v>
      </c>
      <c r="V5" s="115"/>
      <c r="W5" s="115"/>
      <c r="X5" s="115"/>
      <c r="Y5" s="20"/>
    </row>
    <row r="6" spans="1:25">
      <c r="A6" s="7"/>
      <c r="B6" s="21" t="s">
        <v>55</v>
      </c>
      <c r="C6" s="22" t="s">
        <v>115</v>
      </c>
      <c r="D6" s="23"/>
      <c r="E6" s="24" t="s">
        <v>116</v>
      </c>
      <c r="F6" s="25"/>
      <c r="G6" s="105" t="s">
        <v>58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108</v>
      </c>
      <c r="Q6" s="28"/>
      <c r="R6" s="28"/>
      <c r="S6" s="26"/>
      <c r="T6" s="28"/>
      <c r="U6" s="107"/>
      <c r="V6" s="107"/>
      <c r="W6" s="107"/>
      <c r="X6" s="107"/>
      <c r="Y6" s="29" t="s">
        <v>16</v>
      </c>
    </row>
    <row r="7" spans="1:25">
      <c r="A7" s="30"/>
      <c r="B7" s="31" t="s">
        <v>17</v>
      </c>
      <c r="C7" s="22" t="s">
        <v>117</v>
      </c>
      <c r="D7" s="23"/>
      <c r="E7" s="32"/>
      <c r="F7" s="33"/>
      <c r="G7" s="105" t="s">
        <v>109</v>
      </c>
      <c r="H7" s="105"/>
      <c r="I7" s="26"/>
      <c r="J7" s="108"/>
      <c r="K7" s="108"/>
      <c r="L7" s="108"/>
      <c r="M7" s="108"/>
      <c r="N7" s="108"/>
      <c r="O7" s="26"/>
      <c r="P7" s="27" t="s">
        <v>110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21</v>
      </c>
      <c r="C8" s="80" t="s">
        <v>123</v>
      </c>
      <c r="D8" s="37"/>
      <c r="E8" s="43"/>
      <c r="F8" s="39"/>
      <c r="G8" s="116"/>
      <c r="H8" s="116"/>
      <c r="I8" s="36"/>
      <c r="J8" s="117"/>
      <c r="K8" s="117"/>
      <c r="L8" s="117"/>
      <c r="M8" s="117"/>
      <c r="N8" s="117"/>
      <c r="O8" s="36"/>
      <c r="P8" s="40"/>
      <c r="Q8" s="43"/>
      <c r="R8" s="43"/>
      <c r="S8" s="43"/>
      <c r="T8" s="43"/>
      <c r="U8" s="118"/>
      <c r="V8" s="118"/>
      <c r="W8" s="118"/>
      <c r="X8" s="118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111</v>
      </c>
      <c r="D10" s="52">
        <f>ROUNDDOWN((J5-J6+1)/7,0)</f>
        <v>34</v>
      </c>
      <c r="E10" s="53" t="s">
        <v>26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118</v>
      </c>
      <c r="C12" s="59" t="s">
        <v>126</v>
      </c>
      <c r="D12" s="60">
        <v>43759</v>
      </c>
      <c r="E12" s="59">
        <v>42</v>
      </c>
      <c r="F12" s="59">
        <v>117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119</v>
      </c>
      <c r="C13" s="59" t="s">
        <v>126</v>
      </c>
      <c r="D13" s="60">
        <v>43759</v>
      </c>
      <c r="E13" s="59">
        <v>4</v>
      </c>
      <c r="F13" s="59">
        <v>175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120</v>
      </c>
      <c r="C14" s="59" t="s">
        <v>126</v>
      </c>
      <c r="D14" s="60">
        <v>43759</v>
      </c>
      <c r="E14" s="59">
        <v>79</v>
      </c>
      <c r="F14" s="59">
        <v>173</v>
      </c>
      <c r="G14" s="59">
        <v>9</v>
      </c>
      <c r="H14" s="59">
        <v>9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121</v>
      </c>
      <c r="C15" s="59" t="s">
        <v>126</v>
      </c>
      <c r="D15" s="60">
        <v>43759</v>
      </c>
      <c r="E15" s="59">
        <v>17</v>
      </c>
      <c r="F15" s="59">
        <v>224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122</v>
      </c>
      <c r="C16" s="59" t="s">
        <v>126</v>
      </c>
      <c r="D16" s="60">
        <v>43759</v>
      </c>
      <c r="E16" s="59">
        <v>30</v>
      </c>
      <c r="F16" s="59">
        <v>110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118</v>
      </c>
      <c r="C17" s="59" t="s">
        <v>125</v>
      </c>
      <c r="D17" s="60">
        <v>43759</v>
      </c>
      <c r="E17" s="59">
        <v>54</v>
      </c>
      <c r="F17" s="59">
        <v>52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119</v>
      </c>
      <c r="C18" s="59" t="s">
        <v>125</v>
      </c>
      <c r="D18" s="60">
        <v>43759</v>
      </c>
      <c r="E18" s="59">
        <v>30</v>
      </c>
      <c r="F18" s="59">
        <v>53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120</v>
      </c>
      <c r="C19" s="59" t="s">
        <v>125</v>
      </c>
      <c r="D19" s="60">
        <v>43759</v>
      </c>
      <c r="E19" s="59">
        <v>62</v>
      </c>
      <c r="F19" s="59">
        <v>121</v>
      </c>
      <c r="G19" s="59">
        <v>9</v>
      </c>
      <c r="H19" s="59">
        <v>9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121</v>
      </c>
      <c r="C20" s="59" t="s">
        <v>125</v>
      </c>
      <c r="D20" s="60">
        <v>43759</v>
      </c>
      <c r="E20" s="59">
        <v>18</v>
      </c>
      <c r="F20" s="59">
        <v>39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122</v>
      </c>
      <c r="C21" s="59" t="s">
        <v>125</v>
      </c>
      <c r="D21" s="60">
        <v>43759</v>
      </c>
      <c r="E21" s="59">
        <v>27</v>
      </c>
      <c r="F21" s="59">
        <v>70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127</v>
      </c>
      <c r="C22" s="59" t="s">
        <v>78</v>
      </c>
      <c r="D22" s="60">
        <v>43759</v>
      </c>
      <c r="E22" s="59">
        <v>9171</v>
      </c>
      <c r="F22" s="59">
        <v>58</v>
      </c>
      <c r="G22" s="59">
        <v>10</v>
      </c>
      <c r="H22" s="59"/>
      <c r="I22" s="59">
        <v>1</v>
      </c>
      <c r="J22" s="59"/>
      <c r="K22" s="59"/>
      <c r="L22" s="59"/>
      <c r="M22" s="59">
        <v>2</v>
      </c>
      <c r="N22" s="59">
        <v>3</v>
      </c>
      <c r="O22" s="59">
        <v>2</v>
      </c>
      <c r="P22" s="59"/>
      <c r="Q22" s="59"/>
      <c r="R22" s="59">
        <v>1</v>
      </c>
      <c r="S22" s="59">
        <v>1</v>
      </c>
      <c r="T22" s="59"/>
      <c r="U22" s="59"/>
      <c r="V22" s="59"/>
      <c r="W22" s="59"/>
      <c r="X22" s="59"/>
      <c r="Y22" s="59"/>
    </row>
    <row r="23" spans="2:25">
      <c r="B23" s="59" t="s">
        <v>128</v>
      </c>
      <c r="C23" s="59" t="s">
        <v>78</v>
      </c>
      <c r="D23" s="60">
        <v>43759</v>
      </c>
      <c r="E23" s="59">
        <v>7703</v>
      </c>
      <c r="F23" s="59">
        <v>73</v>
      </c>
      <c r="G23" s="59">
        <v>10</v>
      </c>
      <c r="H23" s="59"/>
      <c r="I23" s="59">
        <v>1</v>
      </c>
      <c r="J23" s="59">
        <v>2</v>
      </c>
      <c r="K23" s="59">
        <v>1</v>
      </c>
      <c r="L23" s="59"/>
      <c r="M23" s="59">
        <v>1</v>
      </c>
      <c r="N23" s="59"/>
      <c r="O23" s="59">
        <v>2</v>
      </c>
      <c r="P23" s="59"/>
      <c r="Q23" s="59">
        <v>1</v>
      </c>
      <c r="R23" s="59">
        <v>2</v>
      </c>
      <c r="S23" s="59"/>
      <c r="T23" s="59"/>
      <c r="U23" s="59"/>
      <c r="V23" s="59"/>
      <c r="W23" s="59"/>
      <c r="X23" s="59"/>
      <c r="Y23" s="59"/>
    </row>
    <row r="24" spans="2:25">
      <c r="B24" s="59" t="s">
        <v>129</v>
      </c>
      <c r="C24" s="59" t="s">
        <v>78</v>
      </c>
      <c r="D24" s="60">
        <v>43759</v>
      </c>
      <c r="E24" s="59">
        <v>9338</v>
      </c>
      <c r="F24" s="59">
        <v>52</v>
      </c>
      <c r="G24" s="59">
        <v>9</v>
      </c>
      <c r="H24" s="59"/>
      <c r="I24" s="59"/>
      <c r="J24" s="59"/>
      <c r="K24" s="59">
        <v>1</v>
      </c>
      <c r="L24" s="59">
        <v>1</v>
      </c>
      <c r="M24" s="59">
        <v>1</v>
      </c>
      <c r="N24" s="59">
        <v>2</v>
      </c>
      <c r="O24" s="59">
        <v>1</v>
      </c>
      <c r="P24" s="59"/>
      <c r="Q24" s="59"/>
      <c r="R24" s="59">
        <v>3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130</v>
      </c>
      <c r="C25" s="59" t="s">
        <v>78</v>
      </c>
      <c r="D25" s="60">
        <v>43759</v>
      </c>
      <c r="E25" s="59">
        <v>8488</v>
      </c>
      <c r="F25" s="59">
        <v>63</v>
      </c>
      <c r="G25" s="59">
        <v>10</v>
      </c>
      <c r="H25" s="59"/>
      <c r="I25" s="59"/>
      <c r="J25" s="59">
        <v>1</v>
      </c>
      <c r="K25" s="59">
        <v>1</v>
      </c>
      <c r="L25" s="59"/>
      <c r="M25" s="59">
        <v>2</v>
      </c>
      <c r="N25" s="59">
        <v>3</v>
      </c>
      <c r="O25" s="59"/>
      <c r="P25" s="59"/>
      <c r="Q25" s="59">
        <v>1</v>
      </c>
      <c r="R25" s="59">
        <v>1</v>
      </c>
      <c r="S25" s="59">
        <v>1</v>
      </c>
      <c r="T25" s="59"/>
      <c r="U25" s="59"/>
      <c r="V25" s="59"/>
      <c r="W25" s="59"/>
      <c r="X25" s="59"/>
      <c r="Y25" s="59"/>
    </row>
    <row r="26" spans="2:25">
      <c r="B26" s="59" t="s">
        <v>131</v>
      </c>
      <c r="C26" s="59" t="s">
        <v>78</v>
      </c>
      <c r="D26" s="60">
        <v>43759</v>
      </c>
      <c r="E26" s="59">
        <v>9122</v>
      </c>
      <c r="F26" s="59">
        <v>64</v>
      </c>
      <c r="G26" s="59">
        <v>10</v>
      </c>
      <c r="H26" s="59"/>
      <c r="I26" s="59">
        <v>1</v>
      </c>
      <c r="J26" s="59">
        <v>1</v>
      </c>
      <c r="K26" s="59"/>
      <c r="L26" s="59"/>
      <c r="M26" s="59"/>
      <c r="N26" s="59">
        <v>3</v>
      </c>
      <c r="O26" s="59">
        <v>2</v>
      </c>
      <c r="P26" s="59">
        <v>1</v>
      </c>
      <c r="Q26" s="59"/>
      <c r="R26" s="59">
        <v>1</v>
      </c>
      <c r="S26" s="59"/>
      <c r="T26" s="59">
        <v>1</v>
      </c>
      <c r="U26" s="59"/>
      <c r="V26" s="59"/>
      <c r="W26" s="59"/>
      <c r="X26" s="59"/>
      <c r="Y26" s="59"/>
    </row>
    <row r="27" spans="2:25">
      <c r="B27" s="59" t="s">
        <v>127</v>
      </c>
      <c r="C27" s="59" t="s">
        <v>132</v>
      </c>
      <c r="D27" s="60">
        <v>43759</v>
      </c>
      <c r="E27" s="59">
        <v>11952</v>
      </c>
      <c r="F27" s="59">
        <v>43</v>
      </c>
      <c r="G27" s="59">
        <v>10</v>
      </c>
      <c r="H27" s="59"/>
      <c r="I27" s="59"/>
      <c r="J27" s="59">
        <v>1</v>
      </c>
      <c r="K27" s="59"/>
      <c r="L27" s="59"/>
      <c r="M27" s="59">
        <v>1</v>
      </c>
      <c r="N27" s="59">
        <v>1</v>
      </c>
      <c r="O27" s="59"/>
      <c r="P27" s="59"/>
      <c r="Q27" s="59"/>
      <c r="R27" s="59">
        <v>7</v>
      </c>
      <c r="S27" s="59"/>
      <c r="T27" s="59"/>
      <c r="U27" s="59"/>
      <c r="V27" s="59"/>
      <c r="W27" s="59"/>
      <c r="X27" s="59"/>
      <c r="Y27" s="59"/>
    </row>
    <row r="28" spans="2:25">
      <c r="B28" s="59" t="s">
        <v>128</v>
      </c>
      <c r="C28" s="59" t="s">
        <v>132</v>
      </c>
      <c r="D28" s="60">
        <v>43759</v>
      </c>
      <c r="E28" s="59">
        <v>8523</v>
      </c>
      <c r="F28" s="59">
        <v>59</v>
      </c>
      <c r="G28" s="59">
        <v>10</v>
      </c>
      <c r="H28" s="59"/>
      <c r="I28" s="59"/>
      <c r="J28" s="59">
        <v>2</v>
      </c>
      <c r="K28" s="59">
        <v>1</v>
      </c>
      <c r="L28" s="59"/>
      <c r="M28" s="59">
        <v>1</v>
      </c>
      <c r="N28" s="59">
        <v>1</v>
      </c>
      <c r="O28" s="59">
        <v>1</v>
      </c>
      <c r="P28" s="59">
        <v>1</v>
      </c>
      <c r="Q28" s="59">
        <v>1</v>
      </c>
      <c r="R28" s="59">
        <v>2</v>
      </c>
      <c r="S28" s="59"/>
      <c r="T28" s="59"/>
      <c r="U28" s="59"/>
      <c r="V28" s="59"/>
      <c r="W28" s="59"/>
      <c r="X28" s="59"/>
      <c r="Y28" s="59"/>
    </row>
    <row r="29" spans="2:25">
      <c r="B29" s="59" t="s">
        <v>129</v>
      </c>
      <c r="C29" s="59" t="s">
        <v>132</v>
      </c>
      <c r="D29" s="60">
        <v>43759</v>
      </c>
      <c r="E29" s="59">
        <v>12167</v>
      </c>
      <c r="F29" s="59">
        <v>28</v>
      </c>
      <c r="G29" s="59">
        <v>9</v>
      </c>
      <c r="H29" s="59"/>
      <c r="I29" s="59"/>
      <c r="J29" s="59"/>
      <c r="K29" s="59"/>
      <c r="L29" s="59"/>
      <c r="M29" s="59"/>
      <c r="N29" s="59">
        <v>2</v>
      </c>
      <c r="O29" s="59">
        <v>1</v>
      </c>
      <c r="P29" s="59">
        <v>1</v>
      </c>
      <c r="Q29" s="59"/>
      <c r="R29" s="59">
        <v>5</v>
      </c>
      <c r="S29" s="59"/>
      <c r="T29" s="59"/>
      <c r="U29" s="59"/>
      <c r="V29" s="59"/>
      <c r="W29" s="59"/>
      <c r="X29" s="59"/>
      <c r="Y29" s="59"/>
    </row>
    <row r="30" spans="2:25">
      <c r="B30" s="59" t="s">
        <v>130</v>
      </c>
      <c r="C30" s="59" t="s">
        <v>132</v>
      </c>
      <c r="D30" s="60">
        <v>43759</v>
      </c>
      <c r="E30" s="59">
        <v>11766</v>
      </c>
      <c r="F30" s="59">
        <v>32</v>
      </c>
      <c r="G30" s="59">
        <v>10</v>
      </c>
      <c r="H30" s="59"/>
      <c r="I30" s="59"/>
      <c r="J30" s="59"/>
      <c r="K30" s="59"/>
      <c r="L30" s="59"/>
      <c r="M30" s="59"/>
      <c r="N30" s="59">
        <v>1</v>
      </c>
      <c r="O30" s="59">
        <v>4</v>
      </c>
      <c r="P30" s="59"/>
      <c r="Q30" s="59"/>
      <c r="R30" s="59">
        <v>5</v>
      </c>
      <c r="S30" s="59"/>
      <c r="T30" s="59"/>
      <c r="U30" s="59"/>
      <c r="V30" s="59"/>
      <c r="W30" s="59"/>
      <c r="X30" s="59"/>
      <c r="Y30" s="59"/>
    </row>
    <row r="31" spans="2:25">
      <c r="B31" s="59" t="s">
        <v>131</v>
      </c>
      <c r="C31" s="59" t="s">
        <v>132</v>
      </c>
      <c r="D31" s="60">
        <v>43759</v>
      </c>
      <c r="E31" s="59">
        <v>9400</v>
      </c>
      <c r="F31" s="59">
        <v>59</v>
      </c>
      <c r="G31" s="59">
        <v>10</v>
      </c>
      <c r="H31" s="59">
        <v>1</v>
      </c>
      <c r="I31" s="59"/>
      <c r="J31" s="59"/>
      <c r="K31" s="59"/>
      <c r="L31" s="59">
        <v>2</v>
      </c>
      <c r="M31" s="59">
        <v>1</v>
      </c>
      <c r="N31" s="59"/>
      <c r="O31" s="59">
        <v>1</v>
      </c>
      <c r="P31" s="59">
        <v>2</v>
      </c>
      <c r="Q31" s="59"/>
      <c r="R31" s="59">
        <v>2</v>
      </c>
      <c r="S31" s="59">
        <v>1</v>
      </c>
      <c r="T31" s="59"/>
      <c r="U31" s="59"/>
      <c r="V31" s="59"/>
      <c r="W31" s="59"/>
      <c r="X31" s="59"/>
      <c r="Y31" s="59"/>
    </row>
    <row r="32" spans="2:25">
      <c r="B32" s="59" t="s">
        <v>118</v>
      </c>
      <c r="C32" s="59" t="s">
        <v>124</v>
      </c>
      <c r="D32" s="60">
        <v>43759</v>
      </c>
      <c r="E32" s="71">
        <v>6.8</v>
      </c>
      <c r="F32" s="72">
        <v>16.695476829339626</v>
      </c>
      <c r="G32" s="59">
        <v>10</v>
      </c>
      <c r="H32" s="59" t="s">
        <v>80</v>
      </c>
      <c r="I32" s="59" t="s">
        <v>80</v>
      </c>
      <c r="J32" s="59" t="s">
        <v>80</v>
      </c>
      <c r="K32" s="59" t="s">
        <v>80</v>
      </c>
      <c r="L32" s="59" t="s">
        <v>80</v>
      </c>
      <c r="M32" s="59">
        <v>1</v>
      </c>
      <c r="N32" s="59">
        <v>3</v>
      </c>
      <c r="O32" s="59">
        <v>4</v>
      </c>
      <c r="P32" s="59">
        <v>1</v>
      </c>
      <c r="Q32" s="59">
        <v>1</v>
      </c>
      <c r="R32" s="59" t="s">
        <v>80</v>
      </c>
      <c r="S32" s="59" t="s">
        <v>80</v>
      </c>
      <c r="T32" s="59" t="s">
        <v>80</v>
      </c>
      <c r="U32" s="59"/>
      <c r="V32" s="59"/>
      <c r="W32" s="59"/>
      <c r="X32" s="59"/>
      <c r="Y32" s="59"/>
    </row>
    <row r="33" spans="2:25">
      <c r="B33" s="59" t="s">
        <v>119</v>
      </c>
      <c r="C33" s="59" t="s">
        <v>124</v>
      </c>
      <c r="D33" s="60">
        <v>43759</v>
      </c>
      <c r="E33" s="71">
        <v>7.4</v>
      </c>
      <c r="F33" s="73">
        <v>13.055294365936412</v>
      </c>
      <c r="G33" s="59">
        <v>10</v>
      </c>
      <c r="H33" s="59" t="s">
        <v>80</v>
      </c>
      <c r="I33" s="59" t="s">
        <v>80</v>
      </c>
      <c r="J33" s="59" t="s">
        <v>80</v>
      </c>
      <c r="K33" s="59" t="s">
        <v>80</v>
      </c>
      <c r="L33" s="59" t="s">
        <v>80</v>
      </c>
      <c r="M33" s="59" t="s">
        <v>80</v>
      </c>
      <c r="N33" s="59">
        <v>2</v>
      </c>
      <c r="O33" s="59">
        <v>3</v>
      </c>
      <c r="P33" s="59">
        <v>4</v>
      </c>
      <c r="Q33" s="59">
        <v>1</v>
      </c>
      <c r="R33" s="59" t="s">
        <v>80</v>
      </c>
      <c r="S33" s="59" t="s">
        <v>80</v>
      </c>
      <c r="T33" s="59" t="s">
        <v>80</v>
      </c>
      <c r="U33" s="59"/>
      <c r="V33" s="59"/>
      <c r="W33" s="59"/>
      <c r="X33" s="59"/>
      <c r="Y33" s="59"/>
    </row>
    <row r="34" spans="2:25">
      <c r="B34" s="59" t="s">
        <v>120</v>
      </c>
      <c r="C34" s="59" t="s">
        <v>124</v>
      </c>
      <c r="D34" s="60">
        <v>43759</v>
      </c>
      <c r="E34" s="71">
        <v>7.333333333333333</v>
      </c>
      <c r="F34" s="74">
        <v>15.24591802840766</v>
      </c>
      <c r="G34" s="59">
        <v>9</v>
      </c>
      <c r="H34" s="59" t="s">
        <v>80</v>
      </c>
      <c r="I34" s="59" t="s">
        <v>80</v>
      </c>
      <c r="J34" s="59" t="s">
        <v>80</v>
      </c>
      <c r="K34" s="59" t="s">
        <v>80</v>
      </c>
      <c r="L34" s="59" t="s">
        <v>80</v>
      </c>
      <c r="M34" s="59">
        <v>1</v>
      </c>
      <c r="N34" s="59" t="s">
        <v>80</v>
      </c>
      <c r="O34" s="59">
        <v>4</v>
      </c>
      <c r="P34" s="59">
        <v>3</v>
      </c>
      <c r="Q34" s="59">
        <v>1</v>
      </c>
      <c r="R34" s="59" t="s">
        <v>80</v>
      </c>
      <c r="S34" s="59" t="s">
        <v>80</v>
      </c>
      <c r="T34" s="59" t="s">
        <v>80</v>
      </c>
      <c r="U34" s="59"/>
      <c r="V34" s="59"/>
      <c r="W34" s="59"/>
      <c r="X34" s="59"/>
      <c r="Y34" s="59"/>
    </row>
    <row r="35" spans="2:25">
      <c r="B35" s="59" t="s">
        <v>121</v>
      </c>
      <c r="C35" s="59" t="s">
        <v>124</v>
      </c>
      <c r="D35" s="60">
        <v>43759</v>
      </c>
      <c r="E35" s="71">
        <v>6.6</v>
      </c>
      <c r="F35" s="74">
        <v>12.776879435023734</v>
      </c>
      <c r="G35" s="59">
        <v>10</v>
      </c>
      <c r="H35" s="59" t="s">
        <v>80</v>
      </c>
      <c r="I35" s="59" t="s">
        <v>80</v>
      </c>
      <c r="J35" s="59" t="s">
        <v>80</v>
      </c>
      <c r="K35" s="59" t="s">
        <v>80</v>
      </c>
      <c r="L35" s="59" t="s">
        <v>80</v>
      </c>
      <c r="M35" s="59">
        <v>1</v>
      </c>
      <c r="N35" s="59">
        <v>3</v>
      </c>
      <c r="O35" s="59">
        <v>5</v>
      </c>
      <c r="P35" s="59">
        <v>1</v>
      </c>
      <c r="Q35" s="59" t="s">
        <v>80</v>
      </c>
      <c r="R35" s="59" t="s">
        <v>80</v>
      </c>
      <c r="S35" s="59" t="s">
        <v>80</v>
      </c>
      <c r="T35" s="59" t="s">
        <v>80</v>
      </c>
      <c r="U35" s="59"/>
      <c r="V35" s="59"/>
      <c r="W35" s="59"/>
      <c r="X35" s="59"/>
      <c r="Y35" s="59"/>
    </row>
    <row r="36" spans="2:25">
      <c r="B36" s="59" t="s">
        <v>122</v>
      </c>
      <c r="C36" s="59" t="s">
        <v>124</v>
      </c>
      <c r="D36" s="60">
        <v>43759</v>
      </c>
      <c r="E36" s="71">
        <v>6.9</v>
      </c>
      <c r="F36" s="74">
        <v>10.693692570617683</v>
      </c>
      <c r="G36" s="59">
        <v>10</v>
      </c>
      <c r="H36" s="59" t="s">
        <v>80</v>
      </c>
      <c r="I36" s="59" t="s">
        <v>80</v>
      </c>
      <c r="J36" s="59" t="s">
        <v>80</v>
      </c>
      <c r="K36" s="59" t="s">
        <v>80</v>
      </c>
      <c r="L36" s="59" t="s">
        <v>80</v>
      </c>
      <c r="M36" s="59" t="s">
        <v>80</v>
      </c>
      <c r="N36" s="59">
        <v>3</v>
      </c>
      <c r="O36" s="59">
        <v>5</v>
      </c>
      <c r="P36" s="59">
        <v>2</v>
      </c>
      <c r="Q36" s="59" t="s">
        <v>80</v>
      </c>
      <c r="R36" s="59" t="s">
        <v>80</v>
      </c>
      <c r="S36" s="59" t="s">
        <v>80</v>
      </c>
      <c r="T36" s="59" t="s">
        <v>80</v>
      </c>
      <c r="U36" s="59"/>
      <c r="V36" s="59"/>
      <c r="W36" s="59"/>
      <c r="X36" s="59"/>
      <c r="Y36" s="59"/>
    </row>
    <row r="38" spans="2:25">
      <c r="B38" s="62" t="s">
        <v>41</v>
      </c>
    </row>
    <row r="39" spans="2:25">
      <c r="B39" s="63" t="s">
        <v>134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5"/>
    </row>
    <row r="40" spans="2:25">
      <c r="B40" s="66" t="s">
        <v>136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67"/>
    </row>
    <row r="41" spans="2:25">
      <c r="B41" s="66" t="s">
        <v>135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67"/>
    </row>
    <row r="42" spans="2:25">
      <c r="B42" s="66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67"/>
    </row>
    <row r="43" spans="2:25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70"/>
    </row>
    <row r="46" spans="2:25">
      <c r="B46" s="119" t="s">
        <v>112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</row>
    <row r="47" spans="2:25" ht="17.25">
      <c r="B47" s="120" t="s">
        <v>113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</row>
  </sheetData>
  <mergeCells count="17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  <mergeCell ref="G8:H8"/>
    <mergeCell ref="J8:N8"/>
    <mergeCell ref="U8:X8"/>
    <mergeCell ref="B46:Y46"/>
    <mergeCell ref="B47:Y47"/>
  </mergeCells>
  <phoneticPr fontId="2" type="noConversion"/>
  <conditionalFormatting sqref="B11:Y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D12:D3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 D17:D21">
    <cfRule type="colorScale" priority="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 B17:Y21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D12:D36">
    <cfRule type="colorScale" priority="7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7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D32:D3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D32:D3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opLeftCell="B9" workbookViewId="0">
      <selection activeCell="G17" sqref="G17"/>
    </sheetView>
  </sheetViews>
  <sheetFormatPr defaultRowHeight="16.5"/>
  <cols>
    <col min="1" max="1" width="1.625" style="1" hidden="1" customWidth="1"/>
    <col min="2" max="2" width="10.1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7"/>
      <c r="C1" s="78"/>
      <c r="D1" s="79"/>
      <c r="E1" s="4"/>
      <c r="G1" s="109"/>
      <c r="H1" s="109"/>
      <c r="I1" s="109"/>
      <c r="O1" s="5"/>
      <c r="Q1" s="5"/>
      <c r="T1" s="81"/>
    </row>
    <row r="2" spans="1:25" ht="20.25">
      <c r="B2" s="110" t="s">
        <v>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150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151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152</v>
      </c>
      <c r="C5" s="12" t="s">
        <v>153</v>
      </c>
      <c r="D5" s="13"/>
      <c r="E5" s="14" t="s">
        <v>154</v>
      </c>
      <c r="F5" s="15"/>
      <c r="G5" s="112" t="s">
        <v>155</v>
      </c>
      <c r="H5" s="112"/>
      <c r="I5" s="16"/>
      <c r="J5" s="113">
        <v>43816</v>
      </c>
      <c r="K5" s="113"/>
      <c r="L5" s="113"/>
      <c r="M5" s="113"/>
      <c r="N5" s="113"/>
      <c r="O5" s="16"/>
      <c r="P5" s="17" t="s">
        <v>156</v>
      </c>
      <c r="Q5" s="18"/>
      <c r="R5" s="19"/>
      <c r="S5" s="14"/>
      <c r="T5" s="14"/>
      <c r="U5" s="114">
        <v>43818</v>
      </c>
      <c r="V5" s="115"/>
      <c r="W5" s="115"/>
      <c r="X5" s="115"/>
      <c r="Y5" s="20"/>
    </row>
    <row r="6" spans="1:25">
      <c r="A6" s="7"/>
      <c r="B6" s="21" t="s">
        <v>157</v>
      </c>
      <c r="C6" s="22" t="s">
        <v>158</v>
      </c>
      <c r="D6" s="23"/>
      <c r="E6" s="24" t="s">
        <v>159</v>
      </c>
      <c r="F6" s="25"/>
      <c r="G6" s="105" t="s">
        <v>160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161</v>
      </c>
      <c r="Q6" s="28"/>
      <c r="R6" s="28"/>
      <c r="S6" s="26"/>
      <c r="T6" s="28"/>
      <c r="U6" s="107"/>
      <c r="V6" s="107"/>
      <c r="W6" s="107"/>
      <c r="X6" s="107"/>
      <c r="Y6" s="29" t="s">
        <v>162</v>
      </c>
    </row>
    <row r="7" spans="1:25">
      <c r="A7" s="30"/>
      <c r="B7" s="31" t="s">
        <v>163</v>
      </c>
      <c r="C7" s="22" t="s">
        <v>164</v>
      </c>
      <c r="D7" s="23"/>
      <c r="E7" s="32"/>
      <c r="F7" s="33"/>
      <c r="G7" s="105" t="s">
        <v>165</v>
      </c>
      <c r="H7" s="105"/>
      <c r="I7" s="26"/>
      <c r="J7" s="108"/>
      <c r="K7" s="108"/>
      <c r="L7" s="108"/>
      <c r="M7" s="108"/>
      <c r="N7" s="108"/>
      <c r="O7" s="26"/>
      <c r="P7" s="27" t="s">
        <v>166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167</v>
      </c>
      <c r="C8" s="80" t="s">
        <v>168</v>
      </c>
      <c r="D8" s="37"/>
      <c r="E8" s="43"/>
      <c r="F8" s="39"/>
      <c r="G8" s="116"/>
      <c r="H8" s="116"/>
      <c r="I8" s="36"/>
      <c r="J8" s="117"/>
      <c r="K8" s="117"/>
      <c r="L8" s="117"/>
      <c r="M8" s="117"/>
      <c r="N8" s="117"/>
      <c r="O8" s="36"/>
      <c r="P8" s="40"/>
      <c r="Q8" s="43"/>
      <c r="R8" s="43"/>
      <c r="S8" s="43"/>
      <c r="T8" s="43"/>
      <c r="U8" s="118"/>
      <c r="V8" s="118"/>
      <c r="W8" s="118"/>
      <c r="X8" s="118"/>
      <c r="Y8" s="45"/>
    </row>
    <row r="9" spans="1:25" ht="18" thickTop="1" thickBot="1">
      <c r="B9" s="46" t="s">
        <v>169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170</v>
      </c>
      <c r="D10" s="52">
        <f>ROUNDDOWN((J5-J6+1)/7,0)</f>
        <v>42</v>
      </c>
      <c r="E10" s="53" t="s">
        <v>171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172</v>
      </c>
      <c r="C12" s="59" t="s">
        <v>173</v>
      </c>
      <c r="D12" s="60">
        <v>43816</v>
      </c>
      <c r="E12" s="59">
        <v>13</v>
      </c>
      <c r="F12" s="59">
        <v>108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91"/>
    </row>
    <row r="13" spans="1:25">
      <c r="B13" s="59" t="s">
        <v>174</v>
      </c>
      <c r="C13" s="59" t="s">
        <v>173</v>
      </c>
      <c r="D13" s="60">
        <v>43816</v>
      </c>
      <c r="E13" s="59">
        <v>82</v>
      </c>
      <c r="F13" s="59">
        <v>187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91"/>
    </row>
    <row r="14" spans="1:25">
      <c r="B14" s="59" t="s">
        <v>175</v>
      </c>
      <c r="C14" s="59" t="s">
        <v>173</v>
      </c>
      <c r="D14" s="60">
        <v>43816</v>
      </c>
      <c r="E14" s="59">
        <v>42</v>
      </c>
      <c r="F14" s="59">
        <v>175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91"/>
    </row>
    <row r="15" spans="1:25">
      <c r="B15" s="59" t="s">
        <v>176</v>
      </c>
      <c r="C15" s="59" t="s">
        <v>173</v>
      </c>
      <c r="D15" s="60">
        <v>43816</v>
      </c>
      <c r="E15" s="59">
        <v>18</v>
      </c>
      <c r="F15" s="59">
        <v>73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91"/>
    </row>
    <row r="16" spans="1:25">
      <c r="B16" s="59" t="s">
        <v>177</v>
      </c>
      <c r="C16" s="59" t="s">
        <v>173</v>
      </c>
      <c r="D16" s="60">
        <v>43816</v>
      </c>
      <c r="E16" s="59">
        <v>17</v>
      </c>
      <c r="F16" s="59">
        <v>150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91"/>
    </row>
    <row r="17" spans="2:25">
      <c r="B17" s="59" t="s">
        <v>172</v>
      </c>
      <c r="C17" s="59" t="s">
        <v>178</v>
      </c>
      <c r="D17" s="60">
        <v>43816</v>
      </c>
      <c r="E17" s="59">
        <v>49</v>
      </c>
      <c r="F17" s="59">
        <v>37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91"/>
    </row>
    <row r="18" spans="2:25">
      <c r="B18" s="59" t="s">
        <v>174</v>
      </c>
      <c r="C18" s="59" t="s">
        <v>178</v>
      </c>
      <c r="D18" s="60">
        <v>43816</v>
      </c>
      <c r="E18" s="59">
        <v>36</v>
      </c>
      <c r="F18" s="59">
        <v>39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91"/>
    </row>
    <row r="19" spans="2:25">
      <c r="B19" s="59" t="s">
        <v>175</v>
      </c>
      <c r="C19" s="59" t="s">
        <v>178</v>
      </c>
      <c r="D19" s="60">
        <v>43816</v>
      </c>
      <c r="E19" s="59">
        <v>56</v>
      </c>
      <c r="F19" s="59">
        <v>75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91"/>
    </row>
    <row r="20" spans="2:25">
      <c r="B20" s="59" t="s">
        <v>176</v>
      </c>
      <c r="C20" s="59" t="s">
        <v>178</v>
      </c>
      <c r="D20" s="60">
        <v>43816</v>
      </c>
      <c r="E20" s="59">
        <v>28</v>
      </c>
      <c r="F20" s="59">
        <v>64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91"/>
    </row>
    <row r="21" spans="2:25">
      <c r="B21" s="59" t="s">
        <v>177</v>
      </c>
      <c r="C21" s="59" t="s">
        <v>178</v>
      </c>
      <c r="D21" s="60">
        <v>43816</v>
      </c>
      <c r="E21" s="59">
        <v>46</v>
      </c>
      <c r="F21" s="59">
        <v>50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91"/>
    </row>
    <row r="22" spans="2:25">
      <c r="B22" s="59" t="s">
        <v>172</v>
      </c>
      <c r="C22" s="59" t="s">
        <v>78</v>
      </c>
      <c r="D22" s="60">
        <v>43816</v>
      </c>
      <c r="E22" s="59">
        <v>9165</v>
      </c>
      <c r="F22" s="59">
        <v>42</v>
      </c>
      <c r="G22" s="59">
        <v>10</v>
      </c>
      <c r="H22" s="59"/>
      <c r="I22" s="59"/>
      <c r="J22" s="59"/>
      <c r="K22" s="59">
        <v>2</v>
      </c>
      <c r="L22" s="59"/>
      <c r="M22" s="59"/>
      <c r="N22" s="59">
        <v>1</v>
      </c>
      <c r="O22" s="59">
        <v>2</v>
      </c>
      <c r="P22" s="59">
        <v>3</v>
      </c>
      <c r="Q22" s="59">
        <v>1</v>
      </c>
      <c r="R22" s="59">
        <v>1</v>
      </c>
      <c r="S22" s="59"/>
      <c r="T22" s="59"/>
      <c r="U22" s="59"/>
      <c r="V22" s="59"/>
      <c r="W22" s="59"/>
      <c r="X22" s="59"/>
      <c r="Y22" s="91"/>
    </row>
    <row r="23" spans="2:25">
      <c r="B23" s="59" t="s">
        <v>174</v>
      </c>
      <c r="C23" s="59" t="s">
        <v>78</v>
      </c>
      <c r="D23" s="60">
        <v>43816</v>
      </c>
      <c r="E23" s="59">
        <v>10546</v>
      </c>
      <c r="F23" s="59">
        <v>59</v>
      </c>
      <c r="G23" s="59">
        <v>10</v>
      </c>
      <c r="H23" s="59"/>
      <c r="I23" s="59"/>
      <c r="J23" s="59">
        <v>1</v>
      </c>
      <c r="K23" s="59"/>
      <c r="L23" s="59">
        <v>2</v>
      </c>
      <c r="M23" s="59"/>
      <c r="N23" s="59"/>
      <c r="O23" s="59">
        <v>1</v>
      </c>
      <c r="P23" s="59">
        <v>1</v>
      </c>
      <c r="Q23" s="59">
        <v>2</v>
      </c>
      <c r="R23" s="59">
        <v>3</v>
      </c>
      <c r="S23" s="59"/>
      <c r="T23" s="59"/>
      <c r="U23" s="59"/>
      <c r="V23" s="59"/>
      <c r="W23" s="59"/>
      <c r="X23" s="59"/>
      <c r="Y23" s="91"/>
    </row>
    <row r="24" spans="2:25">
      <c r="B24" s="59" t="s">
        <v>175</v>
      </c>
      <c r="C24" s="59" t="s">
        <v>78</v>
      </c>
      <c r="D24" s="60">
        <v>43816</v>
      </c>
      <c r="E24" s="59">
        <v>10897</v>
      </c>
      <c r="F24" s="59">
        <v>39</v>
      </c>
      <c r="G24" s="59">
        <v>10</v>
      </c>
      <c r="H24" s="59"/>
      <c r="I24" s="59"/>
      <c r="J24" s="59"/>
      <c r="K24" s="59"/>
      <c r="L24" s="59"/>
      <c r="M24" s="59"/>
      <c r="N24" s="59">
        <v>2</v>
      </c>
      <c r="O24" s="59">
        <v>3</v>
      </c>
      <c r="P24" s="59">
        <v>1</v>
      </c>
      <c r="Q24" s="59">
        <v>3</v>
      </c>
      <c r="R24" s="59">
        <v>1</v>
      </c>
      <c r="S24" s="59"/>
      <c r="T24" s="59"/>
      <c r="U24" s="59"/>
      <c r="V24" s="59"/>
      <c r="W24" s="59"/>
      <c r="X24" s="59"/>
      <c r="Y24" s="91"/>
    </row>
    <row r="25" spans="2:25">
      <c r="B25" s="59" t="s">
        <v>176</v>
      </c>
      <c r="C25" s="59" t="s">
        <v>78</v>
      </c>
      <c r="D25" s="60">
        <v>43816</v>
      </c>
      <c r="E25" s="59">
        <v>6081</v>
      </c>
      <c r="F25" s="59">
        <v>43</v>
      </c>
      <c r="G25" s="59">
        <v>10</v>
      </c>
      <c r="H25" s="59"/>
      <c r="I25" s="59"/>
      <c r="J25" s="59">
        <v>2</v>
      </c>
      <c r="K25" s="59"/>
      <c r="L25" s="59">
        <v>1</v>
      </c>
      <c r="M25" s="59">
        <v>3</v>
      </c>
      <c r="N25" s="59">
        <v>1</v>
      </c>
      <c r="O25" s="59">
        <v>2</v>
      </c>
      <c r="P25" s="59">
        <v>1</v>
      </c>
      <c r="Q25" s="59"/>
      <c r="R25" s="59"/>
      <c r="S25" s="59"/>
      <c r="T25" s="59"/>
      <c r="U25" s="59"/>
      <c r="V25" s="59"/>
      <c r="W25" s="59"/>
      <c r="X25" s="59"/>
      <c r="Y25" s="91"/>
    </row>
    <row r="26" spans="2:25">
      <c r="B26" s="59" t="s">
        <v>177</v>
      </c>
      <c r="C26" s="59" t="s">
        <v>78</v>
      </c>
      <c r="D26" s="60">
        <v>43816</v>
      </c>
      <c r="E26" s="59">
        <v>7723</v>
      </c>
      <c r="F26" s="59">
        <v>64</v>
      </c>
      <c r="G26" s="59">
        <v>10</v>
      </c>
      <c r="H26" s="59"/>
      <c r="I26" s="59"/>
      <c r="J26" s="59">
        <v>1</v>
      </c>
      <c r="K26" s="59"/>
      <c r="L26" s="59">
        <v>3</v>
      </c>
      <c r="M26" s="59"/>
      <c r="N26" s="59">
        <v>2</v>
      </c>
      <c r="O26" s="59">
        <v>2</v>
      </c>
      <c r="P26" s="59">
        <v>1</v>
      </c>
      <c r="Q26" s="59"/>
      <c r="R26" s="59"/>
      <c r="S26" s="59"/>
      <c r="T26" s="59">
        <v>1</v>
      </c>
      <c r="U26" s="59"/>
      <c r="V26" s="59"/>
      <c r="W26" s="59"/>
      <c r="X26" s="59"/>
      <c r="Y26" s="91"/>
    </row>
    <row r="27" spans="2:25">
      <c r="B27" s="59" t="s">
        <v>172</v>
      </c>
      <c r="C27" s="59" t="s">
        <v>180</v>
      </c>
      <c r="D27" s="60">
        <v>43816</v>
      </c>
      <c r="E27" s="92">
        <v>7.8</v>
      </c>
      <c r="F27" s="93">
        <v>10.112956894187398</v>
      </c>
      <c r="G27" s="59">
        <v>10</v>
      </c>
      <c r="H27" s="59" t="s">
        <v>80</v>
      </c>
      <c r="I27" s="59" t="s">
        <v>80</v>
      </c>
      <c r="J27" s="59" t="s">
        <v>80</v>
      </c>
      <c r="K27" s="59" t="s">
        <v>80</v>
      </c>
      <c r="L27" s="59" t="s">
        <v>80</v>
      </c>
      <c r="M27" s="59" t="s">
        <v>80</v>
      </c>
      <c r="N27" s="59">
        <v>1</v>
      </c>
      <c r="O27" s="59">
        <v>1</v>
      </c>
      <c r="P27" s="59">
        <v>7</v>
      </c>
      <c r="Q27" s="59">
        <v>1</v>
      </c>
      <c r="R27" s="59" t="s">
        <v>80</v>
      </c>
      <c r="S27" s="59" t="s">
        <v>80</v>
      </c>
      <c r="T27" s="59" t="s">
        <v>80</v>
      </c>
      <c r="U27" s="59"/>
      <c r="V27" s="59"/>
      <c r="W27" s="59"/>
      <c r="X27" s="59"/>
      <c r="Y27" s="91"/>
    </row>
    <row r="28" spans="2:25">
      <c r="B28" s="59" t="s">
        <v>174</v>
      </c>
      <c r="C28" s="59" t="s">
        <v>180</v>
      </c>
      <c r="D28" s="60">
        <v>43816</v>
      </c>
      <c r="E28" s="92">
        <v>7.6</v>
      </c>
      <c r="F28" s="94">
        <v>12.711733987885454</v>
      </c>
      <c r="G28" s="59">
        <v>10</v>
      </c>
      <c r="H28" s="59" t="s">
        <v>80</v>
      </c>
      <c r="I28" s="59" t="s">
        <v>80</v>
      </c>
      <c r="J28" s="59" t="s">
        <v>80</v>
      </c>
      <c r="K28" s="59" t="s">
        <v>80</v>
      </c>
      <c r="L28" s="59" t="s">
        <v>80</v>
      </c>
      <c r="M28" s="59" t="s">
        <v>80</v>
      </c>
      <c r="N28" s="59">
        <v>2</v>
      </c>
      <c r="O28" s="59">
        <v>1</v>
      </c>
      <c r="P28" s="59">
        <v>6</v>
      </c>
      <c r="Q28" s="59">
        <v>1</v>
      </c>
      <c r="R28" s="59" t="s">
        <v>80</v>
      </c>
      <c r="S28" s="59" t="s">
        <v>80</v>
      </c>
      <c r="T28" s="59" t="s">
        <v>80</v>
      </c>
      <c r="U28" s="59"/>
      <c r="V28" s="59"/>
      <c r="W28" s="59"/>
      <c r="X28" s="59"/>
      <c r="Y28" s="91"/>
    </row>
    <row r="29" spans="2:25">
      <c r="B29" s="59" t="s">
        <v>175</v>
      </c>
      <c r="C29" s="59" t="s">
        <v>180</v>
      </c>
      <c r="D29" s="60">
        <v>43816</v>
      </c>
      <c r="E29" s="92">
        <v>6.8</v>
      </c>
      <c r="F29" s="95">
        <v>11.600156437450252</v>
      </c>
      <c r="G29" s="59">
        <v>10</v>
      </c>
      <c r="H29" s="59" t="s">
        <v>80</v>
      </c>
      <c r="I29" s="59" t="s">
        <v>80</v>
      </c>
      <c r="J29" s="59" t="s">
        <v>80</v>
      </c>
      <c r="K29" s="59" t="s">
        <v>80</v>
      </c>
      <c r="L29" s="59" t="s">
        <v>80</v>
      </c>
      <c r="M29" s="59">
        <v>1</v>
      </c>
      <c r="N29" s="59">
        <v>1</v>
      </c>
      <c r="O29" s="59">
        <v>7</v>
      </c>
      <c r="P29" s="59">
        <v>1</v>
      </c>
      <c r="Q29" s="59" t="s">
        <v>80</v>
      </c>
      <c r="R29" s="59" t="s">
        <v>80</v>
      </c>
      <c r="S29" s="59" t="s">
        <v>80</v>
      </c>
      <c r="T29" s="59" t="s">
        <v>80</v>
      </c>
      <c r="U29" s="59"/>
      <c r="V29" s="59"/>
      <c r="W29" s="59"/>
      <c r="X29" s="59"/>
      <c r="Y29" s="91"/>
    </row>
    <row r="30" spans="2:25">
      <c r="B30" s="59" t="s">
        <v>176</v>
      </c>
      <c r="C30" s="59" t="s">
        <v>180</v>
      </c>
      <c r="D30" s="60">
        <v>43816</v>
      </c>
      <c r="E30" s="92">
        <v>6.9</v>
      </c>
      <c r="F30" s="95">
        <v>12.689783127114662</v>
      </c>
      <c r="G30" s="59">
        <v>10</v>
      </c>
      <c r="H30" s="59" t="s">
        <v>80</v>
      </c>
      <c r="I30" s="59" t="s">
        <v>80</v>
      </c>
      <c r="J30" s="59" t="s">
        <v>80</v>
      </c>
      <c r="K30" s="59" t="s">
        <v>80</v>
      </c>
      <c r="L30" s="59" t="s">
        <v>80</v>
      </c>
      <c r="M30" s="59">
        <v>1</v>
      </c>
      <c r="N30" s="59">
        <v>1</v>
      </c>
      <c r="O30" s="59">
        <v>6</v>
      </c>
      <c r="P30" s="59">
        <v>2</v>
      </c>
      <c r="Q30" s="59" t="s">
        <v>80</v>
      </c>
      <c r="R30" s="59" t="s">
        <v>80</v>
      </c>
      <c r="S30" s="59" t="s">
        <v>80</v>
      </c>
      <c r="T30" s="59" t="s">
        <v>80</v>
      </c>
      <c r="U30" s="59"/>
      <c r="V30" s="59"/>
      <c r="W30" s="59"/>
      <c r="X30" s="59"/>
      <c r="Y30" s="91"/>
    </row>
    <row r="31" spans="2:25">
      <c r="B31" s="59" t="s">
        <v>177</v>
      </c>
      <c r="C31" s="59" t="s">
        <v>180</v>
      </c>
      <c r="D31" s="60">
        <v>43816</v>
      </c>
      <c r="E31" s="92">
        <v>7</v>
      </c>
      <c r="F31" s="95">
        <v>21.295885499997997</v>
      </c>
      <c r="G31" s="59">
        <v>10</v>
      </c>
      <c r="H31" s="59" t="s">
        <v>80</v>
      </c>
      <c r="I31" s="59" t="s">
        <v>80</v>
      </c>
      <c r="J31" s="59" t="s">
        <v>80</v>
      </c>
      <c r="K31" s="59" t="s">
        <v>80</v>
      </c>
      <c r="L31" s="59" t="s">
        <v>80</v>
      </c>
      <c r="M31" s="59">
        <v>2</v>
      </c>
      <c r="N31" s="59">
        <v>2</v>
      </c>
      <c r="O31" s="59">
        <v>2</v>
      </c>
      <c r="P31" s="59">
        <v>2</v>
      </c>
      <c r="Q31" s="59">
        <v>2</v>
      </c>
      <c r="R31" s="59" t="s">
        <v>80</v>
      </c>
      <c r="S31" s="59" t="s">
        <v>80</v>
      </c>
      <c r="T31" s="59" t="s">
        <v>80</v>
      </c>
      <c r="U31" s="59"/>
      <c r="V31" s="59"/>
      <c r="W31" s="59"/>
      <c r="X31" s="59"/>
      <c r="Y31" s="91"/>
    </row>
    <row r="32" spans="2:25">
      <c r="B32" s="59" t="s">
        <v>172</v>
      </c>
      <c r="C32" s="59" t="s">
        <v>82</v>
      </c>
      <c r="D32" s="60">
        <v>43816</v>
      </c>
      <c r="E32" s="59">
        <v>6005</v>
      </c>
      <c r="F32" s="59">
        <v>30</v>
      </c>
      <c r="G32" s="59">
        <v>10</v>
      </c>
      <c r="H32" s="59"/>
      <c r="I32" s="59"/>
      <c r="J32" s="59"/>
      <c r="K32" s="59"/>
      <c r="L32" s="59">
        <v>2</v>
      </c>
      <c r="M32" s="59">
        <v>1</v>
      </c>
      <c r="N32" s="59">
        <v>2</v>
      </c>
      <c r="O32" s="59">
        <v>4</v>
      </c>
      <c r="P32" s="59">
        <v>1</v>
      </c>
      <c r="Q32" s="59"/>
      <c r="R32" s="59"/>
      <c r="S32" s="59"/>
      <c r="T32" s="59"/>
      <c r="U32" s="59"/>
      <c r="V32" s="59"/>
      <c r="W32" s="59"/>
      <c r="X32" s="59"/>
      <c r="Y32" s="91"/>
    </row>
    <row r="33" spans="2:25">
      <c r="B33" s="59" t="s">
        <v>174</v>
      </c>
      <c r="C33" s="59" t="s">
        <v>82</v>
      </c>
      <c r="D33" s="60">
        <v>43816</v>
      </c>
      <c r="E33" s="59">
        <v>4651</v>
      </c>
      <c r="F33" s="59">
        <v>34</v>
      </c>
      <c r="G33" s="59">
        <v>10</v>
      </c>
      <c r="H33" s="59"/>
      <c r="I33" s="59"/>
      <c r="J33" s="59"/>
      <c r="K33" s="59">
        <v>2</v>
      </c>
      <c r="L33" s="59">
        <v>1</v>
      </c>
      <c r="M33" s="59">
        <v>4</v>
      </c>
      <c r="N33" s="59">
        <v>1</v>
      </c>
      <c r="O33" s="59">
        <v>2</v>
      </c>
      <c r="P33" s="59"/>
      <c r="Q33" s="59"/>
      <c r="R33" s="59"/>
      <c r="S33" s="59"/>
      <c r="T33" s="59"/>
      <c r="U33" s="59"/>
      <c r="V33" s="59"/>
      <c r="W33" s="59"/>
      <c r="X33" s="59"/>
      <c r="Y33" s="91"/>
    </row>
    <row r="34" spans="2:25">
      <c r="B34" s="59" t="s">
        <v>175</v>
      </c>
      <c r="C34" s="59" t="s">
        <v>82</v>
      </c>
      <c r="D34" s="60">
        <v>43816</v>
      </c>
      <c r="E34" s="59">
        <v>5222</v>
      </c>
      <c r="F34" s="59">
        <v>53</v>
      </c>
      <c r="G34" s="59">
        <v>10</v>
      </c>
      <c r="H34" s="59"/>
      <c r="I34" s="59"/>
      <c r="J34" s="59"/>
      <c r="K34" s="59">
        <v>2</v>
      </c>
      <c r="L34" s="59">
        <v>3</v>
      </c>
      <c r="M34" s="59"/>
      <c r="N34" s="59">
        <v>2</v>
      </c>
      <c r="O34" s="59">
        <v>1</v>
      </c>
      <c r="P34" s="59">
        <v>1</v>
      </c>
      <c r="Q34" s="59">
        <v>1</v>
      </c>
      <c r="R34" s="59"/>
      <c r="S34" s="59"/>
      <c r="T34" s="59"/>
      <c r="U34" s="59"/>
      <c r="V34" s="59"/>
      <c r="W34" s="59"/>
      <c r="X34" s="59"/>
      <c r="Y34" s="91"/>
    </row>
    <row r="35" spans="2:25">
      <c r="B35" s="59" t="s">
        <v>176</v>
      </c>
      <c r="C35" s="59" t="s">
        <v>82</v>
      </c>
      <c r="D35" s="60">
        <v>43816</v>
      </c>
      <c r="E35" s="59">
        <v>7399</v>
      </c>
      <c r="F35" s="59">
        <v>41</v>
      </c>
      <c r="G35" s="59">
        <v>10</v>
      </c>
      <c r="H35" s="59"/>
      <c r="I35" s="59"/>
      <c r="J35" s="59"/>
      <c r="K35" s="59"/>
      <c r="L35" s="59">
        <v>1</v>
      </c>
      <c r="M35" s="59">
        <v>3</v>
      </c>
      <c r="N35" s="59"/>
      <c r="O35" s="59"/>
      <c r="P35" s="59">
        <v>3</v>
      </c>
      <c r="Q35" s="59">
        <v>3</v>
      </c>
      <c r="R35" s="59"/>
      <c r="S35" s="59"/>
      <c r="T35" s="59"/>
      <c r="U35" s="59"/>
      <c r="V35" s="59"/>
      <c r="W35" s="59"/>
      <c r="X35" s="59"/>
      <c r="Y35" s="91"/>
    </row>
    <row r="36" spans="2:25">
      <c r="B36" s="59" t="s">
        <v>177</v>
      </c>
      <c r="C36" s="59" t="s">
        <v>82</v>
      </c>
      <c r="D36" s="60">
        <v>43816</v>
      </c>
      <c r="E36" s="59">
        <v>6690</v>
      </c>
      <c r="F36" s="59">
        <v>38</v>
      </c>
      <c r="G36" s="59">
        <v>10</v>
      </c>
      <c r="H36" s="59"/>
      <c r="I36" s="59"/>
      <c r="J36" s="59"/>
      <c r="K36" s="59">
        <v>1</v>
      </c>
      <c r="L36" s="59">
        <v>1</v>
      </c>
      <c r="M36" s="59">
        <v>1</v>
      </c>
      <c r="N36" s="59">
        <v>1</v>
      </c>
      <c r="O36" s="59">
        <v>1</v>
      </c>
      <c r="P36" s="59">
        <v>4</v>
      </c>
      <c r="Q36" s="59">
        <v>1</v>
      </c>
      <c r="R36" s="59"/>
      <c r="S36" s="59"/>
      <c r="T36" s="59"/>
      <c r="U36" s="59"/>
      <c r="V36" s="59"/>
      <c r="W36" s="59"/>
      <c r="X36" s="59"/>
      <c r="Y36" s="91"/>
    </row>
    <row r="37" spans="2:25">
      <c r="B37" s="59" t="s">
        <v>172</v>
      </c>
      <c r="C37" s="59" t="s">
        <v>83</v>
      </c>
      <c r="D37" s="60">
        <v>43816</v>
      </c>
      <c r="E37" s="59">
        <v>14045</v>
      </c>
      <c r="F37" s="59">
        <v>24</v>
      </c>
      <c r="G37" s="59">
        <v>10</v>
      </c>
      <c r="H37" s="59"/>
      <c r="I37" s="59"/>
      <c r="J37" s="59"/>
      <c r="K37" s="59"/>
      <c r="L37" s="59"/>
      <c r="M37" s="59"/>
      <c r="N37" s="59"/>
      <c r="O37" s="59">
        <v>1</v>
      </c>
      <c r="P37" s="59">
        <v>2</v>
      </c>
      <c r="Q37" s="59">
        <v>2</v>
      </c>
      <c r="R37" s="59">
        <v>4</v>
      </c>
      <c r="S37" s="59"/>
      <c r="T37" s="59">
        <v>1</v>
      </c>
      <c r="U37" s="59"/>
      <c r="V37" s="59"/>
      <c r="W37" s="59"/>
      <c r="X37" s="59"/>
      <c r="Y37" s="91"/>
    </row>
    <row r="38" spans="2:25">
      <c r="B38" s="59" t="s">
        <v>174</v>
      </c>
      <c r="C38" s="59" t="s">
        <v>83</v>
      </c>
      <c r="D38" s="60">
        <v>43816</v>
      </c>
      <c r="E38" s="59">
        <v>16617</v>
      </c>
      <c r="F38" s="59">
        <v>32</v>
      </c>
      <c r="G38" s="59">
        <v>10</v>
      </c>
      <c r="H38" s="59"/>
      <c r="I38" s="59"/>
      <c r="J38" s="59"/>
      <c r="K38" s="59"/>
      <c r="L38" s="59"/>
      <c r="M38" s="59"/>
      <c r="N38" s="59"/>
      <c r="O38" s="59"/>
      <c r="P38" s="59">
        <v>1</v>
      </c>
      <c r="Q38" s="59">
        <v>4</v>
      </c>
      <c r="R38" s="59">
        <v>2</v>
      </c>
      <c r="S38" s="59"/>
      <c r="T38" s="59">
        <v>2</v>
      </c>
      <c r="U38" s="59"/>
      <c r="V38" s="59">
        <v>1</v>
      </c>
      <c r="W38" s="59"/>
      <c r="X38" s="59"/>
      <c r="Y38" s="91"/>
    </row>
    <row r="39" spans="2:25">
      <c r="B39" s="59" t="s">
        <v>175</v>
      </c>
      <c r="C39" s="59" t="s">
        <v>83</v>
      </c>
      <c r="D39" s="60">
        <v>43816</v>
      </c>
      <c r="E39" s="59">
        <v>18410</v>
      </c>
      <c r="F39" s="59">
        <v>23</v>
      </c>
      <c r="G39" s="59">
        <v>10</v>
      </c>
      <c r="H39" s="59"/>
      <c r="I39" s="59"/>
      <c r="J39" s="59"/>
      <c r="K39" s="59"/>
      <c r="L39" s="59"/>
      <c r="M39" s="59"/>
      <c r="N39" s="59"/>
      <c r="O39" s="59"/>
      <c r="P39" s="59">
        <v>1</v>
      </c>
      <c r="Q39" s="59">
        <v>1</v>
      </c>
      <c r="R39" s="59">
        <v>1</v>
      </c>
      <c r="S39" s="59">
        <v>2</v>
      </c>
      <c r="T39" s="59">
        <v>5</v>
      </c>
      <c r="U39" s="59"/>
      <c r="V39" s="59"/>
      <c r="W39" s="59"/>
      <c r="X39" s="59"/>
      <c r="Y39" s="91"/>
    </row>
    <row r="40" spans="2:25">
      <c r="B40" s="59" t="s">
        <v>176</v>
      </c>
      <c r="C40" s="59" t="s">
        <v>83</v>
      </c>
      <c r="D40" s="60">
        <v>43816</v>
      </c>
      <c r="E40" s="59">
        <v>15991</v>
      </c>
      <c r="F40" s="59">
        <v>32</v>
      </c>
      <c r="G40" s="59">
        <v>10</v>
      </c>
      <c r="H40" s="59"/>
      <c r="I40" s="59"/>
      <c r="J40" s="59"/>
      <c r="K40" s="59"/>
      <c r="L40" s="59"/>
      <c r="M40" s="59"/>
      <c r="N40" s="59">
        <v>1</v>
      </c>
      <c r="O40" s="59"/>
      <c r="P40" s="59">
        <v>1</v>
      </c>
      <c r="Q40" s="59">
        <v>2</v>
      </c>
      <c r="R40" s="59">
        <v>3</v>
      </c>
      <c r="S40" s="59">
        <v>1</v>
      </c>
      <c r="T40" s="59">
        <v>1</v>
      </c>
      <c r="U40" s="59">
        <v>1</v>
      </c>
      <c r="V40" s="59"/>
      <c r="W40" s="59"/>
      <c r="X40" s="59"/>
      <c r="Y40" s="91"/>
    </row>
    <row r="41" spans="2:25">
      <c r="B41" s="59" t="s">
        <v>177</v>
      </c>
      <c r="C41" s="59" t="s">
        <v>83</v>
      </c>
      <c r="D41" s="60">
        <v>43816</v>
      </c>
      <c r="E41" s="59">
        <v>15152</v>
      </c>
      <c r="F41" s="59">
        <v>31</v>
      </c>
      <c r="G41" s="59">
        <v>10</v>
      </c>
      <c r="H41" s="59"/>
      <c r="I41" s="59"/>
      <c r="J41" s="59"/>
      <c r="K41" s="59"/>
      <c r="L41" s="59"/>
      <c r="M41" s="59"/>
      <c r="N41" s="59">
        <v>1</v>
      </c>
      <c r="O41" s="59">
        <v>1</v>
      </c>
      <c r="P41" s="59">
        <v>1</v>
      </c>
      <c r="Q41" s="59"/>
      <c r="R41" s="59">
        <v>4</v>
      </c>
      <c r="S41" s="59">
        <v>2</v>
      </c>
      <c r="T41" s="59">
        <v>1</v>
      </c>
      <c r="U41" s="59"/>
      <c r="V41" s="59"/>
      <c r="W41" s="59"/>
      <c r="X41" s="59"/>
      <c r="Y41" s="91"/>
    </row>
    <row r="43" spans="2:25">
      <c r="B43" s="62" t="s">
        <v>179</v>
      </c>
    </row>
    <row r="44" spans="2:25">
      <c r="B44" s="63" t="s">
        <v>134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5"/>
    </row>
    <row r="45" spans="2:25">
      <c r="B45" s="66" t="s">
        <v>181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67"/>
    </row>
    <row r="46" spans="2:25">
      <c r="B46" s="66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67"/>
    </row>
    <row r="47" spans="2:25">
      <c r="B47" s="66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67"/>
    </row>
    <row r="48" spans="2:25">
      <c r="B48" s="68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70"/>
    </row>
    <row r="51" spans="2:25">
      <c r="B51" s="119" t="s">
        <v>112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</row>
    <row r="52" spans="2:25" ht="17.25">
      <c r="B52" s="120" t="s">
        <v>113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</row>
  </sheetData>
  <mergeCells count="17">
    <mergeCell ref="G8:H8"/>
    <mergeCell ref="J8:N8"/>
    <mergeCell ref="U8:X8"/>
    <mergeCell ref="B51:Y51"/>
    <mergeCell ref="B52:Y52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41 D12:D4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 D17:D2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 B17:Y2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D12:D4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41 D37:D4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4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41 C12:C16 D12:D4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opLeftCell="B15" workbookViewId="0">
      <selection activeCell="G51" sqref="G51"/>
    </sheetView>
  </sheetViews>
  <sheetFormatPr defaultRowHeight="16.5"/>
  <cols>
    <col min="1" max="1" width="1.625" style="1" hidden="1" customWidth="1"/>
    <col min="2" max="2" width="10.1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7"/>
      <c r="C1" s="78"/>
      <c r="D1" s="79"/>
      <c r="E1" s="4"/>
      <c r="G1" s="109"/>
      <c r="H1" s="109"/>
      <c r="I1" s="109"/>
      <c r="O1" s="5"/>
      <c r="Q1" s="5"/>
      <c r="T1" s="96"/>
    </row>
    <row r="2" spans="1:25" ht="20.25">
      <c r="B2" s="110" t="s">
        <v>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182</v>
      </c>
      <c r="F5" s="15"/>
      <c r="G5" s="112" t="s">
        <v>183</v>
      </c>
      <c r="H5" s="112"/>
      <c r="I5" s="16"/>
      <c r="J5" s="113">
        <v>43851</v>
      </c>
      <c r="K5" s="113"/>
      <c r="L5" s="113"/>
      <c r="M5" s="113"/>
      <c r="N5" s="113"/>
      <c r="O5" s="16"/>
      <c r="P5" s="17" t="s">
        <v>184</v>
      </c>
      <c r="Q5" s="18"/>
      <c r="R5" s="19"/>
      <c r="S5" s="14"/>
      <c r="T5" s="14"/>
      <c r="U5" s="114">
        <v>43853</v>
      </c>
      <c r="V5" s="115"/>
      <c r="W5" s="115"/>
      <c r="X5" s="115"/>
      <c r="Y5" s="20"/>
    </row>
    <row r="6" spans="1:25">
      <c r="A6" s="7"/>
      <c r="B6" s="21" t="s">
        <v>185</v>
      </c>
      <c r="C6" s="22" t="s">
        <v>186</v>
      </c>
      <c r="D6" s="23"/>
      <c r="E6" s="24" t="s">
        <v>187</v>
      </c>
      <c r="F6" s="25"/>
      <c r="G6" s="105" t="s">
        <v>188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189</v>
      </c>
      <c r="Q6" s="28"/>
      <c r="R6" s="28"/>
      <c r="S6" s="26"/>
      <c r="T6" s="28"/>
      <c r="U6" s="107"/>
      <c r="V6" s="107"/>
      <c r="W6" s="107"/>
      <c r="X6" s="107"/>
      <c r="Y6" s="29" t="s">
        <v>190</v>
      </c>
    </row>
    <row r="7" spans="1:25">
      <c r="A7" s="30"/>
      <c r="B7" s="31" t="s">
        <v>191</v>
      </c>
      <c r="C7" s="22" t="s">
        <v>192</v>
      </c>
      <c r="D7" s="23"/>
      <c r="E7" s="32"/>
      <c r="F7" s="33"/>
      <c r="G7" s="105" t="s">
        <v>193</v>
      </c>
      <c r="H7" s="105"/>
      <c r="I7" s="26"/>
      <c r="J7" s="108"/>
      <c r="K7" s="108"/>
      <c r="L7" s="108"/>
      <c r="M7" s="108"/>
      <c r="N7" s="108"/>
      <c r="O7" s="26"/>
      <c r="P7" s="27" t="s">
        <v>194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195</v>
      </c>
      <c r="C8" s="80" t="s">
        <v>196</v>
      </c>
      <c r="D8" s="37"/>
      <c r="E8" s="43"/>
      <c r="F8" s="39"/>
      <c r="G8" s="116"/>
      <c r="H8" s="116"/>
      <c r="I8" s="36"/>
      <c r="J8" s="117"/>
      <c r="K8" s="117"/>
      <c r="L8" s="117"/>
      <c r="M8" s="117"/>
      <c r="N8" s="117"/>
      <c r="O8" s="36"/>
      <c r="P8" s="40"/>
      <c r="Q8" s="43"/>
      <c r="R8" s="43"/>
      <c r="S8" s="43"/>
      <c r="T8" s="43"/>
      <c r="U8" s="118"/>
      <c r="V8" s="118"/>
      <c r="W8" s="118"/>
      <c r="X8" s="118"/>
      <c r="Y8" s="45"/>
    </row>
    <row r="9" spans="1:25" ht="18" thickTop="1" thickBot="1">
      <c r="B9" s="46" t="s">
        <v>197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198</v>
      </c>
      <c r="D10" s="52">
        <f>ROUNDDOWN((J5-J6+1)/7,0)</f>
        <v>47</v>
      </c>
      <c r="E10" s="53" t="s">
        <v>199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97" t="s">
        <v>27</v>
      </c>
      <c r="C11" s="97" t="s">
        <v>28</v>
      </c>
      <c r="D11" s="97" t="s">
        <v>29</v>
      </c>
      <c r="E11" s="97" t="s">
        <v>30</v>
      </c>
      <c r="F11" s="97" t="s">
        <v>31</v>
      </c>
      <c r="G11" s="97" t="s">
        <v>32</v>
      </c>
      <c r="H11" s="97">
        <v>0</v>
      </c>
      <c r="I11" s="97">
        <v>1</v>
      </c>
      <c r="J11" s="97">
        <v>2</v>
      </c>
      <c r="K11" s="97">
        <v>3</v>
      </c>
      <c r="L11" s="97">
        <v>4</v>
      </c>
      <c r="M11" s="97">
        <v>5</v>
      </c>
      <c r="N11" s="97">
        <v>6</v>
      </c>
      <c r="O11" s="97">
        <v>7</v>
      </c>
      <c r="P11" s="97">
        <v>8</v>
      </c>
      <c r="Q11" s="97">
        <v>9</v>
      </c>
      <c r="R11" s="97">
        <v>10</v>
      </c>
      <c r="S11" s="97">
        <v>11</v>
      </c>
      <c r="T11" s="97">
        <v>12</v>
      </c>
      <c r="U11" s="97">
        <v>13</v>
      </c>
      <c r="V11" s="97">
        <v>14</v>
      </c>
      <c r="W11" s="97">
        <v>15</v>
      </c>
      <c r="X11" s="97">
        <v>16</v>
      </c>
      <c r="Y11" s="97">
        <v>17</v>
      </c>
    </row>
    <row r="12" spans="1:25">
      <c r="B12" s="98" t="s">
        <v>200</v>
      </c>
      <c r="C12" s="99" t="s">
        <v>201</v>
      </c>
      <c r="D12" s="100">
        <v>43851</v>
      </c>
      <c r="E12" s="99">
        <v>210</v>
      </c>
      <c r="F12" s="99">
        <v>44</v>
      </c>
      <c r="G12" s="99">
        <v>10</v>
      </c>
      <c r="H12" s="99">
        <v>10</v>
      </c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</row>
    <row r="13" spans="1:25">
      <c r="B13" s="99" t="s">
        <v>202</v>
      </c>
      <c r="C13" s="99" t="s">
        <v>201</v>
      </c>
      <c r="D13" s="100">
        <v>43851</v>
      </c>
      <c r="E13" s="99">
        <v>183</v>
      </c>
      <c r="F13" s="99">
        <v>51</v>
      </c>
      <c r="G13" s="99">
        <v>10</v>
      </c>
      <c r="H13" s="99">
        <v>10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</row>
    <row r="14" spans="1:25">
      <c r="B14" s="99" t="s">
        <v>203</v>
      </c>
      <c r="C14" s="99" t="s">
        <v>201</v>
      </c>
      <c r="D14" s="100">
        <v>43851</v>
      </c>
      <c r="E14" s="99">
        <v>160</v>
      </c>
      <c r="F14" s="99">
        <v>39</v>
      </c>
      <c r="G14" s="99">
        <v>10</v>
      </c>
      <c r="H14" s="99">
        <v>10</v>
      </c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</row>
    <row r="15" spans="1:25">
      <c r="B15" s="99" t="s">
        <v>204</v>
      </c>
      <c r="C15" s="99" t="s">
        <v>201</v>
      </c>
      <c r="D15" s="100">
        <v>43851</v>
      </c>
      <c r="E15" s="99">
        <v>204</v>
      </c>
      <c r="F15" s="99">
        <v>68</v>
      </c>
      <c r="G15" s="99">
        <v>9</v>
      </c>
      <c r="H15" s="99">
        <v>9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</row>
    <row r="16" spans="1:25">
      <c r="B16" s="99" t="s">
        <v>205</v>
      </c>
      <c r="C16" s="99" t="s">
        <v>201</v>
      </c>
      <c r="D16" s="100">
        <v>43851</v>
      </c>
      <c r="E16" s="99">
        <v>259</v>
      </c>
      <c r="F16" s="99">
        <v>51</v>
      </c>
      <c r="G16" s="99">
        <v>10</v>
      </c>
      <c r="H16" s="99">
        <v>10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</row>
    <row r="17" spans="2:25">
      <c r="B17" s="99" t="s">
        <v>200</v>
      </c>
      <c r="C17" s="99" t="s">
        <v>206</v>
      </c>
      <c r="D17" s="100">
        <v>43851</v>
      </c>
      <c r="E17" s="99">
        <v>72</v>
      </c>
      <c r="F17" s="99">
        <v>64</v>
      </c>
      <c r="G17" s="99">
        <v>10</v>
      </c>
      <c r="H17" s="99">
        <v>10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</row>
    <row r="18" spans="2:25">
      <c r="B18" s="99" t="s">
        <v>202</v>
      </c>
      <c r="C18" s="99" t="s">
        <v>206</v>
      </c>
      <c r="D18" s="100">
        <v>43851</v>
      </c>
      <c r="E18" s="99">
        <v>45</v>
      </c>
      <c r="F18" s="99">
        <v>38</v>
      </c>
      <c r="G18" s="99">
        <v>10</v>
      </c>
      <c r="H18" s="99">
        <v>10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</row>
    <row r="19" spans="2:25">
      <c r="B19" s="99" t="s">
        <v>203</v>
      </c>
      <c r="C19" s="99" t="s">
        <v>206</v>
      </c>
      <c r="D19" s="100">
        <v>43851</v>
      </c>
      <c r="E19" s="99">
        <v>25</v>
      </c>
      <c r="F19" s="99">
        <v>76</v>
      </c>
      <c r="G19" s="99">
        <v>10</v>
      </c>
      <c r="H19" s="99">
        <v>10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</row>
    <row r="20" spans="2:25">
      <c r="B20" s="99" t="s">
        <v>204</v>
      </c>
      <c r="C20" s="99" t="s">
        <v>206</v>
      </c>
      <c r="D20" s="100">
        <v>43851</v>
      </c>
      <c r="E20" s="99">
        <v>25</v>
      </c>
      <c r="F20" s="99">
        <v>48</v>
      </c>
      <c r="G20" s="99">
        <v>9</v>
      </c>
      <c r="H20" s="99">
        <v>9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</row>
    <row r="21" spans="2:25">
      <c r="B21" s="99" t="s">
        <v>205</v>
      </c>
      <c r="C21" s="99" t="s">
        <v>206</v>
      </c>
      <c r="D21" s="100">
        <v>43851</v>
      </c>
      <c r="E21" s="99">
        <v>23</v>
      </c>
      <c r="F21" s="99">
        <v>122</v>
      </c>
      <c r="G21" s="99">
        <v>10</v>
      </c>
      <c r="H21" s="99">
        <v>10</v>
      </c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</row>
    <row r="22" spans="2:25">
      <c r="B22" s="99" t="s">
        <v>200</v>
      </c>
      <c r="C22" s="99" t="s">
        <v>78</v>
      </c>
      <c r="D22" s="100">
        <v>43851</v>
      </c>
      <c r="E22" s="99">
        <v>10927</v>
      </c>
      <c r="F22" s="99">
        <v>50</v>
      </c>
      <c r="G22" s="99">
        <v>10</v>
      </c>
      <c r="H22" s="99"/>
      <c r="I22" s="99"/>
      <c r="J22" s="99"/>
      <c r="K22" s="99">
        <v>1</v>
      </c>
      <c r="L22" s="99">
        <v>1</v>
      </c>
      <c r="M22" s="99"/>
      <c r="N22" s="99">
        <v>1</v>
      </c>
      <c r="O22" s="99">
        <v>2</v>
      </c>
      <c r="P22" s="99">
        <v>1</v>
      </c>
      <c r="Q22" s="99">
        <v>1</v>
      </c>
      <c r="R22" s="99">
        <v>2</v>
      </c>
      <c r="S22" s="99"/>
      <c r="T22" s="99">
        <v>1</v>
      </c>
      <c r="U22" s="99"/>
      <c r="V22" s="99"/>
      <c r="W22" s="99"/>
      <c r="X22" s="99"/>
      <c r="Y22" s="99"/>
    </row>
    <row r="23" spans="2:25">
      <c r="B23" s="99" t="s">
        <v>202</v>
      </c>
      <c r="C23" s="99" t="s">
        <v>78</v>
      </c>
      <c r="D23" s="100">
        <v>43851</v>
      </c>
      <c r="E23" s="99">
        <v>11531</v>
      </c>
      <c r="F23" s="99">
        <v>53</v>
      </c>
      <c r="G23" s="99">
        <v>10</v>
      </c>
      <c r="H23" s="99"/>
      <c r="I23" s="99"/>
      <c r="J23" s="99"/>
      <c r="K23" s="99">
        <v>1</v>
      </c>
      <c r="L23" s="99">
        <v>1</v>
      </c>
      <c r="M23" s="99"/>
      <c r="N23" s="99">
        <v>1</v>
      </c>
      <c r="O23" s="99">
        <v>2</v>
      </c>
      <c r="P23" s="99">
        <v>1</v>
      </c>
      <c r="Q23" s="99"/>
      <c r="R23" s="99">
        <v>1</v>
      </c>
      <c r="S23" s="99">
        <v>2</v>
      </c>
      <c r="T23" s="99">
        <v>1</v>
      </c>
      <c r="U23" s="99"/>
      <c r="V23" s="99"/>
      <c r="W23" s="99"/>
      <c r="X23" s="99"/>
      <c r="Y23" s="99"/>
    </row>
    <row r="24" spans="2:25">
      <c r="B24" s="99" t="s">
        <v>203</v>
      </c>
      <c r="C24" s="99" t="s">
        <v>78</v>
      </c>
      <c r="D24" s="100">
        <v>43851</v>
      </c>
      <c r="E24" s="99">
        <v>9218</v>
      </c>
      <c r="F24" s="99">
        <v>55</v>
      </c>
      <c r="G24" s="99">
        <v>10</v>
      </c>
      <c r="H24" s="99"/>
      <c r="I24" s="99"/>
      <c r="J24" s="99"/>
      <c r="K24" s="99">
        <v>1</v>
      </c>
      <c r="L24" s="99">
        <v>2</v>
      </c>
      <c r="M24" s="99">
        <v>1</v>
      </c>
      <c r="N24" s="99">
        <v>1</v>
      </c>
      <c r="O24" s="99">
        <v>1</v>
      </c>
      <c r="P24" s="99"/>
      <c r="Q24" s="99">
        <v>2</v>
      </c>
      <c r="R24" s="99">
        <v>1</v>
      </c>
      <c r="S24" s="99">
        <v>1</v>
      </c>
      <c r="T24" s="99"/>
      <c r="U24" s="99"/>
      <c r="V24" s="99"/>
      <c r="W24" s="99"/>
      <c r="X24" s="99"/>
      <c r="Y24" s="99"/>
    </row>
    <row r="25" spans="2:25">
      <c r="B25" s="99" t="s">
        <v>204</v>
      </c>
      <c r="C25" s="99" t="s">
        <v>78</v>
      </c>
      <c r="D25" s="100">
        <v>43851</v>
      </c>
      <c r="E25" s="99">
        <v>10657</v>
      </c>
      <c r="F25" s="99">
        <v>51</v>
      </c>
      <c r="G25" s="99">
        <v>9</v>
      </c>
      <c r="H25" s="99"/>
      <c r="I25" s="99"/>
      <c r="J25" s="99"/>
      <c r="K25" s="99"/>
      <c r="L25" s="99">
        <v>1</v>
      </c>
      <c r="M25" s="99">
        <v>1</v>
      </c>
      <c r="N25" s="99">
        <v>1</v>
      </c>
      <c r="O25" s="99">
        <v>3</v>
      </c>
      <c r="P25" s="99"/>
      <c r="Q25" s="99"/>
      <c r="R25" s="99"/>
      <c r="S25" s="99">
        <v>1</v>
      </c>
      <c r="T25" s="99">
        <v>2</v>
      </c>
      <c r="U25" s="99"/>
      <c r="V25" s="99"/>
      <c r="W25" s="99"/>
      <c r="X25" s="99"/>
      <c r="Y25" s="99"/>
    </row>
    <row r="26" spans="2:25">
      <c r="B26" s="99" t="s">
        <v>205</v>
      </c>
      <c r="C26" s="99" t="s">
        <v>78</v>
      </c>
      <c r="D26" s="100">
        <v>43851</v>
      </c>
      <c r="E26" s="99">
        <v>7891</v>
      </c>
      <c r="F26" s="99">
        <v>57</v>
      </c>
      <c r="G26" s="99">
        <v>10</v>
      </c>
      <c r="H26" s="99"/>
      <c r="I26" s="99">
        <v>1</v>
      </c>
      <c r="J26" s="99"/>
      <c r="K26" s="99">
        <v>1</v>
      </c>
      <c r="L26" s="99">
        <v>2</v>
      </c>
      <c r="M26" s="99"/>
      <c r="N26" s="99">
        <v>1</v>
      </c>
      <c r="O26" s="99">
        <v>1</v>
      </c>
      <c r="P26" s="99">
        <v>2</v>
      </c>
      <c r="Q26" s="99">
        <v>1</v>
      </c>
      <c r="R26" s="99">
        <v>1</v>
      </c>
      <c r="S26" s="99"/>
      <c r="T26" s="99"/>
      <c r="U26" s="99"/>
      <c r="V26" s="99"/>
      <c r="W26" s="99"/>
      <c r="X26" s="99"/>
      <c r="Y26" s="99"/>
    </row>
    <row r="27" spans="2:25">
      <c r="B27" s="99" t="s">
        <v>200</v>
      </c>
      <c r="C27" s="99" t="s">
        <v>207</v>
      </c>
      <c r="D27" s="100">
        <v>43851</v>
      </c>
      <c r="E27" s="99">
        <v>16221</v>
      </c>
      <c r="F27" s="99">
        <v>2</v>
      </c>
      <c r="G27" s="99">
        <v>10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>
        <v>10</v>
      </c>
      <c r="S27" s="99"/>
      <c r="T27" s="99"/>
      <c r="U27" s="99"/>
      <c r="V27" s="99"/>
      <c r="W27" s="99"/>
      <c r="X27" s="99"/>
      <c r="Y27" s="99"/>
    </row>
    <row r="28" spans="2:25">
      <c r="B28" s="99" t="s">
        <v>202</v>
      </c>
      <c r="C28" s="99" t="s">
        <v>207</v>
      </c>
      <c r="D28" s="100">
        <v>43851</v>
      </c>
      <c r="E28" s="99">
        <v>13162</v>
      </c>
      <c r="F28" s="99">
        <v>25</v>
      </c>
      <c r="G28" s="99">
        <v>10</v>
      </c>
      <c r="H28" s="99"/>
      <c r="I28" s="99"/>
      <c r="J28" s="99"/>
      <c r="K28" s="99"/>
      <c r="L28" s="99"/>
      <c r="M28" s="99"/>
      <c r="N28" s="99">
        <v>2</v>
      </c>
      <c r="O28" s="99"/>
      <c r="P28" s="99">
        <v>1</v>
      </c>
      <c r="Q28" s="99"/>
      <c r="R28" s="99">
        <v>7</v>
      </c>
      <c r="S28" s="99"/>
      <c r="T28" s="99"/>
      <c r="U28" s="99"/>
      <c r="V28" s="99"/>
      <c r="W28" s="99"/>
      <c r="X28" s="99"/>
      <c r="Y28" s="99"/>
    </row>
    <row r="29" spans="2:25">
      <c r="B29" s="99" t="s">
        <v>203</v>
      </c>
      <c r="C29" s="99" t="s">
        <v>207</v>
      </c>
      <c r="D29" s="100">
        <v>43851</v>
      </c>
      <c r="E29" s="99">
        <v>15827</v>
      </c>
      <c r="F29" s="99">
        <v>3</v>
      </c>
      <c r="G29" s="99">
        <v>10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>
        <v>10</v>
      </c>
      <c r="S29" s="99"/>
      <c r="T29" s="99"/>
      <c r="U29" s="99"/>
      <c r="V29" s="99"/>
      <c r="W29" s="99"/>
      <c r="X29" s="99"/>
      <c r="Y29" s="99"/>
    </row>
    <row r="30" spans="2:25">
      <c r="B30" s="99" t="s">
        <v>204</v>
      </c>
      <c r="C30" s="99" t="s">
        <v>207</v>
      </c>
      <c r="D30" s="100">
        <v>43851</v>
      </c>
      <c r="E30" s="99">
        <v>11943</v>
      </c>
      <c r="F30" s="99">
        <v>46</v>
      </c>
      <c r="G30" s="99">
        <v>9</v>
      </c>
      <c r="H30" s="99"/>
      <c r="I30" s="99"/>
      <c r="J30" s="99">
        <v>1</v>
      </c>
      <c r="K30" s="99">
        <v>1</v>
      </c>
      <c r="L30" s="99"/>
      <c r="M30" s="99"/>
      <c r="N30" s="99"/>
      <c r="O30" s="99">
        <v>1</v>
      </c>
      <c r="P30" s="99"/>
      <c r="Q30" s="99">
        <v>1</v>
      </c>
      <c r="R30" s="99">
        <v>5</v>
      </c>
      <c r="S30" s="99"/>
      <c r="T30" s="99"/>
      <c r="U30" s="99"/>
      <c r="V30" s="99"/>
      <c r="W30" s="99"/>
      <c r="X30" s="99"/>
      <c r="Y30" s="99"/>
    </row>
    <row r="31" spans="2:25">
      <c r="B31" s="99" t="s">
        <v>205</v>
      </c>
      <c r="C31" s="99" t="s">
        <v>207</v>
      </c>
      <c r="D31" s="100">
        <v>43851</v>
      </c>
      <c r="E31" s="99">
        <v>10622</v>
      </c>
      <c r="F31" s="99">
        <v>42</v>
      </c>
      <c r="G31" s="99">
        <v>10</v>
      </c>
      <c r="H31" s="99"/>
      <c r="I31" s="99"/>
      <c r="J31" s="99"/>
      <c r="K31" s="99"/>
      <c r="L31" s="99">
        <v>2</v>
      </c>
      <c r="M31" s="99"/>
      <c r="N31" s="99">
        <v>1</v>
      </c>
      <c r="O31" s="99">
        <v>2</v>
      </c>
      <c r="P31" s="99">
        <v>1</v>
      </c>
      <c r="Q31" s="99">
        <v>1</v>
      </c>
      <c r="R31" s="99">
        <v>3</v>
      </c>
      <c r="S31" s="99"/>
      <c r="T31" s="99"/>
      <c r="U31" s="99"/>
      <c r="V31" s="99"/>
      <c r="W31" s="99"/>
      <c r="X31" s="99"/>
      <c r="Y31" s="99"/>
    </row>
    <row r="32" spans="2:25">
      <c r="B32" s="99" t="s">
        <v>200</v>
      </c>
      <c r="C32" s="99" t="s">
        <v>208</v>
      </c>
      <c r="D32" s="100">
        <v>43851</v>
      </c>
      <c r="E32" s="101">
        <v>7.8</v>
      </c>
      <c r="F32" s="102">
        <v>14.555031081988393</v>
      </c>
      <c r="G32" s="99">
        <v>10</v>
      </c>
      <c r="H32" s="99" t="s">
        <v>80</v>
      </c>
      <c r="I32" s="99" t="s">
        <v>80</v>
      </c>
      <c r="J32" s="99" t="s">
        <v>80</v>
      </c>
      <c r="K32" s="99" t="s">
        <v>80</v>
      </c>
      <c r="L32" s="99" t="s">
        <v>80</v>
      </c>
      <c r="M32" s="99" t="s">
        <v>80</v>
      </c>
      <c r="N32" s="99">
        <v>1</v>
      </c>
      <c r="O32" s="99">
        <v>3</v>
      </c>
      <c r="P32" s="99">
        <v>4</v>
      </c>
      <c r="Q32" s="99">
        <v>1</v>
      </c>
      <c r="R32" s="99">
        <v>1</v>
      </c>
      <c r="S32" s="99" t="s">
        <v>80</v>
      </c>
      <c r="T32" s="99" t="s">
        <v>80</v>
      </c>
      <c r="U32" s="99"/>
      <c r="V32" s="99"/>
      <c r="W32" s="99"/>
      <c r="X32" s="99"/>
      <c r="Y32" s="99"/>
    </row>
    <row r="33" spans="2:25">
      <c r="B33" s="99" t="s">
        <v>202</v>
      </c>
      <c r="C33" s="99" t="s">
        <v>208</v>
      </c>
      <c r="D33" s="100">
        <v>43851</v>
      </c>
      <c r="E33" s="101">
        <v>7.3</v>
      </c>
      <c r="F33" s="102">
        <v>14.511642540703853</v>
      </c>
      <c r="G33" s="99">
        <v>10</v>
      </c>
      <c r="H33" s="99" t="s">
        <v>80</v>
      </c>
      <c r="I33" s="99" t="s">
        <v>80</v>
      </c>
      <c r="J33" s="99" t="s">
        <v>80</v>
      </c>
      <c r="K33" s="99" t="s">
        <v>80</v>
      </c>
      <c r="L33" s="99" t="s">
        <v>80</v>
      </c>
      <c r="M33" s="99">
        <v>1</v>
      </c>
      <c r="N33" s="99" t="s">
        <v>80</v>
      </c>
      <c r="O33" s="99">
        <v>5</v>
      </c>
      <c r="P33" s="99">
        <v>3</v>
      </c>
      <c r="Q33" s="99">
        <v>1</v>
      </c>
      <c r="R33" s="99" t="s">
        <v>80</v>
      </c>
      <c r="S33" s="99" t="s">
        <v>80</v>
      </c>
      <c r="T33" s="99" t="s">
        <v>80</v>
      </c>
      <c r="U33" s="99"/>
      <c r="V33" s="99"/>
      <c r="W33" s="99"/>
      <c r="X33" s="99"/>
      <c r="Y33" s="99"/>
    </row>
    <row r="34" spans="2:25">
      <c r="B34" s="99" t="s">
        <v>203</v>
      </c>
      <c r="C34" s="99" t="s">
        <v>208</v>
      </c>
      <c r="D34" s="100">
        <v>43851</v>
      </c>
      <c r="E34" s="101">
        <v>6.4</v>
      </c>
      <c r="F34" s="102">
        <v>22.341261030757504</v>
      </c>
      <c r="G34" s="99">
        <v>10</v>
      </c>
      <c r="H34" s="99" t="s">
        <v>80</v>
      </c>
      <c r="I34" s="99" t="s">
        <v>80</v>
      </c>
      <c r="J34" s="99" t="s">
        <v>80</v>
      </c>
      <c r="K34" s="99" t="s">
        <v>80</v>
      </c>
      <c r="L34" s="99">
        <v>2</v>
      </c>
      <c r="M34" s="99" t="s">
        <v>80</v>
      </c>
      <c r="N34" s="99">
        <v>2</v>
      </c>
      <c r="O34" s="99">
        <v>4</v>
      </c>
      <c r="P34" s="99">
        <v>2</v>
      </c>
      <c r="Q34" s="99" t="s">
        <v>80</v>
      </c>
      <c r="R34" s="99" t="s">
        <v>80</v>
      </c>
      <c r="S34" s="99" t="s">
        <v>80</v>
      </c>
      <c r="T34" s="99" t="s">
        <v>80</v>
      </c>
      <c r="U34" s="99"/>
      <c r="V34" s="99"/>
      <c r="W34" s="99"/>
      <c r="X34" s="99"/>
      <c r="Y34" s="99"/>
    </row>
    <row r="35" spans="2:25">
      <c r="B35" s="99" t="s">
        <v>204</v>
      </c>
      <c r="C35" s="99" t="s">
        <v>208</v>
      </c>
      <c r="D35" s="100">
        <v>43851</v>
      </c>
      <c r="E35" s="101">
        <v>6.7777777777777777</v>
      </c>
      <c r="F35" s="102">
        <v>17.732219387527806</v>
      </c>
      <c r="G35" s="99">
        <v>9</v>
      </c>
      <c r="H35" s="99" t="s">
        <v>80</v>
      </c>
      <c r="I35" s="99" t="s">
        <v>80</v>
      </c>
      <c r="J35" s="99" t="s">
        <v>80</v>
      </c>
      <c r="K35" s="99" t="s">
        <v>80</v>
      </c>
      <c r="L35" s="99" t="s">
        <v>80</v>
      </c>
      <c r="M35" s="99">
        <v>1</v>
      </c>
      <c r="N35" s="99">
        <v>3</v>
      </c>
      <c r="O35" s="99">
        <v>3</v>
      </c>
      <c r="P35" s="99">
        <v>1</v>
      </c>
      <c r="Q35" s="99">
        <v>1</v>
      </c>
      <c r="R35" s="99" t="s">
        <v>80</v>
      </c>
      <c r="S35" s="99" t="s">
        <v>80</v>
      </c>
      <c r="T35" s="99" t="s">
        <v>80</v>
      </c>
      <c r="U35" s="99"/>
      <c r="V35" s="99"/>
      <c r="W35" s="99"/>
      <c r="X35" s="99"/>
      <c r="Y35" s="99"/>
    </row>
    <row r="36" spans="2:25">
      <c r="B36" s="99" t="s">
        <v>205</v>
      </c>
      <c r="C36" s="99" t="s">
        <v>208</v>
      </c>
      <c r="D36" s="100">
        <v>43851</v>
      </c>
      <c r="E36" s="101">
        <v>7.2</v>
      </c>
      <c r="F36" s="102">
        <v>15.767950338820757</v>
      </c>
      <c r="G36" s="99">
        <v>10</v>
      </c>
      <c r="H36" s="99" t="s">
        <v>80</v>
      </c>
      <c r="I36" s="99" t="s">
        <v>80</v>
      </c>
      <c r="J36" s="99" t="s">
        <v>80</v>
      </c>
      <c r="K36" s="99" t="s">
        <v>80</v>
      </c>
      <c r="L36" s="99" t="s">
        <v>80</v>
      </c>
      <c r="M36" s="99">
        <v>1</v>
      </c>
      <c r="N36" s="99">
        <v>1</v>
      </c>
      <c r="O36" s="99">
        <v>4</v>
      </c>
      <c r="P36" s="99">
        <v>3</v>
      </c>
      <c r="Q36" s="99">
        <v>1</v>
      </c>
      <c r="R36" s="99" t="s">
        <v>80</v>
      </c>
      <c r="S36" s="99" t="s">
        <v>80</v>
      </c>
      <c r="T36" s="99" t="s">
        <v>80</v>
      </c>
      <c r="U36" s="99"/>
      <c r="V36" s="99"/>
      <c r="W36" s="99"/>
      <c r="X36" s="99"/>
      <c r="Y36" s="99"/>
    </row>
    <row r="37" spans="2:25">
      <c r="B37" s="99" t="s">
        <v>200</v>
      </c>
      <c r="C37" s="99" t="s">
        <v>209</v>
      </c>
      <c r="D37" s="100">
        <v>43851</v>
      </c>
      <c r="E37" s="101">
        <v>7.5</v>
      </c>
      <c r="F37" s="103">
        <v>11.331154474650633</v>
      </c>
      <c r="G37" s="99">
        <v>10</v>
      </c>
      <c r="H37" s="99" t="s">
        <v>80</v>
      </c>
      <c r="I37" s="99" t="s">
        <v>80</v>
      </c>
      <c r="J37" s="99" t="s">
        <v>80</v>
      </c>
      <c r="K37" s="99" t="s">
        <v>80</v>
      </c>
      <c r="L37" s="99" t="s">
        <v>80</v>
      </c>
      <c r="M37" s="99" t="s">
        <v>80</v>
      </c>
      <c r="N37" s="99">
        <v>1</v>
      </c>
      <c r="O37" s="99">
        <v>4</v>
      </c>
      <c r="P37" s="99">
        <v>4</v>
      </c>
      <c r="Q37" s="99">
        <v>1</v>
      </c>
      <c r="R37" s="99" t="s">
        <v>80</v>
      </c>
      <c r="S37" s="99" t="s">
        <v>80</v>
      </c>
      <c r="T37" s="99" t="s">
        <v>80</v>
      </c>
      <c r="U37" s="99"/>
      <c r="V37" s="99"/>
      <c r="W37" s="99"/>
      <c r="X37" s="99"/>
      <c r="Y37" s="99"/>
    </row>
    <row r="38" spans="2:25">
      <c r="B38" s="99" t="s">
        <v>202</v>
      </c>
      <c r="C38" s="99" t="s">
        <v>209</v>
      </c>
      <c r="D38" s="100">
        <v>43851</v>
      </c>
      <c r="E38" s="101">
        <v>7</v>
      </c>
      <c r="F38" s="103">
        <v>15.058465048420855</v>
      </c>
      <c r="G38" s="99">
        <v>10</v>
      </c>
      <c r="H38" s="99" t="s">
        <v>80</v>
      </c>
      <c r="I38" s="99" t="s">
        <v>80</v>
      </c>
      <c r="J38" s="99" t="s">
        <v>80</v>
      </c>
      <c r="K38" s="99" t="s">
        <v>80</v>
      </c>
      <c r="L38" s="99" t="s">
        <v>80</v>
      </c>
      <c r="M38" s="99" t="s">
        <v>80</v>
      </c>
      <c r="N38" s="99">
        <v>4</v>
      </c>
      <c r="O38" s="99">
        <v>3</v>
      </c>
      <c r="P38" s="99">
        <v>2</v>
      </c>
      <c r="Q38" s="99">
        <v>1</v>
      </c>
      <c r="R38" s="99" t="s">
        <v>80</v>
      </c>
      <c r="S38" s="99" t="s">
        <v>80</v>
      </c>
      <c r="T38" s="99" t="s">
        <v>80</v>
      </c>
      <c r="U38" s="99"/>
      <c r="V38" s="99"/>
      <c r="W38" s="99"/>
      <c r="X38" s="99"/>
      <c r="Y38" s="99"/>
    </row>
    <row r="39" spans="2:25">
      <c r="B39" s="99" t="s">
        <v>203</v>
      </c>
      <c r="C39" s="99" t="s">
        <v>209</v>
      </c>
      <c r="D39" s="100">
        <v>43851</v>
      </c>
      <c r="E39" s="101">
        <v>6.7</v>
      </c>
      <c r="F39" s="103">
        <v>10.073859070306787</v>
      </c>
      <c r="G39" s="99">
        <v>10</v>
      </c>
      <c r="H39" s="99" t="s">
        <v>80</v>
      </c>
      <c r="I39" s="99" t="s">
        <v>80</v>
      </c>
      <c r="J39" s="99" t="s">
        <v>80</v>
      </c>
      <c r="K39" s="99" t="s">
        <v>80</v>
      </c>
      <c r="L39" s="99" t="s">
        <v>80</v>
      </c>
      <c r="M39" s="99" t="s">
        <v>80</v>
      </c>
      <c r="N39" s="99">
        <v>4</v>
      </c>
      <c r="O39" s="99">
        <v>5</v>
      </c>
      <c r="P39" s="99">
        <v>1</v>
      </c>
      <c r="Q39" s="99" t="s">
        <v>80</v>
      </c>
      <c r="R39" s="99" t="s">
        <v>80</v>
      </c>
      <c r="S39" s="99" t="s">
        <v>80</v>
      </c>
      <c r="T39" s="99" t="s">
        <v>80</v>
      </c>
      <c r="U39" s="99"/>
      <c r="V39" s="99"/>
      <c r="W39" s="99"/>
      <c r="X39" s="99"/>
      <c r="Y39" s="99"/>
    </row>
    <row r="40" spans="2:25">
      <c r="B40" s="99" t="s">
        <v>204</v>
      </c>
      <c r="C40" s="99" t="s">
        <v>209</v>
      </c>
      <c r="D40" s="100">
        <v>43851</v>
      </c>
      <c r="E40" s="101">
        <v>7.4444444444444446</v>
      </c>
      <c r="F40" s="103">
        <v>11.846647661483248</v>
      </c>
      <c r="G40" s="99">
        <v>9</v>
      </c>
      <c r="H40" s="99" t="s">
        <v>80</v>
      </c>
      <c r="I40" s="99" t="s">
        <v>80</v>
      </c>
      <c r="J40" s="99" t="s">
        <v>80</v>
      </c>
      <c r="K40" s="99" t="s">
        <v>80</v>
      </c>
      <c r="L40" s="99" t="s">
        <v>80</v>
      </c>
      <c r="M40" s="99" t="s">
        <v>80</v>
      </c>
      <c r="N40" s="99">
        <v>1</v>
      </c>
      <c r="O40" s="99">
        <v>4</v>
      </c>
      <c r="P40" s="99">
        <v>3</v>
      </c>
      <c r="Q40" s="99">
        <v>1</v>
      </c>
      <c r="R40" s="99" t="s">
        <v>80</v>
      </c>
      <c r="S40" s="99" t="s">
        <v>80</v>
      </c>
      <c r="T40" s="99" t="s">
        <v>80</v>
      </c>
      <c r="U40" s="99"/>
      <c r="V40" s="99"/>
      <c r="W40" s="99"/>
      <c r="X40" s="99"/>
      <c r="Y40" s="99"/>
    </row>
    <row r="41" spans="2:25">
      <c r="B41" s="99" t="s">
        <v>205</v>
      </c>
      <c r="C41" s="99" t="s">
        <v>209</v>
      </c>
      <c r="D41" s="100">
        <v>43851</v>
      </c>
      <c r="E41" s="101">
        <v>7.5</v>
      </c>
      <c r="F41" s="103">
        <v>14.401645996461912</v>
      </c>
      <c r="G41" s="99">
        <v>10</v>
      </c>
      <c r="H41" s="99" t="s">
        <v>80</v>
      </c>
      <c r="I41" s="99" t="s">
        <v>80</v>
      </c>
      <c r="J41" s="99" t="s">
        <v>80</v>
      </c>
      <c r="K41" s="99" t="s">
        <v>80</v>
      </c>
      <c r="L41" s="99" t="s">
        <v>80</v>
      </c>
      <c r="M41" s="99" t="s">
        <v>80</v>
      </c>
      <c r="N41" s="99">
        <v>2</v>
      </c>
      <c r="O41" s="99">
        <v>3</v>
      </c>
      <c r="P41" s="99">
        <v>3</v>
      </c>
      <c r="Q41" s="99">
        <v>2</v>
      </c>
      <c r="R41" s="99" t="s">
        <v>80</v>
      </c>
      <c r="S41" s="99" t="s">
        <v>80</v>
      </c>
      <c r="T41" s="99" t="s">
        <v>80</v>
      </c>
      <c r="U41" s="99"/>
      <c r="V41" s="99"/>
      <c r="W41" s="99"/>
      <c r="X41" s="99"/>
      <c r="Y41" s="99"/>
    </row>
    <row r="42" spans="2:25">
      <c r="B42" s="99" t="s">
        <v>200</v>
      </c>
      <c r="C42" s="99" t="s">
        <v>210</v>
      </c>
      <c r="D42" s="100">
        <v>43851</v>
      </c>
      <c r="E42" s="101">
        <v>7.8</v>
      </c>
      <c r="F42" s="102">
        <v>5.4056028378947039</v>
      </c>
      <c r="G42" s="99">
        <v>10</v>
      </c>
      <c r="H42" s="99" t="s">
        <v>80</v>
      </c>
      <c r="I42" s="99" t="s">
        <v>80</v>
      </c>
      <c r="J42" s="99" t="s">
        <v>80</v>
      </c>
      <c r="K42" s="99" t="s">
        <v>80</v>
      </c>
      <c r="L42" s="99" t="s">
        <v>80</v>
      </c>
      <c r="M42" s="99" t="s">
        <v>80</v>
      </c>
      <c r="N42" s="99" t="s">
        <v>80</v>
      </c>
      <c r="O42" s="99">
        <v>2</v>
      </c>
      <c r="P42" s="99">
        <v>8</v>
      </c>
      <c r="Q42" s="99" t="s">
        <v>80</v>
      </c>
      <c r="R42" s="99" t="s">
        <v>80</v>
      </c>
      <c r="S42" s="99" t="s">
        <v>80</v>
      </c>
      <c r="T42" s="99" t="s">
        <v>80</v>
      </c>
      <c r="U42" s="99"/>
      <c r="V42" s="99"/>
      <c r="W42" s="99"/>
      <c r="X42" s="99"/>
      <c r="Y42" s="99"/>
    </row>
    <row r="43" spans="2:25">
      <c r="B43" s="99" t="s">
        <v>202</v>
      </c>
      <c r="C43" s="99" t="s">
        <v>210</v>
      </c>
      <c r="D43" s="100">
        <v>43851</v>
      </c>
      <c r="E43" s="101">
        <v>8.1999999999999993</v>
      </c>
      <c r="F43" s="102">
        <v>12.595067792544462</v>
      </c>
      <c r="G43" s="99">
        <v>10</v>
      </c>
      <c r="H43" s="99" t="s">
        <v>80</v>
      </c>
      <c r="I43" s="99" t="s">
        <v>80</v>
      </c>
      <c r="J43" s="99" t="s">
        <v>80</v>
      </c>
      <c r="K43" s="99" t="s">
        <v>80</v>
      </c>
      <c r="L43" s="99" t="s">
        <v>80</v>
      </c>
      <c r="M43" s="99" t="s">
        <v>80</v>
      </c>
      <c r="N43" s="99" t="s">
        <v>80</v>
      </c>
      <c r="O43" s="99">
        <v>3</v>
      </c>
      <c r="P43" s="99">
        <v>3</v>
      </c>
      <c r="Q43" s="99">
        <v>3</v>
      </c>
      <c r="R43" s="99">
        <v>1</v>
      </c>
      <c r="S43" s="99" t="s">
        <v>80</v>
      </c>
      <c r="T43" s="99" t="s">
        <v>80</v>
      </c>
      <c r="U43" s="99"/>
      <c r="V43" s="99"/>
      <c r="W43" s="99"/>
      <c r="X43" s="99"/>
      <c r="Y43" s="99"/>
    </row>
    <row r="44" spans="2:25">
      <c r="B44" s="99" t="s">
        <v>203</v>
      </c>
      <c r="C44" s="99" t="s">
        <v>210</v>
      </c>
      <c r="D44" s="100">
        <v>43851</v>
      </c>
      <c r="E44" s="101">
        <v>8</v>
      </c>
      <c r="F44" s="102">
        <v>8.3333333333333321</v>
      </c>
      <c r="G44" s="99">
        <v>10</v>
      </c>
      <c r="H44" s="99" t="s">
        <v>80</v>
      </c>
      <c r="I44" s="99" t="s">
        <v>80</v>
      </c>
      <c r="J44" s="99" t="s">
        <v>80</v>
      </c>
      <c r="K44" s="99" t="s">
        <v>80</v>
      </c>
      <c r="L44" s="99" t="s">
        <v>80</v>
      </c>
      <c r="M44" s="99" t="s">
        <v>80</v>
      </c>
      <c r="N44" s="99" t="s">
        <v>80</v>
      </c>
      <c r="O44" s="99">
        <v>2</v>
      </c>
      <c r="P44" s="99">
        <v>6</v>
      </c>
      <c r="Q44" s="99">
        <v>2</v>
      </c>
      <c r="R44" s="99" t="s">
        <v>80</v>
      </c>
      <c r="S44" s="99" t="s">
        <v>80</v>
      </c>
      <c r="T44" s="99" t="s">
        <v>80</v>
      </c>
      <c r="U44" s="99"/>
      <c r="V44" s="99"/>
      <c r="W44" s="99"/>
      <c r="X44" s="99"/>
      <c r="Y44" s="99"/>
    </row>
    <row r="45" spans="2:25">
      <c r="B45" s="99" t="s">
        <v>204</v>
      </c>
      <c r="C45" s="99" t="s">
        <v>210</v>
      </c>
      <c r="D45" s="100">
        <v>43851</v>
      </c>
      <c r="E45" s="101">
        <v>7.5555555555555554</v>
      </c>
      <c r="F45" s="102">
        <v>9.6152182578102519</v>
      </c>
      <c r="G45" s="99">
        <v>9</v>
      </c>
      <c r="H45" s="99" t="s">
        <v>80</v>
      </c>
      <c r="I45" s="99" t="s">
        <v>80</v>
      </c>
      <c r="J45" s="99" t="s">
        <v>80</v>
      </c>
      <c r="K45" s="99" t="s">
        <v>80</v>
      </c>
      <c r="L45" s="99" t="s">
        <v>80</v>
      </c>
      <c r="M45" s="99" t="s">
        <v>80</v>
      </c>
      <c r="N45" s="99" t="s">
        <v>80</v>
      </c>
      <c r="O45" s="99">
        <v>5</v>
      </c>
      <c r="P45" s="99">
        <v>3</v>
      </c>
      <c r="Q45" s="99">
        <v>1</v>
      </c>
      <c r="R45" s="99" t="s">
        <v>80</v>
      </c>
      <c r="S45" s="99" t="s">
        <v>80</v>
      </c>
      <c r="T45" s="99" t="s">
        <v>80</v>
      </c>
      <c r="U45" s="99"/>
      <c r="V45" s="99"/>
      <c r="W45" s="99"/>
      <c r="X45" s="99"/>
      <c r="Y45" s="99"/>
    </row>
    <row r="46" spans="2:25">
      <c r="B46" s="99" t="s">
        <v>205</v>
      </c>
      <c r="C46" s="99" t="s">
        <v>210</v>
      </c>
      <c r="D46" s="100">
        <v>43851</v>
      </c>
      <c r="E46" s="101">
        <v>8</v>
      </c>
      <c r="F46" s="102">
        <v>8.3333333333333321</v>
      </c>
      <c r="G46" s="99">
        <v>10</v>
      </c>
      <c r="H46" s="99" t="s">
        <v>80</v>
      </c>
      <c r="I46" s="99" t="s">
        <v>80</v>
      </c>
      <c r="J46" s="99" t="s">
        <v>80</v>
      </c>
      <c r="K46" s="99" t="s">
        <v>80</v>
      </c>
      <c r="L46" s="99" t="s">
        <v>80</v>
      </c>
      <c r="M46" s="99" t="s">
        <v>80</v>
      </c>
      <c r="N46" s="99" t="s">
        <v>80</v>
      </c>
      <c r="O46" s="99">
        <v>2</v>
      </c>
      <c r="P46" s="99">
        <v>6</v>
      </c>
      <c r="Q46" s="99">
        <v>2</v>
      </c>
      <c r="R46" s="99" t="s">
        <v>80</v>
      </c>
      <c r="S46" s="99" t="s">
        <v>80</v>
      </c>
      <c r="T46" s="99" t="s">
        <v>80</v>
      </c>
      <c r="U46" s="99"/>
      <c r="V46" s="99"/>
      <c r="W46" s="99"/>
      <c r="X46" s="99"/>
      <c r="Y46" s="99"/>
    </row>
    <row r="48" spans="2:25">
      <c r="B48" s="62" t="s">
        <v>211</v>
      </c>
    </row>
    <row r="49" spans="2:25">
      <c r="B49" s="63" t="s">
        <v>212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>
      <c r="B50" s="66" t="s">
        <v>213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67"/>
    </row>
    <row r="51" spans="2:25">
      <c r="B51" s="66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67"/>
    </row>
    <row r="52" spans="2:25">
      <c r="B52" s="66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67"/>
    </row>
    <row r="53" spans="2:25"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70"/>
    </row>
    <row r="56" spans="2:25">
      <c r="B56" s="119" t="s">
        <v>112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</row>
    <row r="57" spans="2:25" ht="17.25">
      <c r="B57" s="120" t="s">
        <v>113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</row>
  </sheetData>
  <mergeCells count="17">
    <mergeCell ref="G8:H8"/>
    <mergeCell ref="J8:N8"/>
    <mergeCell ref="U8:X8"/>
    <mergeCell ref="B56:Y56"/>
    <mergeCell ref="B57:Y57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8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D12:D36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 D17:D21">
    <cfRule type="colorScale" priority="7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 B17:Y21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D12:D36">
    <cfRule type="colorScale" priority="7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7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7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D32:D36"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6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D32:D36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36 D12:D36 C12:C16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22:Y26 D22:D26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22:Y26 D22:D26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22:Y26 D22:D26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41 D12:D41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 D17:D21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 B17:Y2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D12:D4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41 D37:D4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4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41 C12:C16 D12:D4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31" bottom="0.26" header="0.31496062992125984" footer="0.17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topLeftCell="B1" workbookViewId="0">
      <selection activeCell="E15" sqref="E15"/>
    </sheetView>
  </sheetViews>
  <sheetFormatPr defaultRowHeight="16.5"/>
  <cols>
    <col min="1" max="1" width="1.625" style="1" hidden="1" customWidth="1"/>
    <col min="2" max="2" width="10.1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7"/>
      <c r="C1" s="78"/>
      <c r="D1" s="79"/>
      <c r="E1" s="4"/>
      <c r="G1" s="109"/>
      <c r="H1" s="109"/>
      <c r="I1" s="109"/>
      <c r="O1" s="5"/>
      <c r="Q1" s="5"/>
      <c r="T1" s="104"/>
    </row>
    <row r="2" spans="1:25" ht="20.25">
      <c r="B2" s="110" t="s">
        <v>47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B3" s="111" t="s">
        <v>214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50</v>
      </c>
      <c r="C5" s="12" t="s">
        <v>51</v>
      </c>
      <c r="D5" s="13"/>
      <c r="E5" s="14" t="s">
        <v>215</v>
      </c>
      <c r="F5" s="15"/>
      <c r="G5" s="112" t="s">
        <v>155</v>
      </c>
      <c r="H5" s="112"/>
      <c r="I5" s="16"/>
      <c r="J5" s="113">
        <v>43887</v>
      </c>
      <c r="K5" s="113"/>
      <c r="L5" s="113"/>
      <c r="M5" s="113"/>
      <c r="N5" s="113"/>
      <c r="O5" s="16"/>
      <c r="P5" s="17" t="s">
        <v>156</v>
      </c>
      <c r="Q5" s="18"/>
      <c r="R5" s="19"/>
      <c r="S5" s="14"/>
      <c r="T5" s="14"/>
      <c r="U5" s="114">
        <v>43893</v>
      </c>
      <c r="V5" s="115"/>
      <c r="W5" s="115"/>
      <c r="X5" s="115"/>
      <c r="Y5" s="20"/>
    </row>
    <row r="6" spans="1:25">
      <c r="A6" s="7"/>
      <c r="B6" s="21" t="s">
        <v>55</v>
      </c>
      <c r="C6" s="22" t="s">
        <v>12</v>
      </c>
      <c r="D6" s="23"/>
      <c r="E6" s="24" t="s">
        <v>159</v>
      </c>
      <c r="F6" s="25"/>
      <c r="G6" s="105" t="s">
        <v>58</v>
      </c>
      <c r="H6" s="105"/>
      <c r="I6" s="26"/>
      <c r="J6" s="106">
        <v>43518</v>
      </c>
      <c r="K6" s="106"/>
      <c r="L6" s="106"/>
      <c r="M6" s="106"/>
      <c r="N6" s="106"/>
      <c r="O6" s="26"/>
      <c r="P6" s="27" t="s">
        <v>15</v>
      </c>
      <c r="Q6" s="28"/>
      <c r="R6" s="28"/>
      <c r="S6" s="26"/>
      <c r="T6" s="28"/>
      <c r="U6" s="107"/>
      <c r="V6" s="107"/>
      <c r="W6" s="107"/>
      <c r="X6" s="107"/>
      <c r="Y6" s="29" t="s">
        <v>16</v>
      </c>
    </row>
    <row r="7" spans="1:25">
      <c r="A7" s="30"/>
      <c r="B7" s="31" t="s">
        <v>61</v>
      </c>
      <c r="C7" s="22" t="s">
        <v>62</v>
      </c>
      <c r="D7" s="23"/>
      <c r="E7" s="32"/>
      <c r="F7" s="33"/>
      <c r="G7" s="105" t="s">
        <v>193</v>
      </c>
      <c r="H7" s="105"/>
      <c r="I7" s="26"/>
      <c r="J7" s="108"/>
      <c r="K7" s="108"/>
      <c r="L7" s="108"/>
      <c r="M7" s="108"/>
      <c r="N7" s="108"/>
      <c r="O7" s="26"/>
      <c r="P7" s="27" t="s">
        <v>20</v>
      </c>
      <c r="Q7" s="32"/>
      <c r="R7" s="32"/>
      <c r="S7" s="32"/>
      <c r="T7" s="32"/>
      <c r="U7" s="107"/>
      <c r="V7" s="107"/>
      <c r="W7" s="107"/>
      <c r="X7" s="107"/>
      <c r="Y7" s="34"/>
    </row>
    <row r="8" spans="1:25" ht="17.25" thickBot="1">
      <c r="A8" s="30"/>
      <c r="B8" s="35" t="s">
        <v>21</v>
      </c>
      <c r="C8" s="80" t="s">
        <v>216</v>
      </c>
      <c r="D8" s="37"/>
      <c r="E8" s="43"/>
      <c r="F8" s="39"/>
      <c r="G8" s="116"/>
      <c r="H8" s="116"/>
      <c r="I8" s="36"/>
      <c r="J8" s="117"/>
      <c r="K8" s="117"/>
      <c r="L8" s="117"/>
      <c r="M8" s="117"/>
      <c r="N8" s="117"/>
      <c r="O8" s="36"/>
      <c r="P8" s="40"/>
      <c r="Q8" s="43"/>
      <c r="R8" s="43"/>
      <c r="S8" s="43"/>
      <c r="T8" s="43"/>
      <c r="U8" s="118"/>
      <c r="V8" s="118"/>
      <c r="W8" s="118"/>
      <c r="X8" s="118"/>
      <c r="Y8" s="45"/>
    </row>
    <row r="9" spans="1:25" ht="18" thickTop="1" thickBot="1">
      <c r="B9" s="46" t="s">
        <v>217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69</v>
      </c>
      <c r="D10" s="52">
        <f>ROUNDDOWN((J5-J6+1)/7,0)</f>
        <v>52</v>
      </c>
      <c r="E10" s="53" t="s">
        <v>199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97" t="s">
        <v>27</v>
      </c>
      <c r="C11" s="97" t="s">
        <v>28</v>
      </c>
      <c r="D11" s="97" t="s">
        <v>29</v>
      </c>
      <c r="E11" s="97" t="s">
        <v>30</v>
      </c>
      <c r="F11" s="97" t="s">
        <v>31</v>
      </c>
      <c r="G11" s="97" t="s">
        <v>32</v>
      </c>
      <c r="H11" s="97">
        <v>0</v>
      </c>
      <c r="I11" s="97">
        <v>1</v>
      </c>
      <c r="J11" s="97">
        <v>2</v>
      </c>
      <c r="K11" s="97">
        <v>3</v>
      </c>
      <c r="L11" s="97">
        <v>4</v>
      </c>
      <c r="M11" s="97">
        <v>5</v>
      </c>
      <c r="N11" s="97">
        <v>6</v>
      </c>
      <c r="O11" s="97">
        <v>7</v>
      </c>
      <c r="P11" s="97">
        <v>8</v>
      </c>
      <c r="Q11" s="97">
        <v>9</v>
      </c>
      <c r="R11" s="97">
        <v>10</v>
      </c>
      <c r="S11" s="97">
        <v>11</v>
      </c>
      <c r="T11" s="97">
        <v>12</v>
      </c>
      <c r="U11" s="97">
        <v>13</v>
      </c>
      <c r="V11" s="97">
        <v>14</v>
      </c>
      <c r="W11" s="97">
        <v>15</v>
      </c>
      <c r="X11" s="97">
        <v>16</v>
      </c>
      <c r="Y11" s="97">
        <v>17</v>
      </c>
    </row>
    <row r="12" spans="1:25">
      <c r="B12" s="59" t="s">
        <v>218</v>
      </c>
      <c r="C12" s="59" t="s">
        <v>201</v>
      </c>
      <c r="D12" s="60">
        <v>43887</v>
      </c>
      <c r="E12" s="59">
        <v>125</v>
      </c>
      <c r="F12" s="59">
        <v>33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219</v>
      </c>
      <c r="C13" s="59" t="s">
        <v>201</v>
      </c>
      <c r="D13" s="60">
        <v>43887</v>
      </c>
      <c r="E13" s="59">
        <v>170</v>
      </c>
      <c r="F13" s="59">
        <v>99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220</v>
      </c>
      <c r="C14" s="59" t="s">
        <v>201</v>
      </c>
      <c r="D14" s="60">
        <v>43887</v>
      </c>
      <c r="E14" s="59">
        <v>22222</v>
      </c>
      <c r="F14" s="59">
        <v>54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221</v>
      </c>
      <c r="C15" s="59" t="s">
        <v>201</v>
      </c>
      <c r="D15" s="60">
        <v>43887</v>
      </c>
      <c r="E15" s="59">
        <v>106</v>
      </c>
      <c r="F15" s="59">
        <v>65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222</v>
      </c>
      <c r="C16" s="59" t="s">
        <v>201</v>
      </c>
      <c r="D16" s="60">
        <v>43887</v>
      </c>
      <c r="E16" s="59">
        <v>105</v>
      </c>
      <c r="F16" s="59">
        <v>34</v>
      </c>
      <c r="G16" s="59">
        <v>9</v>
      </c>
      <c r="H16" s="59">
        <v>9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218</v>
      </c>
      <c r="C17" s="59" t="s">
        <v>223</v>
      </c>
      <c r="D17" s="60">
        <v>43887</v>
      </c>
      <c r="E17" s="59">
        <v>6</v>
      </c>
      <c r="F17" s="59">
        <v>117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219</v>
      </c>
      <c r="C18" s="59" t="s">
        <v>223</v>
      </c>
      <c r="D18" s="60">
        <v>43887</v>
      </c>
      <c r="E18" s="59">
        <v>14</v>
      </c>
      <c r="F18" s="59">
        <v>50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220</v>
      </c>
      <c r="C19" s="59" t="s">
        <v>223</v>
      </c>
      <c r="D19" s="60">
        <v>43887</v>
      </c>
      <c r="E19" s="59">
        <v>6</v>
      </c>
      <c r="F19" s="59">
        <v>100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221</v>
      </c>
      <c r="C20" s="59" t="s">
        <v>223</v>
      </c>
      <c r="D20" s="60">
        <v>43887</v>
      </c>
      <c r="E20" s="59">
        <v>5</v>
      </c>
      <c r="F20" s="59">
        <v>160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222</v>
      </c>
      <c r="C21" s="59" t="s">
        <v>223</v>
      </c>
      <c r="D21" s="60">
        <v>43887</v>
      </c>
      <c r="E21" s="59">
        <v>3</v>
      </c>
      <c r="F21" s="59">
        <v>100</v>
      </c>
      <c r="G21" s="59">
        <v>9</v>
      </c>
      <c r="H21" s="59">
        <v>9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218</v>
      </c>
      <c r="C22" s="59" t="s">
        <v>78</v>
      </c>
      <c r="D22" s="60">
        <v>43887</v>
      </c>
      <c r="E22" s="59">
        <v>11092</v>
      </c>
      <c r="F22" s="59">
        <v>39</v>
      </c>
      <c r="G22" s="59">
        <v>10</v>
      </c>
      <c r="H22" s="59"/>
      <c r="I22" s="59"/>
      <c r="J22" s="59"/>
      <c r="K22" s="59"/>
      <c r="L22" s="59">
        <v>1</v>
      </c>
      <c r="M22" s="59">
        <v>1</v>
      </c>
      <c r="N22" s="59">
        <v>1</v>
      </c>
      <c r="O22" s="59"/>
      <c r="P22" s="59">
        <v>3</v>
      </c>
      <c r="Q22" s="59">
        <v>2</v>
      </c>
      <c r="R22" s="59">
        <v>1</v>
      </c>
      <c r="S22" s="59">
        <v>1</v>
      </c>
      <c r="T22" s="59"/>
      <c r="U22" s="59"/>
      <c r="V22" s="59"/>
      <c r="W22" s="59"/>
      <c r="X22" s="59"/>
      <c r="Y22" s="59"/>
    </row>
    <row r="23" spans="2:25">
      <c r="B23" s="59" t="s">
        <v>219</v>
      </c>
      <c r="C23" s="59" t="s">
        <v>78</v>
      </c>
      <c r="D23" s="60">
        <v>43887</v>
      </c>
      <c r="E23" s="59">
        <v>7225</v>
      </c>
      <c r="F23" s="59">
        <v>46</v>
      </c>
      <c r="G23" s="59">
        <v>10</v>
      </c>
      <c r="H23" s="59"/>
      <c r="I23" s="59"/>
      <c r="J23" s="59"/>
      <c r="K23" s="59">
        <v>3</v>
      </c>
      <c r="L23" s="59">
        <v>1</v>
      </c>
      <c r="M23" s="59"/>
      <c r="N23" s="59">
        <v>1</v>
      </c>
      <c r="O23" s="59">
        <v>2</v>
      </c>
      <c r="P23" s="59">
        <v>2</v>
      </c>
      <c r="Q23" s="59">
        <v>1</v>
      </c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220</v>
      </c>
      <c r="C24" s="59" t="s">
        <v>78</v>
      </c>
      <c r="D24" s="60">
        <v>43887</v>
      </c>
      <c r="E24" s="59">
        <v>7545</v>
      </c>
      <c r="F24" s="59">
        <v>48</v>
      </c>
      <c r="G24" s="59">
        <v>10</v>
      </c>
      <c r="H24" s="59"/>
      <c r="I24" s="59"/>
      <c r="J24" s="59"/>
      <c r="K24" s="59"/>
      <c r="L24" s="59">
        <v>2</v>
      </c>
      <c r="M24" s="59">
        <v>3</v>
      </c>
      <c r="N24" s="59">
        <v>2</v>
      </c>
      <c r="O24" s="59">
        <v>1</v>
      </c>
      <c r="P24" s="59"/>
      <c r="Q24" s="59">
        <v>1</v>
      </c>
      <c r="R24" s="59">
        <v>1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221</v>
      </c>
      <c r="C25" s="59" t="s">
        <v>78</v>
      </c>
      <c r="D25" s="60">
        <v>43887</v>
      </c>
      <c r="E25" s="59">
        <v>5792</v>
      </c>
      <c r="F25" s="59">
        <v>56</v>
      </c>
      <c r="G25" s="59">
        <v>10</v>
      </c>
      <c r="H25" s="59"/>
      <c r="I25" s="59">
        <v>1</v>
      </c>
      <c r="J25" s="59">
        <v>2</v>
      </c>
      <c r="K25" s="59">
        <v>1</v>
      </c>
      <c r="L25" s="59">
        <v>1</v>
      </c>
      <c r="M25" s="59"/>
      <c r="N25" s="59">
        <v>2</v>
      </c>
      <c r="O25" s="59">
        <v>2</v>
      </c>
      <c r="P25" s="59">
        <v>1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222</v>
      </c>
      <c r="C26" s="59" t="s">
        <v>78</v>
      </c>
      <c r="D26" s="60">
        <v>43887</v>
      </c>
      <c r="E26" s="59">
        <v>5398</v>
      </c>
      <c r="F26" s="59">
        <v>51</v>
      </c>
      <c r="G26" s="59">
        <v>9</v>
      </c>
      <c r="H26" s="59"/>
      <c r="I26" s="59">
        <v>2</v>
      </c>
      <c r="J26" s="59"/>
      <c r="K26" s="59">
        <v>1</v>
      </c>
      <c r="L26" s="59"/>
      <c r="M26" s="59">
        <v>1</v>
      </c>
      <c r="N26" s="59">
        <v>4</v>
      </c>
      <c r="O26" s="59">
        <v>1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218</v>
      </c>
      <c r="C27" s="59" t="s">
        <v>209</v>
      </c>
      <c r="D27" s="60">
        <v>43887</v>
      </c>
      <c r="E27" s="71">
        <v>6.7</v>
      </c>
      <c r="F27" s="74">
        <v>17.305997145200099</v>
      </c>
      <c r="G27" s="59">
        <v>10</v>
      </c>
      <c r="H27" s="59" t="s">
        <v>80</v>
      </c>
      <c r="I27" s="59" t="s">
        <v>80</v>
      </c>
      <c r="J27" s="59" t="s">
        <v>80</v>
      </c>
      <c r="K27" s="59" t="s">
        <v>80</v>
      </c>
      <c r="L27" s="59" t="s">
        <v>80</v>
      </c>
      <c r="M27" s="59">
        <v>2</v>
      </c>
      <c r="N27" s="59">
        <v>2</v>
      </c>
      <c r="O27" s="59">
        <v>3</v>
      </c>
      <c r="P27" s="59">
        <v>3</v>
      </c>
      <c r="Q27" s="59" t="s">
        <v>80</v>
      </c>
      <c r="R27" s="59" t="s">
        <v>80</v>
      </c>
      <c r="S27" s="59" t="s">
        <v>80</v>
      </c>
      <c r="T27" s="59"/>
      <c r="U27" s="59"/>
      <c r="V27" s="59"/>
      <c r="W27" s="59"/>
      <c r="X27" s="59"/>
      <c r="Y27" s="59"/>
    </row>
    <row r="28" spans="2:25">
      <c r="B28" s="59" t="s">
        <v>219</v>
      </c>
      <c r="C28" s="59" t="s">
        <v>209</v>
      </c>
      <c r="D28" s="60">
        <v>43887</v>
      </c>
      <c r="E28" s="71">
        <v>6.7</v>
      </c>
      <c r="F28" s="74">
        <v>17.305997145200099</v>
      </c>
      <c r="G28" s="59">
        <v>10</v>
      </c>
      <c r="H28" s="59" t="s">
        <v>80</v>
      </c>
      <c r="I28" s="59" t="s">
        <v>80</v>
      </c>
      <c r="J28" s="59" t="s">
        <v>80</v>
      </c>
      <c r="K28" s="59" t="s">
        <v>80</v>
      </c>
      <c r="L28" s="59" t="s">
        <v>80</v>
      </c>
      <c r="M28" s="59">
        <v>2</v>
      </c>
      <c r="N28" s="59">
        <v>2</v>
      </c>
      <c r="O28" s="59">
        <v>3</v>
      </c>
      <c r="P28" s="59">
        <v>3</v>
      </c>
      <c r="Q28" s="59" t="s">
        <v>80</v>
      </c>
      <c r="R28" s="59" t="s">
        <v>80</v>
      </c>
      <c r="S28" s="59" t="s">
        <v>80</v>
      </c>
      <c r="T28" s="59"/>
      <c r="U28" s="59"/>
      <c r="V28" s="59"/>
      <c r="W28" s="59"/>
      <c r="X28" s="59"/>
      <c r="Y28" s="59"/>
    </row>
    <row r="29" spans="2:25">
      <c r="B29" s="59" t="s">
        <v>220</v>
      </c>
      <c r="C29" s="59" t="s">
        <v>209</v>
      </c>
      <c r="D29" s="60">
        <v>43887</v>
      </c>
      <c r="E29" s="71">
        <v>7.2</v>
      </c>
      <c r="F29" s="74">
        <v>17.073230476468325</v>
      </c>
      <c r="G29" s="59">
        <v>10</v>
      </c>
      <c r="H29" s="59" t="s">
        <v>80</v>
      </c>
      <c r="I29" s="59" t="s">
        <v>80</v>
      </c>
      <c r="J29" s="59" t="s">
        <v>80</v>
      </c>
      <c r="K29" s="59" t="s">
        <v>80</v>
      </c>
      <c r="L29" s="59" t="s">
        <v>80</v>
      </c>
      <c r="M29" s="59" t="s">
        <v>80</v>
      </c>
      <c r="N29" s="59">
        <v>3</v>
      </c>
      <c r="O29" s="59">
        <v>4</v>
      </c>
      <c r="P29" s="59">
        <v>2</v>
      </c>
      <c r="Q29" s="59" t="s">
        <v>80</v>
      </c>
      <c r="R29" s="59">
        <v>1</v>
      </c>
      <c r="S29" s="59" t="s">
        <v>80</v>
      </c>
      <c r="T29" s="59"/>
      <c r="U29" s="59"/>
      <c r="V29" s="59"/>
      <c r="W29" s="59"/>
      <c r="X29" s="59"/>
      <c r="Y29" s="59"/>
    </row>
    <row r="30" spans="2:25">
      <c r="B30" s="59" t="s">
        <v>221</v>
      </c>
      <c r="C30" s="59" t="s">
        <v>209</v>
      </c>
      <c r="D30" s="60">
        <v>43887</v>
      </c>
      <c r="E30" s="71">
        <v>6.7</v>
      </c>
      <c r="F30" s="74">
        <v>21.166216304659365</v>
      </c>
      <c r="G30" s="59">
        <v>10</v>
      </c>
      <c r="H30" s="59" t="s">
        <v>80</v>
      </c>
      <c r="I30" s="59" t="s">
        <v>80</v>
      </c>
      <c r="J30" s="59" t="s">
        <v>80</v>
      </c>
      <c r="K30" s="59" t="s">
        <v>80</v>
      </c>
      <c r="L30" s="59" t="s">
        <v>80</v>
      </c>
      <c r="M30" s="59">
        <v>3</v>
      </c>
      <c r="N30" s="59">
        <v>1</v>
      </c>
      <c r="O30" s="59">
        <v>3</v>
      </c>
      <c r="P30" s="59">
        <v>2</v>
      </c>
      <c r="Q30" s="59">
        <v>1</v>
      </c>
      <c r="R30" s="59" t="s">
        <v>80</v>
      </c>
      <c r="S30" s="59" t="s">
        <v>80</v>
      </c>
      <c r="T30" s="59"/>
      <c r="U30" s="59"/>
      <c r="V30" s="59"/>
      <c r="W30" s="59"/>
      <c r="X30" s="59"/>
      <c r="Y30" s="59"/>
    </row>
    <row r="31" spans="2:25">
      <c r="B31" s="59" t="s">
        <v>222</v>
      </c>
      <c r="C31" s="59" t="s">
        <v>209</v>
      </c>
      <c r="D31" s="60">
        <v>43887</v>
      </c>
      <c r="E31" s="71">
        <v>6.666666666666667</v>
      </c>
      <c r="F31" s="74">
        <v>12.990381056766578</v>
      </c>
      <c r="G31" s="59">
        <v>9</v>
      </c>
      <c r="H31" s="59" t="s">
        <v>80</v>
      </c>
      <c r="I31" s="59" t="s">
        <v>80</v>
      </c>
      <c r="J31" s="59" t="s">
        <v>80</v>
      </c>
      <c r="K31" s="59" t="s">
        <v>80</v>
      </c>
      <c r="L31" s="59" t="s">
        <v>80</v>
      </c>
      <c r="M31" s="59" t="s">
        <v>80</v>
      </c>
      <c r="N31" s="59">
        <v>5</v>
      </c>
      <c r="O31" s="59">
        <v>2</v>
      </c>
      <c r="P31" s="59">
        <v>2</v>
      </c>
      <c r="Q31" s="59" t="s">
        <v>80</v>
      </c>
      <c r="R31" s="59" t="s">
        <v>80</v>
      </c>
      <c r="S31" s="59" t="s">
        <v>80</v>
      </c>
      <c r="T31" s="59"/>
      <c r="U31" s="59"/>
      <c r="V31" s="59"/>
      <c r="W31" s="59"/>
      <c r="X31" s="59"/>
      <c r="Y31" s="59"/>
    </row>
    <row r="33" spans="2:25">
      <c r="B33" s="62" t="s">
        <v>224</v>
      </c>
    </row>
    <row r="34" spans="2:25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5"/>
    </row>
    <row r="35" spans="2:25">
      <c r="B35" s="66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7"/>
    </row>
    <row r="36" spans="2:25">
      <c r="B36" s="66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67"/>
    </row>
    <row r="37" spans="2:25">
      <c r="B37" s="66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67"/>
    </row>
    <row r="38" spans="2:25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70"/>
    </row>
    <row r="41" spans="2:25">
      <c r="B41" s="119" t="s">
        <v>112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</row>
    <row r="42" spans="2:25" ht="17.25">
      <c r="B42" s="120" t="s">
        <v>113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</row>
  </sheetData>
  <mergeCells count="17">
    <mergeCell ref="G8:H8"/>
    <mergeCell ref="J8:N8"/>
    <mergeCell ref="U8:X8"/>
    <mergeCell ref="B41:Y41"/>
    <mergeCell ref="B42:Y42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22:Y26 D22:D2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D2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D12:D3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31 D12:D31 C12:C1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D2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31 C12:C16 D12:D3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70" zoomScaleNormal="70" workbookViewId="0">
      <selection activeCell="AH39" sqref="AH39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21" t="s">
        <v>137</v>
      </c>
      <c r="C1" s="122"/>
      <c r="D1" s="122"/>
      <c r="E1" s="123"/>
      <c r="F1" s="121" t="s">
        <v>138</v>
      </c>
      <c r="G1" s="122"/>
      <c r="H1" s="122"/>
      <c r="I1" s="123"/>
      <c r="J1" s="121" t="s">
        <v>139</v>
      </c>
      <c r="K1" s="122"/>
      <c r="L1" s="122"/>
      <c r="M1" s="123"/>
      <c r="N1" s="121" t="s">
        <v>140</v>
      </c>
      <c r="O1" s="122"/>
      <c r="P1" s="122"/>
      <c r="Q1" s="123"/>
      <c r="R1" s="121" t="s">
        <v>141</v>
      </c>
      <c r="S1" s="122"/>
      <c r="T1" s="122"/>
      <c r="U1" s="123"/>
      <c r="V1" s="121" t="s">
        <v>142</v>
      </c>
      <c r="W1" s="122"/>
      <c r="X1" s="122"/>
      <c r="Y1" s="123"/>
      <c r="Z1" s="121" t="s">
        <v>143</v>
      </c>
      <c r="AA1" s="122"/>
      <c r="AB1" s="122"/>
      <c r="AC1" s="123"/>
    </row>
    <row r="2" spans="1:29">
      <c r="B2" s="82" t="s">
        <v>144</v>
      </c>
      <c r="C2" s="83"/>
      <c r="D2" s="83"/>
      <c r="E2" s="84" t="s">
        <v>145</v>
      </c>
      <c r="F2" s="82"/>
      <c r="G2" s="83"/>
      <c r="H2" s="83"/>
      <c r="I2" s="84"/>
      <c r="J2" s="82"/>
      <c r="K2" s="83"/>
      <c r="L2" s="83"/>
      <c r="M2" s="84"/>
      <c r="N2" s="82"/>
      <c r="O2" s="83"/>
      <c r="P2" s="83"/>
      <c r="Q2" s="84"/>
      <c r="R2" s="82"/>
      <c r="S2" s="83"/>
      <c r="T2" s="83"/>
      <c r="U2" s="84"/>
      <c r="V2" s="82"/>
      <c r="W2" s="83"/>
      <c r="X2" s="83"/>
      <c r="Y2" s="84"/>
      <c r="Z2" s="82"/>
      <c r="AA2" s="83"/>
      <c r="AB2" s="83"/>
      <c r="AC2" s="84"/>
    </row>
    <row r="3" spans="1:29">
      <c r="A3" t="s">
        <v>79</v>
      </c>
      <c r="B3" s="85">
        <f ca="1">IFERROR(AVERAGEIF(INDIRECT(B$1&amp;"!$C$12:$C$500"),$A3,INDIRECT(B$1&amp;"!$E$12:$E$500")),NA())</f>
        <v>9.14</v>
      </c>
      <c r="C3" s="86">
        <f ca="1">IF(SUMIF(INDIRECT(B$1&amp;"!$C$12:$C$500"),$A3,INDIRECT(B$1&amp;"!$G$12:$G$500"))=0,NA(),SUMIF(INDIRECT(B$1&amp;"!$C$12:$C$500"),$A3,INDIRECT(B$1&amp;"!$G$12:$G$500")))</f>
        <v>50</v>
      </c>
      <c r="D3" s="86">
        <f ca="1">SUMIF(INDIRECT(B$1&amp;"!$C$12:$C$500"),$A3,INDIRECT(B$1&amp;"!$h$12:$h$500"))</f>
        <v>0</v>
      </c>
      <c r="E3" s="87">
        <f ca="1">IFERROR((1-D3/C3),NA())</f>
        <v>1</v>
      </c>
      <c r="F3" s="85" t="e">
        <f ca="1">IFERROR(AVERAGEIF(INDIRECT(F$1&amp;"!$C$12:$C$500"),$A3,INDIRECT(F$1&amp;"!$E$12:$E$500")),NA())</f>
        <v>#N/A</v>
      </c>
      <c r="G3" s="86" t="e">
        <f ca="1">IF(SUMIF(INDIRECT(F$1&amp;"!$C$12:$C$500"),$A3,INDIRECT(F$1&amp;"!$G$12:$G$500"))=0,NA(),SUMIF(INDIRECT(F$1&amp;"!$C$12:$C$500"),$A3,INDIRECT(F$1&amp;"!$G$12:$G$500")))</f>
        <v>#N/A</v>
      </c>
      <c r="H3" s="86">
        <f ca="1">SUMIF(INDIRECT(F$1&amp;"!$C$12:$C$500"),$A3,INDIRECT(F$1&amp;"!$h$12:$h$500"))</f>
        <v>0</v>
      </c>
      <c r="I3" s="87" t="e">
        <f ca="1">IFERROR((1-H3/G3),NA())</f>
        <v>#N/A</v>
      </c>
      <c r="J3" s="85" t="e">
        <f ca="1">IFERROR(AVERAGEIF(INDIRECT(J$1&amp;"!$C$12:$C$500"),$A3,INDIRECT(J$1&amp;"!$E$12:$E$500")),NA())</f>
        <v>#N/A</v>
      </c>
      <c r="K3" s="86" t="e">
        <f ca="1">IF(SUMIF(INDIRECT(J$1&amp;"!$C$12:$C$500"),$A3,INDIRECT(J$1&amp;"!$G$12:$G$500"))=0,NA(),SUMIF(INDIRECT(J$1&amp;"!$C$12:$C$500"),$A3,INDIRECT(J$1&amp;"!$G$12:$G$500")))</f>
        <v>#N/A</v>
      </c>
      <c r="L3" s="86">
        <f ca="1">SUMIF(INDIRECT(J$1&amp;"!$C$12:$C$500"),$A3,INDIRECT(J$1&amp;"!$h$12:$h$500"))</f>
        <v>0</v>
      </c>
      <c r="M3" s="87" t="e">
        <f ca="1">IFERROR((1-L3/K3),NA())</f>
        <v>#N/A</v>
      </c>
      <c r="N3" s="85" t="e">
        <f ca="1">IFERROR(AVERAGEIF(INDIRECT(N$1&amp;"!$C$12:$C$500"),$A3,INDIRECT(N$1&amp;"!$E$12:$E$500")),NA())</f>
        <v>#N/A</v>
      </c>
      <c r="O3" s="86" t="e">
        <f ca="1">IF(SUMIF(INDIRECT(N$1&amp;"!$C$12:$C$500"),$A3,INDIRECT(N$1&amp;"!$G$12:$G$500"))=0,NA(),SUMIF(INDIRECT(N$1&amp;"!$C$12:$C$500"),$A3,INDIRECT(N$1&amp;"!$G$12:$G$500")))</f>
        <v>#N/A</v>
      </c>
      <c r="P3" s="86">
        <f ca="1">SUMIF(INDIRECT(N$1&amp;"!$C$12:$C$500"),$A3,INDIRECT(N$1&amp;"!$h$12:$h$500"))</f>
        <v>0</v>
      </c>
      <c r="Q3" s="87" t="e">
        <f ca="1">IFERROR((1-P3/O3),NA())</f>
        <v>#N/A</v>
      </c>
      <c r="R3" s="85">
        <f ca="1">IFERROR(AVERAGEIF(INDIRECT(R$1&amp;"!$C$12:$C$500"),$A3,INDIRECT(R$1&amp;"!$E$12:$E$500")),NA())</f>
        <v>7.0955555555555563</v>
      </c>
      <c r="S3" s="86">
        <f ca="1">IF(SUMIF(INDIRECT(R$1&amp;"!$C$12:$C$500"),$A3,INDIRECT(R$1&amp;"!$G$12:$G$500"))=0,NA(),SUMIF(INDIRECT(R$1&amp;"!$C$12:$C$500"),$A3,INDIRECT(R$1&amp;"!$G$12:$G$500")))</f>
        <v>49</v>
      </c>
      <c r="T3" s="86">
        <f ca="1">SUMIF(INDIRECT(R$1&amp;"!$C$12:$C$500"),$A3,INDIRECT(R$1&amp;"!$h$12:$h$500"))</f>
        <v>0</v>
      </c>
      <c r="U3" s="87">
        <f ca="1">IFERROR((1-T3/S3),NA())</f>
        <v>1</v>
      </c>
      <c r="V3" s="85" t="e">
        <f ca="1">IFERROR(AVERAGEIF(INDIRECT(V$1&amp;"!$C$12:$C$500"),$A3,INDIRECT(V$1&amp;"!$E$12:$E$500")),NA())</f>
        <v>#N/A</v>
      </c>
      <c r="W3" s="86" t="e">
        <f ca="1">IF(SUMIF(INDIRECT(V$1&amp;"!$C$12:$C$500"),$A3,INDIRECT(V$1&amp;"!$G$12:$G$500"))=0,NA(),SUMIF(INDIRECT(V$1&amp;"!$C$12:$C$500"),$A3,INDIRECT(V$1&amp;"!$G$12:$G$500")))</f>
        <v>#N/A</v>
      </c>
      <c r="X3" s="86">
        <f ca="1">SUMIF(INDIRECT(V$1&amp;"!$C$12:$C$500"),$A3,INDIRECT(V$1&amp;"!$h$12:$h$500"))</f>
        <v>0</v>
      </c>
      <c r="Y3" s="87" t="e">
        <f ca="1">IFERROR((1-X3/W3),NA())</f>
        <v>#N/A</v>
      </c>
      <c r="Z3" s="85" t="e">
        <f ca="1">IFERROR(AVERAGEIF(INDIRECT(Z$1&amp;"!$C$12:$C$500"),$A3,INDIRECT(Z$1&amp;"!$E$12:$E$500")),NA())</f>
        <v>#N/A</v>
      </c>
      <c r="AA3" s="86" t="e">
        <f ca="1">IF(SUMIF(INDIRECT(Z$1&amp;"!$C$12:$C$500"),$A3,INDIRECT(Z$1&amp;"!$G$12:$G$500"))=0,NA(),SUMIF(INDIRECT(Z$1&amp;"!$C$12:$C$500"),$A3,INDIRECT(Z$1&amp;"!$G$12:$G$500")))</f>
        <v>#REF!</v>
      </c>
      <c r="AB3" s="86" t="e">
        <f ca="1">SUMIF(INDIRECT(Z$1&amp;"!$C$12:$C$500"),$A3,INDIRECT(Z$1&amp;"!$h$12:$h$500"))</f>
        <v>#REF!</v>
      </c>
      <c r="AC3" s="87" t="e">
        <f ca="1">IFERROR((1-AB3/AA3),NA())</f>
        <v>#N/A</v>
      </c>
    </row>
    <row r="4" spans="1:29">
      <c r="A4" t="s">
        <v>81</v>
      </c>
      <c r="B4" s="85">
        <f t="shared" ref="B4:B14" ca="1" si="0">IFERROR(AVERAGEIF(INDIRECT(B$1&amp;"!$C$12:$C$500"),$A4,INDIRECT(B$1&amp;"!$E$12:$E$500")),NA())</f>
        <v>6.28</v>
      </c>
      <c r="C4" s="86">
        <f t="shared" ref="C4:C14" ca="1" si="1">IF(SUMIF(INDIRECT(B$1&amp;"!$C$12:$C$500"),$A4,INDIRECT(B$1&amp;"!$G$12:$G$500"))=0,NA(),SUMIF(INDIRECT(B$1&amp;"!$C$12:$C$500"),$A4,INDIRECT(B$1&amp;"!$G$12:$G$500")))</f>
        <v>50</v>
      </c>
      <c r="D4" s="86">
        <f t="shared" ref="D4:D14" ca="1" si="2">SUMIF(INDIRECT(B$1&amp;"!$C$12:$C$500"),$A4,INDIRECT(B$1&amp;"!$h$12:$h$500"))</f>
        <v>0</v>
      </c>
      <c r="E4" s="87">
        <f t="shared" ref="E4:E14" ca="1" si="3">IFERROR((1-D4/C4),NA())</f>
        <v>1</v>
      </c>
      <c r="F4" s="85" t="e">
        <f t="shared" ref="F4:F14" ca="1" si="4">IFERROR(AVERAGEIF(INDIRECT(F$1&amp;"!$C$12:$C$500"),$A4,INDIRECT(F$1&amp;"!$E$12:$E$500")),NA())</f>
        <v>#N/A</v>
      </c>
      <c r="G4" s="86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86">
        <f t="shared" ref="H4:H14" ca="1" si="6">SUMIF(INDIRECT(F$1&amp;"!$C$12:$C$500"),$A4,INDIRECT(F$1&amp;"!$h$12:$h$500"))</f>
        <v>0</v>
      </c>
      <c r="I4" s="87" t="e">
        <f t="shared" ref="I4:I14" ca="1" si="7">IFERROR((1-H4/G4),NA())</f>
        <v>#N/A</v>
      </c>
      <c r="J4" s="85">
        <f t="shared" ref="J4:J14" ca="1" si="8">IFERROR(AVERAGEIF(INDIRECT(J$1&amp;"!$C$12:$C$500"),$A4,INDIRECT(J$1&amp;"!$E$12:$E$500")),NA())</f>
        <v>7.0066666666666659</v>
      </c>
      <c r="K4" s="86">
        <f t="shared" ref="K4:K14" ca="1" si="9">IF(SUMIF(INDIRECT(J$1&amp;"!$C$12:$C$500"),$A4,INDIRECT(J$1&amp;"!$G$12:$G$500"))=0,NA(),SUMIF(INDIRECT(J$1&amp;"!$C$12:$C$500"),$A4,INDIRECT(J$1&amp;"!$G$12:$G$500")))</f>
        <v>49</v>
      </c>
      <c r="L4" s="86">
        <f t="shared" ref="L4:L14" ca="1" si="10">SUMIF(INDIRECT(J$1&amp;"!$C$12:$C$500"),$A4,INDIRECT(J$1&amp;"!$h$12:$h$500"))</f>
        <v>0</v>
      </c>
      <c r="M4" s="87">
        <f t="shared" ref="M4:M14" ca="1" si="11">IFERROR((1-L4/K4),NA())</f>
        <v>1</v>
      </c>
      <c r="N4" s="85">
        <f t="shared" ref="N4:N14" ca="1" si="12">IFERROR(AVERAGEIF(INDIRECT(N$1&amp;"!$C$12:$C$500"),$A4,INDIRECT(N$1&amp;"!$E$12:$E$500")),NA())</f>
        <v>7.2200000000000006</v>
      </c>
      <c r="O4" s="86">
        <f t="shared" ref="O4:O14" ca="1" si="13">IF(SUMIF(INDIRECT(N$1&amp;"!$C$12:$C$500"),$A4,INDIRECT(N$1&amp;"!$G$12:$G$500"))=0,NA(),SUMIF(INDIRECT(N$1&amp;"!$C$12:$C$500"),$A4,INDIRECT(N$1&amp;"!$G$12:$G$500")))</f>
        <v>50</v>
      </c>
      <c r="P4" s="86">
        <f t="shared" ref="P4:P14" ca="1" si="14">SUMIF(INDIRECT(N$1&amp;"!$C$12:$C$500"),$A4,INDIRECT(N$1&amp;"!$h$12:$h$500"))</f>
        <v>0</v>
      </c>
      <c r="Q4" s="87">
        <f t="shared" ref="Q4:Q14" ca="1" si="15">IFERROR((1-P4/O4),NA())</f>
        <v>1</v>
      </c>
      <c r="R4" s="85">
        <f t="shared" ref="R4:R14" ca="1" si="16">IFERROR(AVERAGEIF(INDIRECT(R$1&amp;"!$C$12:$C$500"),$A4,INDIRECT(R$1&amp;"!$E$12:$E$500")),NA())</f>
        <v>7.2288888888888891</v>
      </c>
      <c r="S4" s="86">
        <f t="shared" ref="S4:S14" ca="1" si="17">IF(SUMIF(INDIRECT(R$1&amp;"!$C$12:$C$500"),$A4,INDIRECT(R$1&amp;"!$G$12:$G$500"))=0,NA(),SUMIF(INDIRECT(R$1&amp;"!$C$12:$C$500"),$A4,INDIRECT(R$1&amp;"!$G$12:$G$500")))</f>
        <v>49</v>
      </c>
      <c r="T4" s="86">
        <f t="shared" ref="T4:T14" ca="1" si="18">SUMIF(INDIRECT(R$1&amp;"!$C$12:$C$500"),$A4,INDIRECT(R$1&amp;"!$h$12:$h$500"))</f>
        <v>0</v>
      </c>
      <c r="U4" s="87">
        <f t="shared" ref="U4:U14" ca="1" si="19">IFERROR((1-T4/S4),NA())</f>
        <v>1</v>
      </c>
      <c r="V4" s="85">
        <f t="shared" ref="V4:V14" ca="1" si="20">IFERROR(AVERAGEIF(INDIRECT(V$1&amp;"!$C$12:$C$500"),$A4,INDIRECT(V$1&amp;"!$E$12:$E$500")),NA())</f>
        <v>6.7933333333333339</v>
      </c>
      <c r="W4" s="86">
        <f t="shared" ref="W4:W14" ca="1" si="21">IF(SUMIF(INDIRECT(V$1&amp;"!$C$12:$C$500"),$A4,INDIRECT(V$1&amp;"!$G$12:$G$500"))=0,NA(),SUMIF(INDIRECT(V$1&amp;"!$C$12:$C$500"),$A4,INDIRECT(V$1&amp;"!$G$12:$G$500")))</f>
        <v>49</v>
      </c>
      <c r="X4" s="86">
        <f t="shared" ref="X4:X14" ca="1" si="22">SUMIF(INDIRECT(V$1&amp;"!$C$12:$C$500"),$A4,INDIRECT(V$1&amp;"!$h$12:$h$500"))</f>
        <v>0</v>
      </c>
      <c r="Y4" s="87">
        <f t="shared" ref="Y4:Y14" ca="1" si="23">IFERROR((1-X4/W4),NA())</f>
        <v>1</v>
      </c>
      <c r="Z4" s="85" t="e">
        <f t="shared" ref="Z4:Z14" ca="1" si="24">IFERROR(AVERAGEIF(INDIRECT(Z$1&amp;"!$C$12:$C$500"),$A4,INDIRECT(Z$1&amp;"!$E$12:$E$500")),NA())</f>
        <v>#N/A</v>
      </c>
      <c r="AA4" s="86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86" t="e">
        <f t="shared" ref="AB4:AB14" ca="1" si="26">SUMIF(INDIRECT(Z$1&amp;"!$C$12:$C$500"),$A4,INDIRECT(Z$1&amp;"!$h$12:$h$500"))</f>
        <v>#REF!</v>
      </c>
      <c r="AC4" s="87" t="e">
        <f t="shared" ref="AC4:AC14" ca="1" si="27">IFERROR((1-AB4/AA4),NA())</f>
        <v>#N/A</v>
      </c>
    </row>
    <row r="5" spans="1:29">
      <c r="A5" t="s">
        <v>86</v>
      </c>
      <c r="B5" s="85">
        <f t="shared" ca="1" si="0"/>
        <v>8.16</v>
      </c>
      <c r="C5" s="86">
        <f t="shared" ca="1" si="1"/>
        <v>50</v>
      </c>
      <c r="D5" s="86">
        <f t="shared" ca="1" si="2"/>
        <v>0</v>
      </c>
      <c r="E5" s="87">
        <f t="shared" ca="1" si="3"/>
        <v>1</v>
      </c>
      <c r="F5" s="85" t="e">
        <f t="shared" ca="1" si="4"/>
        <v>#N/A</v>
      </c>
      <c r="G5" s="86" t="e">
        <f t="shared" ca="1" si="5"/>
        <v>#N/A</v>
      </c>
      <c r="H5" s="86">
        <f t="shared" ca="1" si="6"/>
        <v>0</v>
      </c>
      <c r="I5" s="87" t="e">
        <f t="shared" ca="1" si="7"/>
        <v>#N/A</v>
      </c>
      <c r="J5" s="85" t="e">
        <f t="shared" ca="1" si="8"/>
        <v>#N/A</v>
      </c>
      <c r="K5" s="86" t="e">
        <f t="shared" ca="1" si="9"/>
        <v>#N/A</v>
      </c>
      <c r="L5" s="86">
        <f t="shared" ca="1" si="10"/>
        <v>0</v>
      </c>
      <c r="M5" s="87" t="e">
        <f t="shared" ca="1" si="11"/>
        <v>#N/A</v>
      </c>
      <c r="N5" s="85" t="e">
        <f t="shared" ca="1" si="12"/>
        <v>#N/A</v>
      </c>
      <c r="O5" s="86" t="e">
        <f t="shared" ca="1" si="13"/>
        <v>#N/A</v>
      </c>
      <c r="P5" s="86">
        <f t="shared" ca="1" si="14"/>
        <v>0</v>
      </c>
      <c r="Q5" s="87" t="e">
        <f t="shared" ca="1" si="15"/>
        <v>#N/A</v>
      </c>
      <c r="R5" s="85">
        <f t="shared" ca="1" si="16"/>
        <v>7.9111111111111114</v>
      </c>
      <c r="S5" s="86">
        <f t="shared" ca="1" si="17"/>
        <v>49</v>
      </c>
      <c r="T5" s="86">
        <f t="shared" ca="1" si="18"/>
        <v>0</v>
      </c>
      <c r="U5" s="87">
        <f t="shared" ca="1" si="19"/>
        <v>1</v>
      </c>
      <c r="V5" s="85" t="e">
        <f t="shared" ca="1" si="20"/>
        <v>#N/A</v>
      </c>
      <c r="W5" s="86" t="e">
        <f t="shared" ca="1" si="21"/>
        <v>#N/A</v>
      </c>
      <c r="X5" s="86">
        <f t="shared" ca="1" si="22"/>
        <v>0</v>
      </c>
      <c r="Y5" s="87" t="e">
        <f t="shared" ca="1" si="23"/>
        <v>#N/A</v>
      </c>
      <c r="Z5" s="85" t="e">
        <f t="shared" ca="1" si="24"/>
        <v>#N/A</v>
      </c>
      <c r="AA5" s="86" t="e">
        <f t="shared" ca="1" si="25"/>
        <v>#REF!</v>
      </c>
      <c r="AB5" s="86" t="e">
        <f t="shared" ca="1" si="26"/>
        <v>#REF!</v>
      </c>
      <c r="AC5" s="87" t="e">
        <f t="shared" ca="1" si="27"/>
        <v>#N/A</v>
      </c>
    </row>
    <row r="6" spans="1:29">
      <c r="A6" t="s">
        <v>133</v>
      </c>
      <c r="B6" s="85">
        <f t="shared" ca="1" si="0"/>
        <v>12636</v>
      </c>
      <c r="C6" s="86">
        <f t="shared" ca="1" si="1"/>
        <v>50</v>
      </c>
      <c r="D6" s="86">
        <f t="shared" ca="1" si="2"/>
        <v>1</v>
      </c>
      <c r="E6" s="87">
        <f t="shared" ca="1" si="3"/>
        <v>0.98</v>
      </c>
      <c r="F6" s="85" t="e">
        <f t="shared" ca="1" si="4"/>
        <v>#N/A</v>
      </c>
      <c r="G6" s="86" t="e">
        <f t="shared" ca="1" si="5"/>
        <v>#N/A</v>
      </c>
      <c r="H6" s="86">
        <f t="shared" ca="1" si="6"/>
        <v>0</v>
      </c>
      <c r="I6" s="87" t="e">
        <f t="shared" ca="1" si="7"/>
        <v>#N/A</v>
      </c>
      <c r="J6" s="85">
        <f t="shared" ca="1" si="8"/>
        <v>10761.6</v>
      </c>
      <c r="K6" s="86">
        <f t="shared" ca="1" si="9"/>
        <v>49</v>
      </c>
      <c r="L6" s="86">
        <f t="shared" ca="1" si="10"/>
        <v>1</v>
      </c>
      <c r="M6" s="87">
        <f t="shared" ca="1" si="11"/>
        <v>0.97959183673469385</v>
      </c>
      <c r="N6" s="85" t="e">
        <f t="shared" ca="1" si="12"/>
        <v>#N/A</v>
      </c>
      <c r="O6" s="86" t="e">
        <f t="shared" ca="1" si="13"/>
        <v>#N/A</v>
      </c>
      <c r="P6" s="86">
        <f t="shared" ca="1" si="14"/>
        <v>0</v>
      </c>
      <c r="Q6" s="87" t="e">
        <f t="shared" ca="1" si="15"/>
        <v>#N/A</v>
      </c>
      <c r="R6" s="85">
        <f t="shared" ca="1" si="16"/>
        <v>13555</v>
      </c>
      <c r="S6" s="86">
        <f t="shared" ca="1" si="17"/>
        <v>49</v>
      </c>
      <c r="T6" s="86">
        <f t="shared" ca="1" si="18"/>
        <v>0</v>
      </c>
      <c r="U6" s="87">
        <f t="shared" ca="1" si="19"/>
        <v>1</v>
      </c>
      <c r="V6" s="85" t="e">
        <f t="shared" ca="1" si="20"/>
        <v>#N/A</v>
      </c>
      <c r="W6" s="86" t="e">
        <f t="shared" ca="1" si="21"/>
        <v>#N/A</v>
      </c>
      <c r="X6" s="86">
        <f t="shared" ca="1" si="22"/>
        <v>0</v>
      </c>
      <c r="Y6" s="87" t="e">
        <f t="shared" ca="1" si="23"/>
        <v>#N/A</v>
      </c>
      <c r="Z6" s="85" t="e">
        <f t="shared" ca="1" si="24"/>
        <v>#N/A</v>
      </c>
      <c r="AA6" s="86" t="e">
        <f t="shared" ca="1" si="25"/>
        <v>#REF!</v>
      </c>
      <c r="AB6" s="86" t="e">
        <f t="shared" ca="1" si="26"/>
        <v>#REF!</v>
      </c>
      <c r="AC6" s="87" t="e">
        <f t="shared" ca="1" si="27"/>
        <v>#N/A</v>
      </c>
    </row>
    <row r="7" spans="1:29">
      <c r="A7" t="s">
        <v>146</v>
      </c>
      <c r="B7" s="85">
        <f t="shared" ca="1" si="0"/>
        <v>6177.2</v>
      </c>
      <c r="C7" s="86">
        <f t="shared" ca="1" si="1"/>
        <v>50</v>
      </c>
      <c r="D7" s="86">
        <f t="shared" ca="1" si="2"/>
        <v>0</v>
      </c>
      <c r="E7" s="87">
        <f t="shared" ca="1" si="3"/>
        <v>1</v>
      </c>
      <c r="F7" s="85">
        <f t="shared" ca="1" si="4"/>
        <v>6170.8</v>
      </c>
      <c r="G7" s="86">
        <f t="shared" ca="1" si="5"/>
        <v>50</v>
      </c>
      <c r="H7" s="86">
        <f t="shared" ca="1" si="6"/>
        <v>0</v>
      </c>
      <c r="I7" s="87">
        <f t="shared" ca="1" si="7"/>
        <v>1</v>
      </c>
      <c r="J7" s="85">
        <f t="shared" ca="1" si="8"/>
        <v>8764.4</v>
      </c>
      <c r="K7" s="86">
        <f t="shared" ca="1" si="9"/>
        <v>49</v>
      </c>
      <c r="L7" s="86">
        <f t="shared" ca="1" si="10"/>
        <v>0</v>
      </c>
      <c r="M7" s="87">
        <f t="shared" ca="1" si="11"/>
        <v>1</v>
      </c>
      <c r="N7" s="85">
        <f t="shared" ca="1" si="12"/>
        <v>8882.4</v>
      </c>
      <c r="O7" s="86">
        <f t="shared" ca="1" si="13"/>
        <v>50</v>
      </c>
      <c r="P7" s="86">
        <f t="shared" ca="1" si="14"/>
        <v>0</v>
      </c>
      <c r="Q7" s="87">
        <f t="shared" ca="1" si="15"/>
        <v>1</v>
      </c>
      <c r="R7" s="85">
        <f t="shared" ca="1" si="16"/>
        <v>10044.799999999999</v>
      </c>
      <c r="S7" s="86">
        <f t="shared" ca="1" si="17"/>
        <v>49</v>
      </c>
      <c r="T7" s="86">
        <f t="shared" ca="1" si="18"/>
        <v>0</v>
      </c>
      <c r="U7" s="87">
        <f t="shared" ca="1" si="19"/>
        <v>1</v>
      </c>
      <c r="V7" s="85">
        <f t="shared" ca="1" si="20"/>
        <v>7410.4</v>
      </c>
      <c r="W7" s="86">
        <f t="shared" ca="1" si="21"/>
        <v>49</v>
      </c>
      <c r="X7" s="86">
        <f t="shared" ca="1" si="22"/>
        <v>0</v>
      </c>
      <c r="Y7" s="87">
        <f t="shared" ca="1" si="23"/>
        <v>1</v>
      </c>
      <c r="Z7" s="85" t="e">
        <f t="shared" ca="1" si="24"/>
        <v>#N/A</v>
      </c>
      <c r="AA7" s="86" t="e">
        <f t="shared" ca="1" si="25"/>
        <v>#REF!</v>
      </c>
      <c r="AB7" s="86" t="e">
        <f t="shared" ca="1" si="26"/>
        <v>#REF!</v>
      </c>
      <c r="AC7" s="87" t="e">
        <f t="shared" ca="1" si="27"/>
        <v>#N/A</v>
      </c>
    </row>
    <row r="8" spans="1:29">
      <c r="A8" t="s">
        <v>147</v>
      </c>
      <c r="B8" s="85">
        <f t="shared" ca="1" si="0"/>
        <v>9038.7999999999993</v>
      </c>
      <c r="C8" s="86">
        <f t="shared" ca="1" si="1"/>
        <v>50</v>
      </c>
      <c r="D8" s="86">
        <f t="shared" ca="1" si="2"/>
        <v>0</v>
      </c>
      <c r="E8" s="87">
        <v>1</v>
      </c>
      <c r="F8" s="85" t="e">
        <f t="shared" ca="1" si="4"/>
        <v>#N/A</v>
      </c>
      <c r="G8" s="86" t="e">
        <f t="shared" ca="1" si="5"/>
        <v>#N/A</v>
      </c>
      <c r="H8" s="86">
        <f t="shared" ca="1" si="6"/>
        <v>0</v>
      </c>
      <c r="I8" s="87" t="e">
        <f t="shared" ca="1" si="7"/>
        <v>#N/A</v>
      </c>
      <c r="J8" s="85" t="e">
        <f t="shared" ca="1" si="8"/>
        <v>#N/A</v>
      </c>
      <c r="K8" s="86" t="e">
        <f t="shared" ca="1" si="9"/>
        <v>#N/A</v>
      </c>
      <c r="L8" s="86">
        <f t="shared" ca="1" si="10"/>
        <v>0</v>
      </c>
      <c r="M8" s="87" t="e">
        <f t="shared" ca="1" si="11"/>
        <v>#N/A</v>
      </c>
      <c r="N8" s="85">
        <f t="shared" ca="1" si="12"/>
        <v>5993.4</v>
      </c>
      <c r="O8" s="86">
        <f t="shared" ca="1" si="13"/>
        <v>50</v>
      </c>
      <c r="P8" s="86">
        <f t="shared" ca="1" si="14"/>
        <v>0</v>
      </c>
      <c r="Q8" s="87">
        <f t="shared" ca="1" si="15"/>
        <v>1</v>
      </c>
      <c r="R8" s="85" t="e">
        <f t="shared" ca="1" si="16"/>
        <v>#N/A</v>
      </c>
      <c r="S8" s="86" t="e">
        <f t="shared" ca="1" si="17"/>
        <v>#N/A</v>
      </c>
      <c r="T8" s="86">
        <f t="shared" ca="1" si="18"/>
        <v>0</v>
      </c>
      <c r="U8" s="87" t="e">
        <f t="shared" ca="1" si="19"/>
        <v>#N/A</v>
      </c>
      <c r="V8" s="85" t="e">
        <f t="shared" ca="1" si="20"/>
        <v>#N/A</v>
      </c>
      <c r="W8" s="86" t="e">
        <f t="shared" ca="1" si="21"/>
        <v>#N/A</v>
      </c>
      <c r="X8" s="86">
        <f t="shared" ca="1" si="22"/>
        <v>0</v>
      </c>
      <c r="Y8" s="87" t="e">
        <f t="shared" ca="1" si="23"/>
        <v>#N/A</v>
      </c>
      <c r="Z8" s="85" t="e">
        <f t="shared" ca="1" si="24"/>
        <v>#N/A</v>
      </c>
      <c r="AA8" s="86" t="e">
        <f t="shared" ca="1" si="25"/>
        <v>#REF!</v>
      </c>
      <c r="AB8" s="86" t="e">
        <f t="shared" ca="1" si="26"/>
        <v>#REF!</v>
      </c>
      <c r="AC8" s="87" t="e">
        <f t="shared" ca="1" si="27"/>
        <v>#N/A</v>
      </c>
    </row>
    <row r="9" spans="1:29">
      <c r="A9" t="s">
        <v>148</v>
      </c>
      <c r="B9" s="85" t="e">
        <f t="shared" ca="1" si="0"/>
        <v>#N/A</v>
      </c>
      <c r="C9" s="86" t="e">
        <f t="shared" ca="1" si="1"/>
        <v>#N/A</v>
      </c>
      <c r="D9" s="86">
        <f t="shared" ca="1" si="2"/>
        <v>0</v>
      </c>
      <c r="E9" s="87">
        <v>1</v>
      </c>
      <c r="F9" s="85" t="e">
        <f t="shared" ca="1" si="4"/>
        <v>#N/A</v>
      </c>
      <c r="G9" s="86" t="e">
        <f t="shared" ca="1" si="5"/>
        <v>#N/A</v>
      </c>
      <c r="H9" s="86">
        <f t="shared" ca="1" si="6"/>
        <v>0</v>
      </c>
      <c r="I9" s="87" t="e">
        <f t="shared" ca="1" si="7"/>
        <v>#N/A</v>
      </c>
      <c r="J9" s="85" t="e">
        <f t="shared" ca="1" si="8"/>
        <v>#N/A</v>
      </c>
      <c r="K9" s="86" t="e">
        <f t="shared" ca="1" si="9"/>
        <v>#N/A</v>
      </c>
      <c r="L9" s="86">
        <f t="shared" ca="1" si="10"/>
        <v>0</v>
      </c>
      <c r="M9" s="87" t="e">
        <f t="shared" ca="1" si="11"/>
        <v>#N/A</v>
      </c>
      <c r="N9" s="85" t="e">
        <f t="shared" ca="1" si="12"/>
        <v>#N/A</v>
      </c>
      <c r="O9" s="86" t="e">
        <f t="shared" ca="1" si="13"/>
        <v>#N/A</v>
      </c>
      <c r="P9" s="86">
        <f t="shared" ca="1" si="14"/>
        <v>0</v>
      </c>
      <c r="Q9" s="87" t="e">
        <f t="shared" ca="1" si="15"/>
        <v>#N/A</v>
      </c>
      <c r="R9" s="85" t="e">
        <f t="shared" ca="1" si="16"/>
        <v>#N/A</v>
      </c>
      <c r="S9" s="86" t="e">
        <f t="shared" ca="1" si="17"/>
        <v>#N/A</v>
      </c>
      <c r="T9" s="86">
        <f t="shared" ca="1" si="18"/>
        <v>0</v>
      </c>
      <c r="U9" s="87" t="e">
        <f t="shared" ca="1" si="19"/>
        <v>#N/A</v>
      </c>
      <c r="V9" s="85" t="e">
        <f t="shared" ca="1" si="20"/>
        <v>#N/A</v>
      </c>
      <c r="W9" s="86" t="e">
        <f t="shared" ca="1" si="21"/>
        <v>#N/A</v>
      </c>
      <c r="X9" s="86">
        <f t="shared" ca="1" si="22"/>
        <v>0</v>
      </c>
      <c r="Y9" s="87" t="e">
        <f t="shared" ca="1" si="23"/>
        <v>#N/A</v>
      </c>
      <c r="Z9" s="85" t="e">
        <f t="shared" ca="1" si="24"/>
        <v>#N/A</v>
      </c>
      <c r="AA9" s="86" t="e">
        <f t="shared" ca="1" si="25"/>
        <v>#REF!</v>
      </c>
      <c r="AB9" s="86" t="e">
        <f t="shared" ca="1" si="26"/>
        <v>#REF!</v>
      </c>
      <c r="AC9" s="87" t="e">
        <f t="shared" ca="1" si="27"/>
        <v>#N/A</v>
      </c>
    </row>
    <row r="10" spans="1:29">
      <c r="A10" t="s">
        <v>103</v>
      </c>
      <c r="B10" s="85">
        <f t="shared" ca="1" si="0"/>
        <v>3775</v>
      </c>
      <c r="C10" s="86">
        <f t="shared" ca="1" si="1"/>
        <v>50</v>
      </c>
      <c r="D10" s="86">
        <f t="shared" ca="1" si="2"/>
        <v>16</v>
      </c>
      <c r="E10" s="87">
        <f t="shared" ca="1" si="3"/>
        <v>0.67999999999999994</v>
      </c>
      <c r="F10" s="85">
        <f t="shared" ca="1" si="4"/>
        <v>4541.6000000000004</v>
      </c>
      <c r="G10" s="86">
        <f t="shared" ca="1" si="5"/>
        <v>50</v>
      </c>
      <c r="H10" s="86">
        <f t="shared" ca="1" si="6"/>
        <v>13</v>
      </c>
      <c r="I10" s="87">
        <f t="shared" ca="1" si="7"/>
        <v>0.74</v>
      </c>
      <c r="J10" s="85" t="e">
        <f t="shared" ca="1" si="8"/>
        <v>#N/A</v>
      </c>
      <c r="K10" s="86" t="e">
        <f t="shared" ca="1" si="9"/>
        <v>#N/A</v>
      </c>
      <c r="L10" s="86">
        <f t="shared" ca="1" si="10"/>
        <v>0</v>
      </c>
      <c r="M10" s="87" t="e">
        <f t="shared" ca="1" si="11"/>
        <v>#N/A</v>
      </c>
      <c r="N10" s="85" t="e">
        <f t="shared" ca="1" si="12"/>
        <v>#N/A</v>
      </c>
      <c r="O10" s="86" t="e">
        <f t="shared" ca="1" si="13"/>
        <v>#N/A</v>
      </c>
      <c r="P10" s="86">
        <f t="shared" ca="1" si="14"/>
        <v>0</v>
      </c>
      <c r="Q10" s="87" t="e">
        <f t="shared" ca="1" si="15"/>
        <v>#N/A</v>
      </c>
      <c r="R10" s="85" t="e">
        <f t="shared" ca="1" si="16"/>
        <v>#N/A</v>
      </c>
      <c r="S10" s="86" t="e">
        <f t="shared" ca="1" si="17"/>
        <v>#N/A</v>
      </c>
      <c r="T10" s="86">
        <f t="shared" ca="1" si="18"/>
        <v>0</v>
      </c>
      <c r="U10" s="87" t="e">
        <f t="shared" ca="1" si="19"/>
        <v>#N/A</v>
      </c>
      <c r="V10" s="85" t="e">
        <f t="shared" ca="1" si="20"/>
        <v>#N/A</v>
      </c>
      <c r="W10" s="86" t="e">
        <f t="shared" ca="1" si="21"/>
        <v>#N/A</v>
      </c>
      <c r="X10" s="86">
        <f t="shared" ca="1" si="22"/>
        <v>0</v>
      </c>
      <c r="Y10" s="87" t="e">
        <f t="shared" ca="1" si="23"/>
        <v>#N/A</v>
      </c>
      <c r="Z10" s="85" t="e">
        <f t="shared" ca="1" si="24"/>
        <v>#N/A</v>
      </c>
      <c r="AA10" s="86" t="e">
        <f t="shared" ca="1" si="25"/>
        <v>#REF!</v>
      </c>
      <c r="AB10" s="86" t="e">
        <f t="shared" ca="1" si="26"/>
        <v>#REF!</v>
      </c>
      <c r="AC10" s="87" t="e">
        <f t="shared" ca="1" si="27"/>
        <v>#N/A</v>
      </c>
    </row>
    <row r="11" spans="1:29">
      <c r="A11" t="s">
        <v>149</v>
      </c>
      <c r="B11" s="85">
        <f t="shared" ca="1" si="0"/>
        <v>14669</v>
      </c>
      <c r="C11" s="86">
        <f t="shared" ca="1" si="1"/>
        <v>50</v>
      </c>
      <c r="D11" s="86">
        <f t="shared" ca="1" si="2"/>
        <v>0</v>
      </c>
      <c r="E11" s="87">
        <f t="shared" ca="1" si="3"/>
        <v>1</v>
      </c>
      <c r="F11" s="85" t="e">
        <f t="shared" ca="1" si="4"/>
        <v>#N/A</v>
      </c>
      <c r="G11" s="86" t="e">
        <f t="shared" ca="1" si="5"/>
        <v>#N/A</v>
      </c>
      <c r="H11" s="86">
        <f t="shared" ca="1" si="6"/>
        <v>0</v>
      </c>
      <c r="I11" s="87" t="e">
        <f t="shared" ca="1" si="7"/>
        <v>#N/A</v>
      </c>
      <c r="J11" s="85" t="e">
        <f t="shared" ca="1" si="8"/>
        <v>#N/A</v>
      </c>
      <c r="K11" s="86" t="e">
        <f t="shared" ca="1" si="9"/>
        <v>#N/A</v>
      </c>
      <c r="L11" s="86">
        <f t="shared" ca="1" si="10"/>
        <v>0</v>
      </c>
      <c r="M11" s="87" t="e">
        <f t="shared" ca="1" si="11"/>
        <v>#N/A</v>
      </c>
      <c r="N11" s="85">
        <f t="shared" ca="1" si="12"/>
        <v>16043</v>
      </c>
      <c r="O11" s="86">
        <f t="shared" ca="1" si="13"/>
        <v>50</v>
      </c>
      <c r="P11" s="86">
        <f t="shared" ca="1" si="14"/>
        <v>0</v>
      </c>
      <c r="Q11" s="87">
        <f t="shared" ca="1" si="15"/>
        <v>1</v>
      </c>
      <c r="R11" s="85" t="e">
        <f t="shared" ca="1" si="16"/>
        <v>#N/A</v>
      </c>
      <c r="S11" s="86" t="e">
        <f t="shared" ca="1" si="17"/>
        <v>#N/A</v>
      </c>
      <c r="T11" s="86">
        <f t="shared" ca="1" si="18"/>
        <v>0</v>
      </c>
      <c r="U11" s="87" t="e">
        <f t="shared" ca="1" si="19"/>
        <v>#N/A</v>
      </c>
      <c r="V11" s="85" t="e">
        <f t="shared" ca="1" si="20"/>
        <v>#N/A</v>
      </c>
      <c r="W11" s="86" t="e">
        <f t="shared" ca="1" si="21"/>
        <v>#N/A</v>
      </c>
      <c r="X11" s="86">
        <f t="shared" ca="1" si="22"/>
        <v>0</v>
      </c>
      <c r="Y11" s="87" t="e">
        <f t="shared" ca="1" si="23"/>
        <v>#N/A</v>
      </c>
      <c r="Z11" s="85" t="e">
        <f t="shared" ca="1" si="24"/>
        <v>#N/A</v>
      </c>
      <c r="AA11" s="86" t="e">
        <f t="shared" ca="1" si="25"/>
        <v>#REF!</v>
      </c>
      <c r="AB11" s="86" t="e">
        <f t="shared" ca="1" si="26"/>
        <v>#REF!</v>
      </c>
      <c r="AC11" s="87" t="e">
        <f t="shared" ca="1" si="27"/>
        <v>#N/A</v>
      </c>
    </row>
    <row r="12" spans="1:29">
      <c r="A12" t="s">
        <v>84</v>
      </c>
      <c r="B12" s="85">
        <f t="shared" ca="1" si="0"/>
        <v>9430.2000000000007</v>
      </c>
      <c r="C12" s="86">
        <f t="shared" ca="1" si="1"/>
        <v>50</v>
      </c>
      <c r="D12" s="86">
        <f t="shared" ca="1" si="2"/>
        <v>0</v>
      </c>
      <c r="E12" s="87">
        <f t="shared" ca="1" si="3"/>
        <v>1</v>
      </c>
      <c r="F12" s="85" t="e">
        <f t="shared" ca="1" si="4"/>
        <v>#N/A</v>
      </c>
      <c r="G12" s="86" t="e">
        <f t="shared" ca="1" si="5"/>
        <v>#N/A</v>
      </c>
      <c r="H12" s="86">
        <f t="shared" ca="1" si="6"/>
        <v>0</v>
      </c>
      <c r="I12" s="87" t="e">
        <f t="shared" ca="1" si="7"/>
        <v>#N/A</v>
      </c>
      <c r="J12" s="85" t="e">
        <f t="shared" ca="1" si="8"/>
        <v>#N/A</v>
      </c>
      <c r="K12" s="86" t="e">
        <f t="shared" ca="1" si="9"/>
        <v>#N/A</v>
      </c>
      <c r="L12" s="86">
        <f t="shared" ca="1" si="10"/>
        <v>0</v>
      </c>
      <c r="M12" s="87" t="e">
        <f t="shared" ca="1" si="11"/>
        <v>#N/A</v>
      </c>
      <c r="N12" s="85" t="e">
        <f t="shared" ca="1" si="12"/>
        <v>#N/A</v>
      </c>
      <c r="O12" s="86" t="e">
        <f t="shared" ca="1" si="13"/>
        <v>#N/A</v>
      </c>
      <c r="P12" s="86">
        <f t="shared" ca="1" si="14"/>
        <v>0</v>
      </c>
      <c r="Q12" s="87" t="e">
        <f t="shared" ca="1" si="15"/>
        <v>#N/A</v>
      </c>
      <c r="R12" s="85" t="e">
        <f t="shared" ca="1" si="16"/>
        <v>#N/A</v>
      </c>
      <c r="S12" s="86" t="e">
        <f t="shared" ca="1" si="17"/>
        <v>#N/A</v>
      </c>
      <c r="T12" s="86">
        <f t="shared" ca="1" si="18"/>
        <v>0</v>
      </c>
      <c r="U12" s="87" t="e">
        <f t="shared" ca="1" si="19"/>
        <v>#N/A</v>
      </c>
      <c r="V12" s="85" t="e">
        <f t="shared" ca="1" si="20"/>
        <v>#N/A</v>
      </c>
      <c r="W12" s="86" t="e">
        <f t="shared" ca="1" si="21"/>
        <v>#N/A</v>
      </c>
      <c r="X12" s="86">
        <f t="shared" ca="1" si="22"/>
        <v>0</v>
      </c>
      <c r="Y12" s="87" t="e">
        <f t="shared" ca="1" si="23"/>
        <v>#N/A</v>
      </c>
      <c r="Z12" s="85" t="e">
        <f t="shared" ca="1" si="24"/>
        <v>#N/A</v>
      </c>
      <c r="AA12" s="86" t="e">
        <f t="shared" ca="1" si="25"/>
        <v>#REF!</v>
      </c>
      <c r="AB12" s="86" t="e">
        <f t="shared" ca="1" si="26"/>
        <v>#REF!</v>
      </c>
      <c r="AC12" s="87" t="e">
        <f t="shared" ca="1" si="27"/>
        <v>#N/A</v>
      </c>
    </row>
    <row r="13" spans="1:29">
      <c r="A13" t="s">
        <v>72</v>
      </c>
      <c r="B13" s="85">
        <f t="shared" ca="1" si="0"/>
        <v>63.8</v>
      </c>
      <c r="C13" s="86">
        <f t="shared" ca="1" si="1"/>
        <v>50</v>
      </c>
      <c r="D13" s="86">
        <f t="shared" ca="1" si="2"/>
        <v>50</v>
      </c>
      <c r="E13" s="87">
        <f t="shared" ca="1" si="3"/>
        <v>0</v>
      </c>
      <c r="F13" s="85">
        <f t="shared" ca="1" si="4"/>
        <v>64</v>
      </c>
      <c r="G13" s="86">
        <f t="shared" ca="1" si="5"/>
        <v>50</v>
      </c>
      <c r="H13" s="86">
        <f t="shared" ca="1" si="6"/>
        <v>49</v>
      </c>
      <c r="I13" s="87">
        <f t="shared" ca="1" si="7"/>
        <v>2.0000000000000018E-2</v>
      </c>
      <c r="J13" s="85">
        <f t="shared" ca="1" si="8"/>
        <v>34.4</v>
      </c>
      <c r="K13" s="86">
        <f t="shared" ca="1" si="9"/>
        <v>49</v>
      </c>
      <c r="L13" s="86">
        <f t="shared" ca="1" si="10"/>
        <v>49</v>
      </c>
      <c r="M13" s="87">
        <f t="shared" ca="1" si="11"/>
        <v>0</v>
      </c>
      <c r="N13" s="85">
        <f t="shared" ca="1" si="12"/>
        <v>34.4</v>
      </c>
      <c r="O13" s="86">
        <f t="shared" ca="1" si="13"/>
        <v>50</v>
      </c>
      <c r="P13" s="86">
        <f t="shared" ca="1" si="14"/>
        <v>50</v>
      </c>
      <c r="Q13" s="87">
        <f t="shared" ca="1" si="15"/>
        <v>0</v>
      </c>
      <c r="R13" s="85">
        <f t="shared" ca="1" si="16"/>
        <v>203.2</v>
      </c>
      <c r="S13" s="86">
        <f t="shared" ca="1" si="17"/>
        <v>49</v>
      </c>
      <c r="T13" s="86">
        <f t="shared" ca="1" si="18"/>
        <v>49</v>
      </c>
      <c r="U13" s="87">
        <f t="shared" ca="1" si="19"/>
        <v>0</v>
      </c>
      <c r="V13" s="85">
        <f t="shared" ca="1" si="20"/>
        <v>4545.6000000000004</v>
      </c>
      <c r="W13" s="86">
        <f t="shared" ca="1" si="21"/>
        <v>49</v>
      </c>
      <c r="X13" s="86">
        <f t="shared" ca="1" si="22"/>
        <v>49</v>
      </c>
      <c r="Y13" s="87">
        <f t="shared" ca="1" si="23"/>
        <v>0</v>
      </c>
      <c r="Z13" s="85" t="e">
        <f t="shared" ca="1" si="24"/>
        <v>#N/A</v>
      </c>
      <c r="AA13" s="86" t="e">
        <f t="shared" ca="1" si="25"/>
        <v>#REF!</v>
      </c>
      <c r="AB13" s="86" t="e">
        <f t="shared" ca="1" si="26"/>
        <v>#REF!</v>
      </c>
      <c r="AC13" s="87" t="e">
        <f t="shared" ca="1" si="27"/>
        <v>#N/A</v>
      </c>
    </row>
    <row r="14" spans="1:29" ht="17.25" thickBot="1">
      <c r="A14" t="s">
        <v>77</v>
      </c>
      <c r="B14" s="88">
        <f t="shared" ca="1" si="0"/>
        <v>36.6</v>
      </c>
      <c r="C14" s="89">
        <f t="shared" ca="1" si="1"/>
        <v>50</v>
      </c>
      <c r="D14" s="89">
        <f t="shared" ca="1" si="2"/>
        <v>50</v>
      </c>
      <c r="E14" s="90">
        <f t="shared" ca="1" si="3"/>
        <v>0</v>
      </c>
      <c r="F14" s="88">
        <f t="shared" ca="1" si="4"/>
        <v>21.8</v>
      </c>
      <c r="G14" s="89">
        <f t="shared" ca="1" si="5"/>
        <v>50</v>
      </c>
      <c r="H14" s="89">
        <f t="shared" ca="1" si="6"/>
        <v>50</v>
      </c>
      <c r="I14" s="90">
        <f t="shared" ca="1" si="7"/>
        <v>0</v>
      </c>
      <c r="J14" s="88">
        <f t="shared" ca="1" si="8"/>
        <v>38.200000000000003</v>
      </c>
      <c r="K14" s="89">
        <f t="shared" ca="1" si="9"/>
        <v>49</v>
      </c>
      <c r="L14" s="89">
        <f t="shared" ca="1" si="10"/>
        <v>49</v>
      </c>
      <c r="M14" s="90">
        <f t="shared" ca="1" si="11"/>
        <v>0</v>
      </c>
      <c r="N14" s="88">
        <f t="shared" ca="1" si="12"/>
        <v>43</v>
      </c>
      <c r="O14" s="89">
        <f t="shared" ca="1" si="13"/>
        <v>50</v>
      </c>
      <c r="P14" s="89">
        <f t="shared" ca="1" si="14"/>
        <v>50</v>
      </c>
      <c r="Q14" s="90">
        <f t="shared" ca="1" si="15"/>
        <v>0</v>
      </c>
      <c r="R14" s="88">
        <f t="shared" ca="1" si="16"/>
        <v>38</v>
      </c>
      <c r="S14" s="89">
        <f t="shared" ca="1" si="17"/>
        <v>49</v>
      </c>
      <c r="T14" s="89">
        <f t="shared" ca="1" si="18"/>
        <v>49</v>
      </c>
      <c r="U14" s="90">
        <f t="shared" ca="1" si="19"/>
        <v>0</v>
      </c>
      <c r="V14" s="88">
        <f t="shared" ca="1" si="20"/>
        <v>6.8</v>
      </c>
      <c r="W14" s="89">
        <f t="shared" ca="1" si="21"/>
        <v>49</v>
      </c>
      <c r="X14" s="89">
        <f t="shared" ca="1" si="22"/>
        <v>49</v>
      </c>
      <c r="Y14" s="90">
        <f t="shared" ca="1" si="23"/>
        <v>0</v>
      </c>
      <c r="Z14" s="88" t="e">
        <f t="shared" ca="1" si="24"/>
        <v>#N/A</v>
      </c>
      <c r="AA14" s="89" t="e">
        <f t="shared" ca="1" si="25"/>
        <v>#REF!</v>
      </c>
      <c r="AB14" s="89" t="e">
        <f t="shared" ca="1" si="26"/>
        <v>#REF!</v>
      </c>
      <c r="AC14" s="90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20주령</vt:lpstr>
      <vt:lpstr>24주령</vt:lpstr>
      <vt:lpstr>28주령</vt:lpstr>
      <vt:lpstr>34주령</vt:lpstr>
      <vt:lpstr>42주령</vt:lpstr>
      <vt:lpstr>48주령</vt:lpstr>
      <vt:lpstr>54주령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2020-03-03T08:48:35Z</cp:lastPrinted>
  <dcterms:created xsi:type="dcterms:W3CDTF">2019-07-18T23:17:05Z</dcterms:created>
  <dcterms:modified xsi:type="dcterms:W3CDTF">2020-05-04T00:55:44Z</dcterms:modified>
</cp:coreProperties>
</file>