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3"/>
  </bookViews>
  <sheets>
    <sheet name="16주령" sheetId="2" r:id="rId1"/>
    <sheet name="20주령" sheetId="4" r:id="rId2"/>
    <sheet name="24주령" sheetId="5" r:id="rId3"/>
    <sheet name="28주령" sheetId="6" r:id="rId4"/>
    <sheet name="graph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6" l="1"/>
  <c r="D10" i="6"/>
  <c r="F10" i="6" s="1"/>
  <c r="D10" i="5" l="1"/>
  <c r="F10" i="5" s="1"/>
  <c r="B10" i="5"/>
  <c r="D10" i="4" l="1"/>
  <c r="F10" i="4" s="1"/>
  <c r="B10" i="4"/>
  <c r="D10" i="2" l="1"/>
  <c r="F10" i="2" s="1"/>
  <c r="B10" i="2"/>
  <c r="C11" i="3"/>
  <c r="B7" i="3"/>
  <c r="N3" i="3"/>
  <c r="D6" i="3"/>
  <c r="N14" i="3"/>
  <c r="R12" i="3"/>
  <c r="N6" i="3"/>
  <c r="N11" i="3"/>
  <c r="P4" i="3"/>
  <c r="AB7" i="3"/>
  <c r="R4" i="3"/>
  <c r="F6" i="3"/>
  <c r="AB3" i="3"/>
  <c r="V9" i="3"/>
  <c r="F13" i="3"/>
  <c r="Z6" i="3"/>
  <c r="T7" i="3"/>
  <c r="K13" i="3"/>
  <c r="D7" i="3"/>
  <c r="X12" i="3"/>
  <c r="AA11" i="3"/>
  <c r="G7" i="3"/>
  <c r="K6" i="3"/>
  <c r="W8" i="3"/>
  <c r="T13" i="3"/>
  <c r="N12" i="3"/>
  <c r="F3" i="3"/>
  <c r="R11" i="3"/>
  <c r="W7" i="3"/>
  <c r="D10" i="3"/>
  <c r="AB12" i="3"/>
  <c r="T9" i="3"/>
  <c r="W10" i="3"/>
  <c r="F12" i="3"/>
  <c r="H7" i="3"/>
  <c r="AA14" i="3"/>
  <c r="L9" i="3"/>
  <c r="C6" i="3"/>
  <c r="W14" i="3"/>
  <c r="F11" i="3"/>
  <c r="G3" i="3"/>
  <c r="P6" i="3"/>
  <c r="S6" i="3"/>
  <c r="J12" i="3"/>
  <c r="N7" i="3"/>
  <c r="X10" i="3"/>
  <c r="W12" i="3"/>
  <c r="AA7" i="3"/>
  <c r="C4" i="3"/>
  <c r="Z3" i="3"/>
  <c r="S13" i="3"/>
  <c r="T14" i="3"/>
  <c r="R9" i="3"/>
  <c r="AA9" i="3"/>
  <c r="D3" i="3"/>
  <c r="AB9" i="3"/>
  <c r="L5" i="3"/>
  <c r="X4" i="3"/>
  <c r="J5" i="3"/>
  <c r="B13" i="3"/>
  <c r="X5" i="3"/>
  <c r="F7" i="3"/>
  <c r="V3" i="3"/>
  <c r="V11" i="3"/>
  <c r="J11" i="3"/>
  <c r="B8" i="3"/>
  <c r="P7" i="3"/>
  <c r="P14" i="3"/>
  <c r="V8" i="3"/>
  <c r="V12" i="3"/>
  <c r="W3" i="3"/>
  <c r="AB14" i="3"/>
  <c r="W5" i="3"/>
  <c r="J10" i="3"/>
  <c r="V13" i="3"/>
  <c r="J4" i="3"/>
  <c r="O4" i="3"/>
  <c r="P12" i="3"/>
  <c r="K8" i="3"/>
  <c r="T11" i="3"/>
  <c r="G11" i="3"/>
  <c r="O11" i="3"/>
  <c r="C13" i="3"/>
  <c r="Z11" i="3"/>
  <c r="AA4" i="3"/>
  <c r="D9" i="3"/>
  <c r="W9" i="3"/>
  <c r="H5" i="3"/>
  <c r="D12" i="3"/>
  <c r="D8" i="3"/>
  <c r="K3" i="3"/>
  <c r="B10" i="3"/>
  <c r="R3" i="3"/>
  <c r="H14" i="3"/>
  <c r="S12" i="3"/>
  <c r="C8" i="3"/>
  <c r="S5" i="3"/>
  <c r="AB13" i="3"/>
  <c r="C12" i="3"/>
  <c r="T12" i="3"/>
  <c r="S10" i="3"/>
  <c r="R8" i="3"/>
  <c r="W6" i="3"/>
  <c r="J3" i="3"/>
  <c r="G10" i="3"/>
  <c r="B12" i="3"/>
  <c r="Z5" i="3"/>
  <c r="W13" i="3"/>
  <c r="D4" i="3"/>
  <c r="O6" i="3"/>
  <c r="G14" i="3"/>
  <c r="P3" i="3"/>
  <c r="K11" i="3"/>
  <c r="L3" i="3"/>
  <c r="W11" i="3"/>
  <c r="V5" i="3"/>
  <c r="G8" i="3"/>
  <c r="T5" i="3"/>
  <c r="J7" i="3"/>
  <c r="X9" i="3"/>
  <c r="P10" i="3"/>
  <c r="AA13" i="3"/>
  <c r="K7" i="3"/>
  <c r="AA3" i="3"/>
  <c r="V4" i="3"/>
  <c r="S14" i="3"/>
  <c r="H4" i="3"/>
  <c r="J9" i="3"/>
  <c r="H13" i="3"/>
  <c r="AB4" i="3"/>
  <c r="B3" i="3"/>
  <c r="AA12" i="3"/>
  <c r="G13" i="3"/>
  <c r="V10" i="3"/>
  <c r="AA5" i="3"/>
  <c r="S4" i="3"/>
  <c r="G9" i="3"/>
  <c r="K5" i="3"/>
  <c r="O9" i="3"/>
  <c r="O5" i="3"/>
  <c r="H10" i="3"/>
  <c r="S8" i="3"/>
  <c r="L8" i="3"/>
  <c r="G12" i="3"/>
  <c r="S3" i="3"/>
  <c r="O13" i="3"/>
  <c r="F8" i="3"/>
  <c r="J8" i="3"/>
  <c r="F10" i="3"/>
  <c r="N9" i="3"/>
  <c r="J6" i="3"/>
  <c r="Z12" i="3"/>
  <c r="H12" i="3"/>
  <c r="K14" i="3"/>
  <c r="Z8" i="3"/>
  <c r="X8" i="3"/>
  <c r="X11" i="3"/>
  <c r="D13" i="3"/>
  <c r="N10" i="3"/>
  <c r="N8" i="3"/>
  <c r="S11" i="3"/>
  <c r="P13" i="3"/>
  <c r="D11" i="3"/>
  <c r="L13" i="3"/>
  <c r="P9" i="3"/>
  <c r="N13" i="3"/>
  <c r="N5" i="3"/>
  <c r="C9" i="3"/>
  <c r="F5" i="3"/>
  <c r="G4" i="3"/>
  <c r="AA6" i="3"/>
  <c r="AB10" i="3"/>
  <c r="R14" i="3"/>
  <c r="T8" i="3"/>
  <c r="P11" i="3"/>
  <c r="B14" i="3"/>
  <c r="AB5" i="3"/>
  <c r="O12" i="3"/>
  <c r="C7" i="3"/>
  <c r="S7" i="3"/>
  <c r="F14" i="3"/>
  <c r="AB11" i="3"/>
  <c r="W4" i="3"/>
  <c r="T6" i="3"/>
  <c r="C5" i="3"/>
  <c r="X3" i="3"/>
  <c r="H6" i="3"/>
  <c r="N4" i="3"/>
  <c r="R5" i="3"/>
  <c r="L4" i="3"/>
  <c r="Z9" i="3"/>
  <c r="X13" i="3"/>
  <c r="L6" i="3"/>
  <c r="AB6" i="3"/>
  <c r="K4" i="3"/>
  <c r="T3" i="3"/>
  <c r="V6" i="3"/>
  <c r="Z4" i="3"/>
  <c r="F4" i="3"/>
  <c r="P5" i="3"/>
  <c r="T10" i="3"/>
  <c r="F9" i="3"/>
  <c r="J14" i="3"/>
  <c r="L10" i="3"/>
  <c r="R7" i="3"/>
  <c r="AA10" i="3"/>
  <c r="C14" i="3"/>
  <c r="D14" i="3"/>
  <c r="B4" i="3"/>
  <c r="V14" i="3"/>
  <c r="G6" i="3"/>
  <c r="O10" i="3"/>
  <c r="R13" i="3"/>
  <c r="O3" i="3"/>
  <c r="O7" i="3"/>
  <c r="T4" i="3"/>
  <c r="K9" i="3"/>
  <c r="L14" i="3"/>
  <c r="H9" i="3"/>
  <c r="P8" i="3"/>
  <c r="AB8" i="3"/>
  <c r="L12" i="3"/>
  <c r="B9" i="3"/>
  <c r="K12" i="3"/>
  <c r="X14" i="3"/>
  <c r="O14" i="3"/>
  <c r="V7" i="3"/>
  <c r="X7" i="3"/>
  <c r="C10" i="3"/>
  <c r="Z10" i="3"/>
  <c r="Z14" i="3"/>
  <c r="R10" i="3"/>
  <c r="G5" i="3"/>
  <c r="X6" i="3"/>
  <c r="J13" i="3"/>
  <c r="B5" i="3"/>
  <c r="D5" i="3"/>
  <c r="B6" i="3"/>
  <c r="B11" i="3"/>
  <c r="R6" i="3"/>
  <c r="H3" i="3"/>
  <c r="K10" i="3"/>
  <c r="H8" i="3"/>
  <c r="Z13" i="3"/>
  <c r="S9" i="3"/>
  <c r="AA8" i="3"/>
  <c r="C3" i="3"/>
  <c r="O8" i="3"/>
  <c r="L11" i="3"/>
  <c r="L7" i="3"/>
  <c r="Z7" i="3"/>
  <c r="H11" i="3"/>
  <c r="U9" i="3" l="1"/>
  <c r="Y3" i="3"/>
  <c r="E7" i="3"/>
  <c r="Q10" i="3"/>
  <c r="U4" i="3"/>
  <c r="U6" i="3"/>
  <c r="I14" i="3"/>
  <c r="AC6" i="3"/>
  <c r="E12" i="3"/>
  <c r="Q5" i="3"/>
  <c r="I8" i="3"/>
  <c r="Y7" i="3"/>
  <c r="U10" i="3"/>
  <c r="E3" i="3"/>
  <c r="E14" i="3"/>
  <c r="I11" i="3"/>
  <c r="Y8" i="3"/>
  <c r="AC13" i="3"/>
  <c r="M6" i="3"/>
  <c r="M3" i="3"/>
  <c r="Q6" i="3"/>
  <c r="Q3" i="3"/>
  <c r="U8" i="3"/>
  <c r="AC14" i="3"/>
  <c r="AC7" i="3"/>
  <c r="E6" i="3"/>
  <c r="AC11" i="3"/>
  <c r="AC12" i="3"/>
  <c r="Y4" i="3"/>
  <c r="Q4" i="3"/>
  <c r="E4" i="3"/>
  <c r="Y6" i="3"/>
  <c r="M13" i="3"/>
  <c r="Y9" i="3"/>
  <c r="Y11" i="3"/>
  <c r="I5" i="3"/>
  <c r="E5" i="3"/>
  <c r="M7" i="3"/>
  <c r="M9" i="3"/>
  <c r="Y5" i="3"/>
  <c r="Y13" i="3"/>
  <c r="Y10" i="3"/>
  <c r="U12" i="3"/>
  <c r="M4" i="3"/>
  <c r="AC8" i="3"/>
  <c r="I7" i="3"/>
  <c r="E10" i="3"/>
  <c r="Q13" i="3"/>
  <c r="AC9" i="3"/>
  <c r="AC5" i="3"/>
  <c r="U14" i="3"/>
  <c r="I4" i="3"/>
  <c r="U7" i="3"/>
  <c r="U5" i="3"/>
  <c r="Q12" i="3"/>
  <c r="Y14" i="3"/>
  <c r="Q14" i="3"/>
  <c r="M10" i="3"/>
  <c r="I6" i="3"/>
  <c r="I9" i="3"/>
  <c r="Q7" i="3"/>
  <c r="U13" i="3"/>
  <c r="AC10" i="3"/>
  <c r="Q8" i="3"/>
  <c r="Y12" i="3"/>
  <c r="M5" i="3"/>
  <c r="M11" i="3"/>
  <c r="I12" i="3"/>
  <c r="M14" i="3"/>
  <c r="AC4" i="3"/>
  <c r="I10" i="3"/>
  <c r="E11" i="3"/>
  <c r="Q11" i="3"/>
  <c r="AC3" i="3"/>
  <c r="U3" i="3"/>
  <c r="U11" i="3"/>
  <c r="I13" i="3"/>
  <c r="E13" i="3"/>
  <c r="I3" i="3"/>
  <c r="M8" i="3"/>
  <c r="Q9" i="3"/>
  <c r="M12" i="3"/>
</calcChain>
</file>

<file path=xl/sharedStrings.xml><?xml version="1.0" encoding="utf-8"?>
<sst xmlns="http://schemas.openxmlformats.org/spreadsheetml/2006/main" count="373" uniqueCount="103">
  <si>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</si>
  <si>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</si>
  <si>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</si>
  <si>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</si>
  <si>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일자 :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</si>
  <si>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</si>
  <si>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</si>
  <si>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</si>
  <si>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</si>
  <si>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</si>
  <si>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</si>
  <si>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</si>
  <si>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</si>
  <si>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t>IBV</t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</si>
  <si>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</si>
  <si>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</si>
  <si>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</si>
  <si>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  번호 :</t>
    <phoneticPr fontId="11" type="noConversion"/>
  </si>
  <si>
    <t>19-3494</t>
    <phoneticPr fontId="3" type="noConversion"/>
  </si>
  <si>
    <t xml:space="preserve"> 발송  일자 :</t>
    <phoneticPr fontId="9" type="noConversion"/>
  </si>
  <si>
    <t>고        객 :</t>
    <phoneticPr fontId="11" type="noConversion"/>
  </si>
  <si>
    <t>삼성농장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</si>
  <si>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</si>
  <si>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</si>
  <si>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</si>
  <si>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</si>
  <si>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</si>
  <si>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</si>
  <si>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</si>
  <si>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</si>
  <si>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r>
      <t>19-3494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</si>
  <si>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SE</t>
    <phoneticPr fontId="3" type="noConversion"/>
  </si>
  <si>
    <r>
      <t>19-3498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</si>
  <si>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APV</t>
    <phoneticPr fontId="3" type="noConversion"/>
  </si>
  <si>
    <t>REO</t>
  </si>
  <si>
    <t>AE</t>
  </si>
  <si>
    <t>MSMG</t>
    <phoneticPr fontId="3" type="noConversion"/>
  </si>
  <si>
    <t>AI</t>
  </si>
  <si>
    <t/>
  </si>
  <si>
    <t>ND</t>
  </si>
  <si>
    <t>EDS</t>
  </si>
  <si>
    <t>28주령</t>
    <phoneticPr fontId="3" type="noConversion"/>
  </si>
  <si>
    <t>34주령</t>
    <phoneticPr fontId="3" type="noConversion"/>
  </si>
  <si>
    <t>42주령</t>
    <phoneticPr fontId="3" type="noConversion"/>
  </si>
  <si>
    <t>48주령</t>
    <phoneticPr fontId="3" type="noConversion"/>
  </si>
  <si>
    <t>54주령</t>
    <phoneticPr fontId="3" type="noConversion"/>
  </si>
  <si>
    <t>64주령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</si>
  <si>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</si>
  <si>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</si>
  <si>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</si>
  <si>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</si>
  <si>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</si>
  <si>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</si>
  <si>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</si>
  <si>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</si>
  <si>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</si>
  <si>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</si>
  <si>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</si>
  <si>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</si>
  <si>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</si>
  <si>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16주령</t>
    <phoneticPr fontId="3" type="noConversion"/>
  </si>
  <si>
    <t>`</t>
    <phoneticPr fontId="3" type="noConversion"/>
  </si>
  <si>
    <t>- MGMS: 120동 1수 양성 확인되었으나 낮은 역가로 비특이 양성으로 판단됨</t>
    <phoneticPr fontId="3" type="noConversion"/>
  </si>
  <si>
    <t>- SE: 음성 유지 중</t>
    <phoneticPr fontId="3" type="noConversion"/>
  </si>
  <si>
    <t>- IBV: 12주 대비 역가 상승하였으나 농장 임상증상 없어 샘플 간 차이로 판단됨</t>
    <phoneticPr fontId="3" type="noConversion"/>
  </si>
  <si>
    <t>- REO: 백신접종 전 양성, 자연 감염된 것으로 보임</t>
    <phoneticPr fontId="3" type="noConversion"/>
  </si>
  <si>
    <t>- ND, AI, AE, EDS: 검사 결과 양호</t>
    <phoneticPr fontId="3" type="noConversion"/>
  </si>
  <si>
    <t>20-0166</t>
    <phoneticPr fontId="3" type="noConversion"/>
  </si>
  <si>
    <r>
      <t>20-0166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  <phoneticPr fontId="3" type="noConversion"/>
  </si>
  <si>
    <t>MSMG</t>
    <phoneticPr fontId="3" type="noConversion"/>
  </si>
  <si>
    <r>
      <t>20-0170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</si>
  <si>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t>SE</t>
    <phoneticPr fontId="3" type="noConversion"/>
  </si>
  <si>
    <t>CAV</t>
    <phoneticPr fontId="3" type="noConversion"/>
  </si>
  <si>
    <t>- MGMS,SE: 음성유지중, 양호</t>
    <phoneticPr fontId="3" type="noConversion"/>
  </si>
  <si>
    <t>- CAV: 백신접종 후 양성율, 항체가 양호.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</si>
  <si>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</si>
  <si>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</si>
  <si>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</si>
  <si>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</si>
  <si>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20-0476</t>
    <phoneticPr fontId="3" type="noConversion"/>
  </si>
  <si>
    <t xml:space="preserve"> 접수  일자 :</t>
    <phoneticPr fontId="11" type="noConversion"/>
  </si>
  <si>
    <t>20-0476동120</t>
  </si>
  <si>
    <t>20-0480동211</t>
  </si>
  <si>
    <t>IBD</t>
  </si>
  <si>
    <t>EDS</t>
    <phoneticPr fontId="3" type="noConversion"/>
  </si>
  <si>
    <t>- MGMS, SE: 음성유지 중. 결과 양호</t>
    <phoneticPr fontId="3" type="noConversion"/>
  </si>
  <si>
    <t>- APV: 역가 상승 및 균일도 낮지만 농장 임상증상 없음. 백신으로 인한 역가 증가로 판단됨</t>
    <phoneticPr fontId="3" type="noConversion"/>
  </si>
  <si>
    <t>- IBV, ND, AI, IBD, REO, AE, IBH, EDS: 검사 결과 양호</t>
    <phoneticPr fontId="3" type="noConversion"/>
  </si>
  <si>
    <t>IBV</t>
    <phoneticPr fontId="3" type="noConversion"/>
  </si>
  <si>
    <r>
      <t>20-0714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</si>
  <si>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r>
      <t>20-0710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120</t>
    </r>
    <phoneticPr fontId="3" type="noConversion"/>
  </si>
  <si>
    <t>일령:</t>
    <phoneticPr fontId="9" type="noConversion"/>
  </si>
  <si>
    <t xml:space="preserve"> 전화  번호 :</t>
    <phoneticPr fontId="9" type="noConversion"/>
  </si>
  <si>
    <t xml:space="preserve"> 채  혈  일  :</t>
    <phoneticPr fontId="9" type="noConversion"/>
  </si>
  <si>
    <t xml:space="preserve"> 사육  규모 :</t>
    <phoneticPr fontId="11" type="noConversion"/>
  </si>
  <si>
    <t xml:space="preserve"> 입  추  일  :</t>
    <phoneticPr fontId="9" type="noConversion"/>
  </si>
  <si>
    <t>삼성농장</t>
    <phoneticPr fontId="3" type="noConversion"/>
  </si>
  <si>
    <t xml:space="preserve"> 발송  일자 :</t>
    <phoneticPr fontId="9" type="noConversion"/>
  </si>
  <si>
    <t>20-0710</t>
    <phoneticPr fontId="3" type="noConversion"/>
  </si>
  <si>
    <t>접수  번호 :</t>
    <phoneticPr fontId="11" type="noConversion"/>
  </si>
  <si>
    <t>1. 의뢰사항</t>
    <phoneticPr fontId="11" type="noConversion"/>
  </si>
  <si>
    <t xml:space="preserve">  (우) 28127  충북 청주시 청원구 오창읍 중부로 1555  /  Tel (043)240-7671~3 / Fax (043)240-7674</t>
    <phoneticPr fontId="11" type="noConversion"/>
  </si>
  <si>
    <t>(주)체리부로 중앙연구소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</si>
</sst>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8"/>
      <name val="Arial"/>
      <family val="2"/>
    </font>
    <font>
      <sz val="8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43" fontId="31" fillId="0" borderId="0" applyFont="0" applyFill="0" applyBorder="0" applyAlignment="0" applyProtection="0"/>
    <xf numFmtId="0" fontId="30" fillId="0" borderId="0"/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178" fontId="21" fillId="5" borderId="10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1" fillId="5" borderId="12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4" fontId="24" fillId="0" borderId="15" xfId="0" applyNumberFormat="1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vertical="top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179" fontId="24" fillId="0" borderId="15" xfId="0" applyNumberFormat="1" applyFont="1" applyBorder="1" applyAlignment="1">
      <alignment horizontal="center" vertical="center"/>
    </xf>
    <xf numFmtId="1" fontId="24" fillId="0" borderId="15" xfId="0" applyNumberFormat="1" applyFont="1" applyBorder="1" applyAlignment="1">
      <alignment horizontal="center" vertical="center"/>
    </xf>
    <xf numFmtId="0" fontId="26" fillId="0" borderId="17" xfId="0" quotePrefix="1" applyFont="1" applyBorder="1" applyAlignment="1">
      <alignment vertical="center"/>
    </xf>
    <xf numFmtId="0" fontId="26" fillId="0" borderId="18" xfId="0" quotePrefix="1" applyFont="1" applyBorder="1" applyAlignment="1">
      <alignment vertical="center"/>
    </xf>
    <xf numFmtId="0" fontId="26" fillId="0" borderId="19" xfId="0" quotePrefix="1" applyFont="1" applyBorder="1" applyAlignment="1">
      <alignment vertical="center"/>
    </xf>
    <xf numFmtId="0" fontId="26" fillId="0" borderId="20" xfId="0" quotePrefix="1" applyFont="1" applyBorder="1" applyAlignment="1">
      <alignment vertical="center"/>
    </xf>
    <xf numFmtId="0" fontId="26" fillId="0" borderId="0" xfId="0" quotePrefix="1" applyFont="1" applyBorder="1" applyAlignment="1">
      <alignment vertical="center"/>
    </xf>
    <xf numFmtId="0" fontId="26" fillId="0" borderId="21" xfId="0" quotePrefix="1" applyFont="1" applyBorder="1" applyAlignment="1">
      <alignment vertical="center"/>
    </xf>
    <xf numFmtId="0" fontId="26" fillId="0" borderId="22" xfId="0" quotePrefix="1" applyFont="1" applyBorder="1" applyAlignment="1">
      <alignment vertical="center"/>
    </xf>
    <xf numFmtId="0" fontId="26" fillId="0" borderId="23" xfId="0" quotePrefix="1" applyFont="1" applyBorder="1" applyAlignment="1">
      <alignment vertical="center"/>
    </xf>
    <xf numFmtId="0" fontId="26" fillId="0" borderId="24" xfId="0" quotePrefix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24" fillId="0" borderId="15" xfId="0" quotePrefix="1" applyNumberFormat="1" applyFont="1" applyBorder="1" applyAlignment="1">
      <alignment horizontal="center" vertical="center"/>
    </xf>
    <xf numFmtId="1" fontId="32" fillId="0" borderId="15" xfId="6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7">
    <cellStyle name="백분율" xfId="1" builtinId="5"/>
    <cellStyle name="쉼표 [0] 2" xfId="3"/>
    <cellStyle name="쉼표 2" xfId="5"/>
    <cellStyle name="표준" xfId="0" builtinId="0"/>
    <cellStyle name="표준 2" xfId="4"/>
    <cellStyle name="표준 9" xfId="2"/>
    <cellStyle name="표준_양계혈청검사결과(견본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10.85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C-447C-8ED5-33562E84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31872"/>
        <c:axId val="1288334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C-447C-8ED5-33562E84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44928"/>
        <c:axId val="128834944"/>
      </c:lineChart>
      <c:catAx>
        <c:axId val="1288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833408"/>
        <c:crosses val="autoZero"/>
        <c:auto val="1"/>
        <c:lblAlgn val="ctr"/>
        <c:lblOffset val="100"/>
        <c:noMultiLvlLbl val="0"/>
      </c:catAx>
      <c:valAx>
        <c:axId val="12883340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831872"/>
        <c:crosses val="autoZero"/>
        <c:crossBetween val="between"/>
      </c:valAx>
      <c:valAx>
        <c:axId val="1288349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844928"/>
        <c:crosses val="max"/>
        <c:crossBetween val="between"/>
      </c:valAx>
      <c:catAx>
        <c:axId val="128844928"/>
        <c:scaling>
          <c:orientation val="minMax"/>
        </c:scaling>
        <c:delete val="1"/>
        <c:axPos val="b"/>
        <c:majorTickMark val="out"/>
        <c:minorTickMark val="none"/>
        <c:tickLblPos val="none"/>
        <c:crossAx val="128834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D-4439-AA8C-4DD3A75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43008"/>
        <c:axId val="7964454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D-4439-AA8C-4DD3A75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0160"/>
        <c:axId val="79646080"/>
      </c:lineChart>
      <c:catAx>
        <c:axId val="7964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44544"/>
        <c:crosses val="autoZero"/>
        <c:auto val="1"/>
        <c:lblAlgn val="ctr"/>
        <c:lblOffset val="100"/>
        <c:noMultiLvlLbl val="0"/>
      </c:catAx>
      <c:valAx>
        <c:axId val="7964454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43008"/>
        <c:crosses val="autoZero"/>
        <c:crossBetween val="between"/>
      </c:valAx>
      <c:valAx>
        <c:axId val="796460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60160"/>
        <c:crosses val="max"/>
        <c:crossBetween val="between"/>
      </c:valAx>
      <c:catAx>
        <c:axId val="79660160"/>
        <c:scaling>
          <c:orientation val="minMax"/>
        </c:scaling>
        <c:delete val="1"/>
        <c:axPos val="b"/>
        <c:majorTickMark val="out"/>
        <c:minorTickMark val="none"/>
        <c:tickLblPos val="none"/>
        <c:crossAx val="7964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105.5</c:v>
                </c:pt>
                <c:pt idx="1">
                  <c:v>11073.5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588-98BA-0680EB85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78944"/>
        <c:axId val="1289804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5.0000000000000044E-2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588-98BA-0680EB85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0192"/>
        <c:axId val="128982016"/>
      </c:lineChart>
      <c:catAx>
        <c:axId val="12897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80480"/>
        <c:crosses val="autoZero"/>
        <c:auto val="1"/>
        <c:lblAlgn val="ctr"/>
        <c:lblOffset val="100"/>
        <c:noMultiLvlLbl val="0"/>
      </c:catAx>
      <c:valAx>
        <c:axId val="1289804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78944"/>
        <c:crosses val="autoZero"/>
        <c:crossBetween val="between"/>
      </c:valAx>
      <c:valAx>
        <c:axId val="1289820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00192"/>
        <c:crosses val="max"/>
        <c:crossBetween val="between"/>
      </c:valAx>
      <c:catAx>
        <c:axId val="129000192"/>
        <c:scaling>
          <c:orientation val="minMax"/>
        </c:scaling>
        <c:delete val="1"/>
        <c:axPos val="b"/>
        <c:majorTickMark val="out"/>
        <c:minorTickMark val="none"/>
        <c:tickLblPos val="none"/>
        <c:crossAx val="12898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24.5</c:v>
                </c:pt>
                <c:pt idx="1">
                  <c:v>26.5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0-48CD-B3D5-AF9EDFB7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97216"/>
        <c:axId val="1302990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8CD-B3D5-AF9EDFB7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06432"/>
        <c:axId val="130300544"/>
      </c:lineChart>
      <c:catAx>
        <c:axId val="1302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299008"/>
        <c:crosses val="autoZero"/>
        <c:auto val="1"/>
        <c:lblAlgn val="ctr"/>
        <c:lblOffset val="100"/>
        <c:noMultiLvlLbl val="0"/>
      </c:catAx>
      <c:valAx>
        <c:axId val="1302990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297216"/>
        <c:crosses val="autoZero"/>
        <c:crossBetween val="between"/>
      </c:valAx>
      <c:valAx>
        <c:axId val="1303005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06432"/>
        <c:crosses val="max"/>
        <c:crossBetween val="between"/>
      </c:valAx>
      <c:catAx>
        <c:axId val="130306432"/>
        <c:scaling>
          <c:orientation val="minMax"/>
        </c:scaling>
        <c:delete val="1"/>
        <c:axPos val="b"/>
        <c:majorTickMark val="out"/>
        <c:minorTickMark val="none"/>
        <c:tickLblPos val="none"/>
        <c:crossAx val="130300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8.0500000000000007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8-46B8-9D8D-9F7C653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5216"/>
        <c:axId val="1289067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8-46B8-9D8D-9F7C653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45248"/>
        <c:axId val="128908288"/>
      </c:lineChart>
      <c:catAx>
        <c:axId val="1289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06752"/>
        <c:crosses val="autoZero"/>
        <c:auto val="1"/>
        <c:lblAlgn val="ctr"/>
        <c:lblOffset val="100"/>
        <c:noMultiLvlLbl val="0"/>
      </c:catAx>
      <c:valAx>
        <c:axId val="12890675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05216"/>
        <c:crosses val="autoZero"/>
        <c:crossBetween val="between"/>
      </c:valAx>
      <c:valAx>
        <c:axId val="12890828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45248"/>
        <c:crosses val="max"/>
        <c:crossBetween val="between"/>
      </c:valAx>
      <c:catAx>
        <c:axId val="129045248"/>
        <c:scaling>
          <c:orientation val="minMax"/>
        </c:scaling>
        <c:delete val="1"/>
        <c:axPos val="b"/>
        <c:majorTickMark val="out"/>
        <c:minorTickMark val="none"/>
        <c:tickLblPos val="none"/>
        <c:crossAx val="128908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1-4509-BDB7-B5E49FA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97088"/>
        <c:axId val="1320275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1-4509-BDB7-B5E49FA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73600"/>
        <c:axId val="132029056"/>
      </c:lineChart>
      <c:catAx>
        <c:axId val="1290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027520"/>
        <c:crosses val="autoZero"/>
        <c:auto val="1"/>
        <c:lblAlgn val="ctr"/>
        <c:lblOffset val="100"/>
        <c:noMultiLvlLbl val="0"/>
      </c:catAx>
      <c:valAx>
        <c:axId val="13202752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097088"/>
        <c:crosses val="autoZero"/>
        <c:crossBetween val="between"/>
      </c:valAx>
      <c:valAx>
        <c:axId val="1320290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073600"/>
        <c:crosses val="max"/>
        <c:crossBetween val="between"/>
      </c:valAx>
      <c:catAx>
        <c:axId val="136073600"/>
        <c:scaling>
          <c:orientation val="minMax"/>
        </c:scaling>
        <c:delete val="1"/>
        <c:axPos val="b"/>
        <c:majorTickMark val="out"/>
        <c:minorTickMark val="none"/>
        <c:tickLblPos val="none"/>
        <c:crossAx val="132029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3562.5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771-81D1-DD4A457E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00704"/>
        <c:axId val="1495784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0.75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E-4771-81D1-DD4A457E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90016"/>
        <c:axId val="149580032"/>
      </c:lineChart>
      <c:catAx>
        <c:axId val="13780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578496"/>
        <c:crosses val="autoZero"/>
        <c:auto val="1"/>
        <c:lblAlgn val="ctr"/>
        <c:lblOffset val="100"/>
        <c:noMultiLvlLbl val="0"/>
      </c:catAx>
      <c:valAx>
        <c:axId val="1495784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800704"/>
        <c:crosses val="autoZero"/>
        <c:crossBetween val="between"/>
      </c:valAx>
      <c:valAx>
        <c:axId val="1495800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590016"/>
        <c:crosses val="max"/>
        <c:crossBetween val="between"/>
      </c:valAx>
      <c:catAx>
        <c:axId val="149590016"/>
        <c:scaling>
          <c:orientation val="minMax"/>
        </c:scaling>
        <c:delete val="1"/>
        <c:axPos val="b"/>
        <c:majorTickMark val="out"/>
        <c:minorTickMark val="none"/>
        <c:tickLblPos val="none"/>
        <c:crossAx val="14958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13025</c:v>
                </c:pt>
                <c:pt idx="1">
                  <c:v>10481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F1F-969D-AAE9C0B1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03520"/>
        <c:axId val="1679732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F1F-969D-AAE9C0B1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76320"/>
        <c:axId val="167974784"/>
      </c:lineChart>
      <c:catAx>
        <c:axId val="1678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973248"/>
        <c:crosses val="autoZero"/>
        <c:auto val="1"/>
        <c:lblAlgn val="ctr"/>
        <c:lblOffset val="100"/>
        <c:noMultiLvlLbl val="0"/>
      </c:catAx>
      <c:valAx>
        <c:axId val="1679732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803520"/>
        <c:crosses val="autoZero"/>
        <c:crossBetween val="between"/>
      </c:valAx>
      <c:valAx>
        <c:axId val="16797478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976320"/>
        <c:crosses val="max"/>
        <c:crossBetween val="between"/>
      </c:valAx>
      <c:catAx>
        <c:axId val="167976320"/>
        <c:scaling>
          <c:orientation val="minMax"/>
        </c:scaling>
        <c:delete val="1"/>
        <c:axPos val="b"/>
        <c:majorTickMark val="out"/>
        <c:minorTickMark val="none"/>
        <c:tickLblPos val="none"/>
        <c:crossAx val="167974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1-4F1F-9247-EC0B8EB0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95776"/>
        <c:axId val="7960576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F1F-9247-EC0B8EB0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832"/>
        <c:axId val="79607296"/>
      </c:lineChart>
      <c:catAx>
        <c:axId val="795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05760"/>
        <c:crosses val="autoZero"/>
        <c:auto val="1"/>
        <c:lblAlgn val="ctr"/>
        <c:lblOffset val="100"/>
        <c:noMultiLvlLbl val="0"/>
      </c:catAx>
      <c:valAx>
        <c:axId val="7960576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595776"/>
        <c:crosses val="autoZero"/>
        <c:crossBetween val="between"/>
      </c:valAx>
      <c:valAx>
        <c:axId val="796072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08832"/>
        <c:crosses val="max"/>
        <c:crossBetween val="between"/>
      </c:valAx>
      <c:catAx>
        <c:axId val="79608832"/>
        <c:scaling>
          <c:orientation val="minMax"/>
        </c:scaling>
        <c:delete val="1"/>
        <c:axPos val="b"/>
        <c:majorTickMark val="out"/>
        <c:minorTickMark val="none"/>
        <c:tickLblPos val="none"/>
        <c:crossAx val="7960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0-42C6-AFFC-5271856B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67968"/>
        <c:axId val="8166950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0-42C6-AFFC-5271856B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3312"/>
        <c:axId val="81691776"/>
      </c:lineChart>
      <c:catAx>
        <c:axId val="816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69504"/>
        <c:crosses val="autoZero"/>
        <c:auto val="1"/>
        <c:lblAlgn val="ctr"/>
        <c:lblOffset val="100"/>
        <c:noMultiLvlLbl val="0"/>
      </c:catAx>
      <c:valAx>
        <c:axId val="8166950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67968"/>
        <c:crosses val="autoZero"/>
        <c:crossBetween val="between"/>
      </c:valAx>
      <c:valAx>
        <c:axId val="816917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93312"/>
        <c:crosses val="max"/>
        <c:crossBetween val="between"/>
      </c:valAx>
      <c:catAx>
        <c:axId val="81693312"/>
        <c:scaling>
          <c:orientation val="minMax"/>
        </c:scaling>
        <c:delete val="1"/>
        <c:axPos val="b"/>
        <c:majorTickMark val="out"/>
        <c:minorTickMark val="none"/>
        <c:tickLblPos val="none"/>
        <c:crossAx val="8169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3756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E-4850-95A2-6BD0F84B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30624"/>
        <c:axId val="12873216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850-95A2-6BD0F84B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1872"/>
        <c:axId val="128750336"/>
      </c:lineChart>
      <c:catAx>
        <c:axId val="1287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32160"/>
        <c:crosses val="autoZero"/>
        <c:auto val="1"/>
        <c:lblAlgn val="ctr"/>
        <c:lblOffset val="100"/>
        <c:noMultiLvlLbl val="0"/>
      </c:catAx>
      <c:valAx>
        <c:axId val="12873216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30624"/>
        <c:crosses val="autoZero"/>
        <c:crossBetween val="between"/>
      </c:valAx>
      <c:valAx>
        <c:axId val="1287503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51872"/>
        <c:crosses val="max"/>
        <c:crossBetween val="between"/>
      </c:valAx>
      <c:catAx>
        <c:axId val="128751872"/>
        <c:scaling>
          <c:orientation val="minMax"/>
        </c:scaling>
        <c:delete val="1"/>
        <c:axPos val="b"/>
        <c:majorTickMark val="out"/>
        <c:minorTickMark val="none"/>
        <c:tickLblPos val="none"/>
        <c:crossAx val="12875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`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16주령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3723.5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E-4DB7-B695-5B520E10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18272"/>
        <c:axId val="1289198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0.95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DB7-B695-5B520E10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31328"/>
        <c:axId val="128929792"/>
      </c:lineChart>
      <c:catAx>
        <c:axId val="12891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19808"/>
        <c:crosses val="autoZero"/>
        <c:auto val="1"/>
        <c:lblAlgn val="ctr"/>
        <c:lblOffset val="100"/>
        <c:noMultiLvlLbl val="0"/>
      </c:catAx>
      <c:valAx>
        <c:axId val="1289198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18272"/>
        <c:crosses val="autoZero"/>
        <c:crossBetween val="between"/>
      </c:valAx>
      <c:valAx>
        <c:axId val="1289297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31328"/>
        <c:crosses val="max"/>
        <c:crossBetween val="between"/>
      </c:valAx>
      <c:catAx>
        <c:axId val="128931328"/>
        <c:scaling>
          <c:orientation val="minMax"/>
        </c:scaling>
        <c:delete val="1"/>
        <c:axPos val="b"/>
        <c:majorTickMark val="out"/>
        <c:minorTickMark val="none"/>
        <c:tickLblPos val="none"/>
        <c:crossAx val="128929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6" zoomScaleNormal="100" workbookViewId="0">
      <selection activeCell="S19" sqref="S19"/>
    </sheetView>
  </sheetViews>
  <sheetFormatPr defaultRowHeight="16.5"/>
  <cols>
    <col min="1" max="1" width="1.375" style="1" customWidth="1"/>
    <col min="2" max="2" width="10.875" style="1" customWidth="1"/>
    <col min="3" max="3" width="9.12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125" style="1" customWidth="1"/>
    <col min="26" max="26" width="7.75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3</v>
      </c>
      <c r="C5" s="54" t="s">
        <v>17</v>
      </c>
      <c r="D5" s="12"/>
      <c r="E5" s="13" t="s">
        <v>18</v>
      </c>
      <c r="F5" s="14"/>
      <c r="G5" s="93" t="s">
        <v>4</v>
      </c>
      <c r="H5" s="93"/>
      <c r="I5" s="15"/>
      <c r="J5" s="94">
        <v>43817</v>
      </c>
      <c r="K5" s="94"/>
      <c r="L5" s="94"/>
      <c r="M5" s="94"/>
      <c r="N5" s="94"/>
      <c r="O5" s="15"/>
      <c r="P5" s="16" t="s">
        <v>19</v>
      </c>
      <c r="Q5" s="17"/>
      <c r="R5" s="18"/>
      <c r="S5" s="13"/>
      <c r="T5" s="13"/>
      <c r="U5" s="95">
        <v>43826</v>
      </c>
      <c r="V5" s="96"/>
      <c r="W5" s="96"/>
      <c r="X5" s="96"/>
      <c r="Y5" s="19"/>
    </row>
    <row r="6" spans="1:25">
      <c r="A6" s="8"/>
      <c r="B6" s="91"/>
      <c r="C6" s="55" t="s">
        <v>20</v>
      </c>
      <c r="D6" s="20"/>
      <c r="E6" s="21" t="s">
        <v>21</v>
      </c>
      <c r="F6" s="22"/>
      <c r="G6" s="97" t="s">
        <v>22</v>
      </c>
      <c r="H6" s="97"/>
      <c r="I6" s="23"/>
      <c r="J6" s="98">
        <v>43702</v>
      </c>
      <c r="K6" s="98"/>
      <c r="L6" s="98"/>
      <c r="M6" s="98"/>
      <c r="N6" s="98"/>
      <c r="O6" s="23"/>
      <c r="P6" s="24" t="s">
        <v>23</v>
      </c>
      <c r="Q6" s="25"/>
      <c r="R6" s="25"/>
      <c r="S6" s="23"/>
      <c r="T6" s="25"/>
      <c r="U6" s="99"/>
      <c r="V6" s="99"/>
      <c r="W6" s="99"/>
      <c r="X6" s="99"/>
      <c r="Y6" s="26" t="s">
        <v>24</v>
      </c>
    </row>
    <row r="7" spans="1:25">
      <c r="A7" s="30"/>
      <c r="B7" s="91"/>
      <c r="C7" s="55" t="s">
        <v>25</v>
      </c>
      <c r="D7" s="20"/>
      <c r="E7" s="27"/>
      <c r="F7" s="28"/>
      <c r="G7" s="97" t="s">
        <v>26</v>
      </c>
      <c r="H7" s="97"/>
      <c r="I7" s="23"/>
      <c r="J7" s="100"/>
      <c r="K7" s="100"/>
      <c r="L7" s="100"/>
      <c r="M7" s="100"/>
      <c r="N7" s="100"/>
      <c r="O7" s="23"/>
      <c r="P7" s="24" t="s">
        <v>27</v>
      </c>
      <c r="Q7" s="27"/>
      <c r="R7" s="27"/>
      <c r="S7" s="27"/>
      <c r="T7" s="27"/>
      <c r="U7" s="99"/>
      <c r="V7" s="99"/>
      <c r="W7" s="99"/>
      <c r="X7" s="99"/>
      <c r="Y7" s="29"/>
    </row>
    <row r="8" spans="1:25" ht="17.25" thickBot="1">
      <c r="A8" s="30"/>
      <c r="B8" s="92"/>
      <c r="C8" s="31" t="s">
        <v>28</v>
      </c>
      <c r="D8" s="32"/>
      <c r="E8" s="56"/>
      <c r="F8" s="34"/>
      <c r="G8" s="36"/>
      <c r="H8" s="34"/>
      <c r="I8" s="35"/>
      <c r="J8" s="57"/>
      <c r="K8" s="58"/>
      <c r="L8" s="58"/>
      <c r="M8" s="58"/>
      <c r="N8" s="58"/>
      <c r="O8" s="35"/>
      <c r="P8" s="36"/>
      <c r="Q8" s="33"/>
      <c r="R8" s="33"/>
      <c r="S8" s="33"/>
      <c r="T8" s="33"/>
      <c r="U8" s="59"/>
      <c r="V8" s="59"/>
      <c r="W8" s="59"/>
      <c r="X8" s="59"/>
      <c r="Y8" s="37"/>
    </row>
    <row r="9" spans="1:25" ht="18" thickTop="1" thickBot="1">
      <c r="B9" s="38" t="s">
        <v>29</v>
      </c>
      <c r="C9" s="39"/>
      <c r="D9" s="39"/>
      <c r="E9" s="39"/>
      <c r="F9" s="39"/>
      <c r="G9" s="40"/>
      <c r="H9" s="40"/>
      <c r="I9" s="40"/>
      <c r="J9" s="40"/>
      <c r="K9" s="40"/>
      <c r="L9" s="41"/>
      <c r="M9" s="40"/>
      <c r="N9" s="40"/>
      <c r="O9" s="40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2" t="str">
        <f>E6</f>
        <v>삼성농장</v>
      </c>
      <c r="C10" s="43" t="s">
        <v>5</v>
      </c>
      <c r="D10" s="44">
        <f>ROUNDDOWN((J5-J6+1)/7,0)</f>
        <v>16</v>
      </c>
      <c r="E10" s="45" t="s">
        <v>6</v>
      </c>
      <c r="F10" s="46">
        <f>(J5-J6+1)-(D10*7)</f>
        <v>4</v>
      </c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9"/>
    </row>
    <row r="11" spans="1:25" ht="17.25" thickTop="1">
      <c r="B11" s="50" t="s">
        <v>7</v>
      </c>
      <c r="C11" s="50" t="s">
        <v>8</v>
      </c>
      <c r="D11" s="50" t="s">
        <v>9</v>
      </c>
      <c r="E11" s="50" t="s">
        <v>10</v>
      </c>
      <c r="F11" s="50" t="s">
        <v>11</v>
      </c>
      <c r="G11" s="50" t="s">
        <v>12</v>
      </c>
      <c r="H11" s="50">
        <v>0</v>
      </c>
      <c r="I11" s="50">
        <v>1</v>
      </c>
      <c r="J11" s="50">
        <v>2</v>
      </c>
      <c r="K11" s="50">
        <v>3</v>
      </c>
      <c r="L11" s="50">
        <v>4</v>
      </c>
      <c r="M11" s="50">
        <v>5</v>
      </c>
      <c r="N11" s="50">
        <v>6</v>
      </c>
      <c r="O11" s="50">
        <v>7</v>
      </c>
      <c r="P11" s="50">
        <v>8</v>
      </c>
      <c r="Q11" s="50">
        <v>9</v>
      </c>
      <c r="R11" s="50">
        <v>10</v>
      </c>
      <c r="S11" s="50">
        <v>11</v>
      </c>
      <c r="T11" s="50">
        <v>12</v>
      </c>
      <c r="U11" s="50">
        <v>13</v>
      </c>
      <c r="V11" s="50">
        <v>14</v>
      </c>
      <c r="W11" s="50">
        <v>15</v>
      </c>
      <c r="X11" s="50">
        <v>16</v>
      </c>
      <c r="Y11" s="50">
        <v>17</v>
      </c>
    </row>
    <row r="12" spans="1:25">
      <c r="B12" s="51" t="s">
        <v>30</v>
      </c>
      <c r="C12" s="51" t="s">
        <v>36</v>
      </c>
      <c r="D12" s="52">
        <v>43817</v>
      </c>
      <c r="E12" s="51">
        <v>130</v>
      </c>
      <c r="F12" s="51">
        <v>149</v>
      </c>
      <c r="G12" s="51">
        <v>10</v>
      </c>
      <c r="H12" s="51">
        <v>9</v>
      </c>
      <c r="I12" s="51">
        <v>1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>
      <c r="B13" s="51" t="s">
        <v>32</v>
      </c>
      <c r="C13" s="51" t="s">
        <v>36</v>
      </c>
      <c r="D13" s="52">
        <v>43817</v>
      </c>
      <c r="E13" s="51">
        <v>81</v>
      </c>
      <c r="F13" s="51">
        <v>106</v>
      </c>
      <c r="G13" s="51">
        <v>10</v>
      </c>
      <c r="H13" s="51">
        <v>10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>
      <c r="B14" s="51" t="s">
        <v>30</v>
      </c>
      <c r="C14" s="51" t="s">
        <v>31</v>
      </c>
      <c r="D14" s="52">
        <v>43817</v>
      </c>
      <c r="E14" s="51">
        <v>29</v>
      </c>
      <c r="F14" s="51">
        <v>238</v>
      </c>
      <c r="G14" s="51">
        <v>10</v>
      </c>
      <c r="H14" s="51">
        <v>10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>
      <c r="B15" s="51" t="s">
        <v>32</v>
      </c>
      <c r="C15" s="51" t="s">
        <v>31</v>
      </c>
      <c r="D15" s="52">
        <v>43817</v>
      </c>
      <c r="E15" s="51">
        <v>20</v>
      </c>
      <c r="F15" s="51">
        <v>60</v>
      </c>
      <c r="G15" s="51">
        <v>10</v>
      </c>
      <c r="H15" s="51">
        <v>10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>
      <c r="B16" s="51" t="s">
        <v>30</v>
      </c>
      <c r="C16" s="51" t="s">
        <v>13</v>
      </c>
      <c r="D16" s="52">
        <v>43817</v>
      </c>
      <c r="E16" s="51">
        <v>14893</v>
      </c>
      <c r="F16" s="51">
        <v>83</v>
      </c>
      <c r="G16" s="51">
        <v>10</v>
      </c>
      <c r="H16" s="51"/>
      <c r="I16" s="51"/>
      <c r="J16" s="51">
        <v>1</v>
      </c>
      <c r="K16" s="51"/>
      <c r="L16" s="51">
        <v>1</v>
      </c>
      <c r="M16" s="51">
        <v>1</v>
      </c>
      <c r="N16" s="51">
        <v>1</v>
      </c>
      <c r="O16" s="51">
        <v>1</v>
      </c>
      <c r="P16" s="51">
        <v>1</v>
      </c>
      <c r="Q16" s="51"/>
      <c r="R16" s="51">
        <v>1</v>
      </c>
      <c r="S16" s="51"/>
      <c r="T16" s="51"/>
      <c r="U16" s="51"/>
      <c r="V16" s="51">
        <v>2</v>
      </c>
      <c r="W16" s="51">
        <v>1</v>
      </c>
      <c r="X16" s="51"/>
      <c r="Y16" s="51"/>
    </row>
    <row r="17" spans="1:25">
      <c r="B17" s="51" t="s">
        <v>32</v>
      </c>
      <c r="C17" s="51" t="s">
        <v>13</v>
      </c>
      <c r="D17" s="52">
        <v>43817</v>
      </c>
      <c r="E17" s="51">
        <v>11157</v>
      </c>
      <c r="F17" s="51">
        <v>52</v>
      </c>
      <c r="G17" s="51">
        <v>10</v>
      </c>
      <c r="H17" s="51"/>
      <c r="I17" s="51"/>
      <c r="J17" s="51"/>
      <c r="K17" s="51">
        <v>1</v>
      </c>
      <c r="L17" s="51"/>
      <c r="M17" s="51"/>
      <c r="N17" s="51">
        <v>2</v>
      </c>
      <c r="O17" s="51">
        <v>3</v>
      </c>
      <c r="P17" s="51">
        <v>1</v>
      </c>
      <c r="Q17" s="51"/>
      <c r="R17" s="51">
        <v>1</v>
      </c>
      <c r="S17" s="51">
        <v>1</v>
      </c>
      <c r="T17" s="51">
        <v>1</v>
      </c>
      <c r="U17" s="51"/>
      <c r="V17" s="51"/>
      <c r="W17" s="51"/>
      <c r="X17" s="51"/>
      <c r="Y17" s="51"/>
    </row>
    <row r="18" spans="1:25">
      <c r="B18" s="51" t="s">
        <v>30</v>
      </c>
      <c r="C18" s="51" t="s">
        <v>33</v>
      </c>
      <c r="D18" s="52">
        <v>43817</v>
      </c>
      <c r="E18" s="51">
        <v>4670</v>
      </c>
      <c r="F18" s="51">
        <v>72</v>
      </c>
      <c r="G18" s="51">
        <v>10</v>
      </c>
      <c r="H18" s="51">
        <v>1</v>
      </c>
      <c r="I18" s="51"/>
      <c r="J18" s="51">
        <v>3</v>
      </c>
      <c r="K18" s="51">
        <v>2</v>
      </c>
      <c r="L18" s="51">
        <v>1</v>
      </c>
      <c r="M18" s="51"/>
      <c r="N18" s="51">
        <v>1</v>
      </c>
      <c r="O18" s="51">
        <v>1</v>
      </c>
      <c r="P18" s="51">
        <v>1</v>
      </c>
      <c r="Q18" s="51"/>
      <c r="R18" s="51"/>
      <c r="S18" s="51"/>
      <c r="T18" s="51"/>
      <c r="U18" s="51"/>
      <c r="V18" s="51"/>
      <c r="W18" s="51"/>
      <c r="X18" s="51"/>
      <c r="Y18" s="51"/>
    </row>
    <row r="19" spans="1:25">
      <c r="B19" s="51" t="s">
        <v>32</v>
      </c>
      <c r="C19" s="51" t="s">
        <v>33</v>
      </c>
      <c r="D19" s="52">
        <v>43817</v>
      </c>
      <c r="E19" s="51">
        <v>2455</v>
      </c>
      <c r="F19" s="51">
        <v>43</v>
      </c>
      <c r="G19" s="51">
        <v>10</v>
      </c>
      <c r="H19" s="51">
        <v>4</v>
      </c>
      <c r="I19" s="51">
        <v>1</v>
      </c>
      <c r="J19" s="51">
        <v>1</v>
      </c>
      <c r="K19" s="51">
        <v>3</v>
      </c>
      <c r="L19" s="51">
        <v>1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>
      <c r="B20" s="51" t="s">
        <v>30</v>
      </c>
      <c r="C20" s="51" t="s">
        <v>39</v>
      </c>
      <c r="D20" s="52">
        <v>43817</v>
      </c>
      <c r="E20" s="60">
        <v>10.6</v>
      </c>
      <c r="F20" s="61">
        <v>6.5962820639632849</v>
      </c>
      <c r="G20" s="51">
        <v>10</v>
      </c>
      <c r="H20" s="51" t="s">
        <v>38</v>
      </c>
      <c r="I20" s="51" t="s">
        <v>38</v>
      </c>
      <c r="J20" s="51" t="s">
        <v>38</v>
      </c>
      <c r="K20" s="51" t="s">
        <v>38</v>
      </c>
      <c r="L20" s="51" t="s">
        <v>38</v>
      </c>
      <c r="M20" s="51" t="s">
        <v>38</v>
      </c>
      <c r="N20" s="51" t="s">
        <v>38</v>
      </c>
      <c r="O20" s="51" t="s">
        <v>38</v>
      </c>
      <c r="P20" s="51" t="s">
        <v>38</v>
      </c>
      <c r="Q20" s="51" t="s">
        <v>38</v>
      </c>
      <c r="R20" s="51">
        <v>5</v>
      </c>
      <c r="S20" s="51">
        <v>4</v>
      </c>
      <c r="T20" s="51">
        <v>1</v>
      </c>
      <c r="U20" s="51"/>
      <c r="V20" s="51"/>
      <c r="W20" s="51"/>
      <c r="X20" s="51"/>
      <c r="Y20" s="51"/>
    </row>
    <row r="21" spans="1:25">
      <c r="B21" s="51" t="s">
        <v>32</v>
      </c>
      <c r="C21" s="51" t="s">
        <v>39</v>
      </c>
      <c r="D21" s="52">
        <v>43817</v>
      </c>
      <c r="E21" s="60">
        <v>11.1</v>
      </c>
      <c r="F21" s="61">
        <v>5.1139298396176178</v>
      </c>
      <c r="G21" s="51">
        <v>10</v>
      </c>
      <c r="H21" s="51" t="s">
        <v>38</v>
      </c>
      <c r="I21" s="51" t="s">
        <v>38</v>
      </c>
      <c r="J21" s="51" t="s">
        <v>38</v>
      </c>
      <c r="K21" s="51" t="s">
        <v>38</v>
      </c>
      <c r="L21" s="51" t="s">
        <v>38</v>
      </c>
      <c r="M21" s="51" t="s">
        <v>38</v>
      </c>
      <c r="N21" s="51" t="s">
        <v>38</v>
      </c>
      <c r="O21" s="51" t="s">
        <v>38</v>
      </c>
      <c r="P21" s="51" t="s">
        <v>38</v>
      </c>
      <c r="Q21" s="51" t="s">
        <v>38</v>
      </c>
      <c r="R21" s="51">
        <v>1</v>
      </c>
      <c r="S21" s="51">
        <v>7</v>
      </c>
      <c r="T21" s="51">
        <v>2</v>
      </c>
      <c r="U21" s="51"/>
      <c r="V21" s="51"/>
      <c r="W21" s="51"/>
      <c r="X21" s="51"/>
      <c r="Y21" s="51"/>
    </row>
    <row r="22" spans="1:25">
      <c r="B22" s="51" t="s">
        <v>30</v>
      </c>
      <c r="C22" s="51" t="s">
        <v>37</v>
      </c>
      <c r="D22" s="52">
        <v>43817</v>
      </c>
      <c r="E22" s="60">
        <v>8.1999999999999993</v>
      </c>
      <c r="F22" s="61">
        <v>11.206543700886376</v>
      </c>
      <c r="G22" s="51">
        <v>10</v>
      </c>
      <c r="H22" s="51" t="s">
        <v>38</v>
      </c>
      <c r="I22" s="51" t="s">
        <v>38</v>
      </c>
      <c r="J22" s="51" t="s">
        <v>38</v>
      </c>
      <c r="K22" s="51" t="s">
        <v>38</v>
      </c>
      <c r="L22" s="51" t="s">
        <v>38</v>
      </c>
      <c r="M22" s="51" t="s">
        <v>38</v>
      </c>
      <c r="N22" s="51" t="s">
        <v>38</v>
      </c>
      <c r="O22" s="51">
        <v>2</v>
      </c>
      <c r="P22" s="51">
        <v>5</v>
      </c>
      <c r="Q22" s="51">
        <v>2</v>
      </c>
      <c r="R22" s="51">
        <v>1</v>
      </c>
      <c r="S22" s="51" t="s">
        <v>38</v>
      </c>
      <c r="T22" s="51" t="s">
        <v>38</v>
      </c>
      <c r="U22" s="51"/>
      <c r="V22" s="51"/>
      <c r="W22" s="51"/>
      <c r="X22" s="51"/>
      <c r="Y22" s="51"/>
    </row>
    <row r="23" spans="1:25">
      <c r="B23" s="51" t="s">
        <v>32</v>
      </c>
      <c r="C23" s="51" t="s">
        <v>37</v>
      </c>
      <c r="D23" s="52">
        <v>43817</v>
      </c>
      <c r="E23" s="60">
        <v>7.9</v>
      </c>
      <c r="F23" s="61">
        <v>12.587707924199391</v>
      </c>
      <c r="G23" s="51">
        <v>10</v>
      </c>
      <c r="H23" s="51" t="s">
        <v>38</v>
      </c>
      <c r="I23" s="51" t="s">
        <v>38</v>
      </c>
      <c r="J23" s="51" t="s">
        <v>38</v>
      </c>
      <c r="K23" s="51" t="s">
        <v>38</v>
      </c>
      <c r="L23" s="51" t="s">
        <v>38</v>
      </c>
      <c r="M23" s="51" t="s">
        <v>38</v>
      </c>
      <c r="N23" s="51">
        <v>1</v>
      </c>
      <c r="O23" s="51">
        <v>2</v>
      </c>
      <c r="P23" s="51">
        <v>4</v>
      </c>
      <c r="Q23" s="51">
        <v>3</v>
      </c>
      <c r="R23" s="51" t="s">
        <v>38</v>
      </c>
      <c r="S23" s="51" t="s">
        <v>38</v>
      </c>
      <c r="T23" s="51" t="s">
        <v>38</v>
      </c>
      <c r="U23" s="51"/>
      <c r="V23" s="51"/>
      <c r="W23" s="51"/>
      <c r="X23" s="51"/>
      <c r="Y23" s="51"/>
    </row>
    <row r="24" spans="1:25">
      <c r="B24" s="51" t="s">
        <v>30</v>
      </c>
      <c r="C24" s="51" t="s">
        <v>34</v>
      </c>
      <c r="D24" s="52">
        <v>43817</v>
      </c>
      <c r="E24" s="51">
        <v>4234</v>
      </c>
      <c r="F24" s="51">
        <v>43</v>
      </c>
      <c r="G24" s="51">
        <v>10</v>
      </c>
      <c r="H24" s="51"/>
      <c r="I24" s="51">
        <v>2</v>
      </c>
      <c r="J24" s="51"/>
      <c r="K24" s="51">
        <v>4</v>
      </c>
      <c r="L24" s="51"/>
      <c r="M24" s="51">
        <v>1</v>
      </c>
      <c r="N24" s="51">
        <v>3</v>
      </c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>
      <c r="B25" s="51" t="s">
        <v>32</v>
      </c>
      <c r="C25" s="51" t="s">
        <v>34</v>
      </c>
      <c r="D25" s="52">
        <v>43817</v>
      </c>
      <c r="E25" s="51">
        <v>3213</v>
      </c>
      <c r="F25" s="51">
        <v>76</v>
      </c>
      <c r="G25" s="51">
        <v>10</v>
      </c>
      <c r="H25" s="51">
        <v>1</v>
      </c>
      <c r="I25" s="51">
        <v>4</v>
      </c>
      <c r="J25" s="51">
        <v>1</v>
      </c>
      <c r="K25" s="51">
        <v>1</v>
      </c>
      <c r="L25" s="51"/>
      <c r="M25" s="51">
        <v>1</v>
      </c>
      <c r="N25" s="51">
        <v>2</v>
      </c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>
      <c r="B26" s="51" t="s">
        <v>30</v>
      </c>
      <c r="C26" s="51" t="s">
        <v>35</v>
      </c>
      <c r="D26" s="52">
        <v>43817</v>
      </c>
      <c r="E26" s="51">
        <v>3819</v>
      </c>
      <c r="F26" s="51">
        <v>40</v>
      </c>
      <c r="G26" s="51">
        <v>10</v>
      </c>
      <c r="H26" s="51"/>
      <c r="I26" s="51">
        <v>2</v>
      </c>
      <c r="J26" s="51">
        <v>1</v>
      </c>
      <c r="K26" s="51">
        <v>2</v>
      </c>
      <c r="L26" s="51">
        <v>3</v>
      </c>
      <c r="M26" s="51">
        <v>1</v>
      </c>
      <c r="N26" s="51">
        <v>1</v>
      </c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>
      <c r="B27" s="51" t="s">
        <v>32</v>
      </c>
      <c r="C27" s="51" t="s">
        <v>35</v>
      </c>
      <c r="D27" s="52">
        <v>43817</v>
      </c>
      <c r="E27" s="51">
        <v>3693</v>
      </c>
      <c r="F27" s="51">
        <v>53</v>
      </c>
      <c r="G27" s="51">
        <v>10</v>
      </c>
      <c r="H27" s="51"/>
      <c r="I27" s="51">
        <v>2</v>
      </c>
      <c r="J27" s="51">
        <v>4</v>
      </c>
      <c r="K27" s="51"/>
      <c r="L27" s="51"/>
      <c r="M27" s="51">
        <v>3</v>
      </c>
      <c r="N27" s="51">
        <v>1</v>
      </c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>
      <c r="B28" s="51" t="s">
        <v>30</v>
      </c>
      <c r="C28" s="51" t="s">
        <v>40</v>
      </c>
      <c r="D28" s="52">
        <v>43817</v>
      </c>
      <c r="E28" s="60">
        <v>8.1</v>
      </c>
      <c r="F28" s="61">
        <v>17.890588575542505</v>
      </c>
      <c r="G28" s="51">
        <v>10</v>
      </c>
      <c r="H28" s="51" t="s">
        <v>38</v>
      </c>
      <c r="I28" s="51" t="s">
        <v>38</v>
      </c>
      <c r="J28" s="51" t="s">
        <v>38</v>
      </c>
      <c r="K28" s="51" t="s">
        <v>38</v>
      </c>
      <c r="L28" s="51" t="s">
        <v>38</v>
      </c>
      <c r="M28" s="51" t="s">
        <v>38</v>
      </c>
      <c r="N28" s="51">
        <v>1</v>
      </c>
      <c r="O28" s="51">
        <v>3</v>
      </c>
      <c r="P28" s="51">
        <v>3</v>
      </c>
      <c r="Q28" s="51" t="s">
        <v>38</v>
      </c>
      <c r="R28" s="51">
        <v>3</v>
      </c>
      <c r="S28" s="51" t="s">
        <v>38</v>
      </c>
      <c r="T28" s="51" t="s">
        <v>38</v>
      </c>
      <c r="U28" s="51"/>
      <c r="V28" s="51"/>
      <c r="W28" s="51"/>
      <c r="X28" s="51"/>
      <c r="Y28" s="51"/>
    </row>
    <row r="29" spans="1:25">
      <c r="B29" s="51" t="s">
        <v>32</v>
      </c>
      <c r="C29" s="51" t="s">
        <v>40</v>
      </c>
      <c r="D29" s="52">
        <v>43817</v>
      </c>
      <c r="E29" s="60">
        <v>7.9</v>
      </c>
      <c r="F29" s="61">
        <v>21.05481004198252</v>
      </c>
      <c r="G29" s="51">
        <v>10</v>
      </c>
      <c r="H29" s="51" t="s">
        <v>38</v>
      </c>
      <c r="I29" s="51" t="s">
        <v>38</v>
      </c>
      <c r="J29" s="51" t="s">
        <v>38</v>
      </c>
      <c r="K29" s="51" t="s">
        <v>38</v>
      </c>
      <c r="L29" s="51">
        <v>1</v>
      </c>
      <c r="M29" s="51" t="s">
        <v>38</v>
      </c>
      <c r="N29" s="51">
        <v>1</v>
      </c>
      <c r="O29" s="51" t="s">
        <v>38</v>
      </c>
      <c r="P29" s="51">
        <v>3</v>
      </c>
      <c r="Q29" s="51">
        <v>5</v>
      </c>
      <c r="R29" s="51" t="s">
        <v>38</v>
      </c>
      <c r="S29" s="51" t="s">
        <v>38</v>
      </c>
      <c r="T29" s="51" t="s">
        <v>38</v>
      </c>
      <c r="U29" s="51"/>
      <c r="V29" s="51"/>
      <c r="W29" s="51"/>
      <c r="X29" s="51"/>
      <c r="Y29" s="51"/>
    </row>
    <row r="31" spans="1:25">
      <c r="A31"/>
      <c r="B31" s="53" t="s">
        <v>14</v>
      </c>
    </row>
    <row r="32" spans="1:25">
      <c r="A32"/>
      <c r="B32" s="62" t="s">
        <v>62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1:25">
      <c r="A33"/>
      <c r="B33" s="65" t="s">
        <v>63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</row>
    <row r="34" spans="1:25">
      <c r="A34"/>
      <c r="B34" s="65" t="s">
        <v>64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</row>
    <row r="35" spans="1:25">
      <c r="A35"/>
      <c r="B35" s="65" t="s">
        <v>65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7"/>
    </row>
    <row r="36" spans="1:25">
      <c r="A36"/>
      <c r="B36" s="68" t="s">
        <v>66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70"/>
    </row>
    <row r="39" spans="1:25">
      <c r="A39"/>
      <c r="B39" s="85" t="s">
        <v>15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</row>
    <row r="40" spans="1:25" ht="17.25">
      <c r="A40"/>
      <c r="B40" s="86" t="s">
        <v>16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</sheetData>
  <mergeCells count="15">
    <mergeCell ref="B39:Y39"/>
    <mergeCell ref="B40:Y40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4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B2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Y29 B20:Y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9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9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:Y19">
    <cfRule type="colorScale" priority="8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D18:D19">
    <cfRule type="colorScale" priority="10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G25 B18:G19">
    <cfRule type="colorScale" priority="1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G25 C18:G19">
    <cfRule type="colorScale" priority="10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 B18:Y19"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Y25 C18:Y19">
    <cfRule type="colorScale" priority="10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D14:D19">
    <cfRule type="colorScale" priority="1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 B14:Y19">
    <cfRule type="colorScale" priority="1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9">
    <cfRule type="colorScale" priority="1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29 B24:Y27 B12:Y19 D20:D23">
    <cfRule type="colorScale" priority="1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B22" sqref="B22"/>
    </sheetView>
  </sheetViews>
  <sheetFormatPr defaultRowHeight="16.5"/>
  <cols>
    <col min="1" max="1" width="1.375" style="1" customWidth="1"/>
    <col min="2" max="2" width="10.875" style="1" customWidth="1"/>
    <col min="3" max="3" width="9.125" style="1" customWidth="1"/>
    <col min="4" max="4" width="9.75" style="1" bestFit="1" customWidth="1"/>
    <col min="5" max="5" width="8.125" style="1" customWidth="1"/>
    <col min="6" max="6" width="7.5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80"/>
      <c r="U1" s="4"/>
      <c r="V1" s="4"/>
      <c r="W1" s="4"/>
      <c r="X1" s="4"/>
      <c r="Y1" s="4"/>
    </row>
    <row r="2" spans="1:25" ht="2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3</v>
      </c>
      <c r="C5" s="54" t="s">
        <v>17</v>
      </c>
      <c r="D5" s="12"/>
      <c r="E5" s="13" t="s">
        <v>67</v>
      </c>
      <c r="F5" s="14"/>
      <c r="G5" s="93" t="s">
        <v>4</v>
      </c>
      <c r="H5" s="93"/>
      <c r="I5" s="15"/>
      <c r="J5" s="94">
        <v>43844</v>
      </c>
      <c r="K5" s="94"/>
      <c r="L5" s="94"/>
      <c r="M5" s="94"/>
      <c r="N5" s="94"/>
      <c r="O5" s="15"/>
      <c r="P5" s="16" t="s">
        <v>19</v>
      </c>
      <c r="Q5" s="17"/>
      <c r="R5" s="18"/>
      <c r="S5" s="13"/>
      <c r="T5" s="13"/>
      <c r="U5" s="95">
        <v>43847</v>
      </c>
      <c r="V5" s="96"/>
      <c r="W5" s="96"/>
      <c r="X5" s="96"/>
      <c r="Y5" s="19"/>
    </row>
    <row r="6" spans="1:25">
      <c r="A6" s="8"/>
      <c r="B6" s="91"/>
      <c r="C6" s="55" t="s">
        <v>20</v>
      </c>
      <c r="D6" s="20"/>
      <c r="E6" s="21" t="s">
        <v>21</v>
      </c>
      <c r="F6" s="22"/>
      <c r="G6" s="97" t="s">
        <v>22</v>
      </c>
      <c r="H6" s="97"/>
      <c r="I6" s="23"/>
      <c r="J6" s="98">
        <v>43702</v>
      </c>
      <c r="K6" s="98"/>
      <c r="L6" s="98"/>
      <c r="M6" s="98"/>
      <c r="N6" s="98"/>
      <c r="O6" s="23"/>
      <c r="P6" s="24" t="s">
        <v>23</v>
      </c>
      <c r="Q6" s="25"/>
      <c r="R6" s="25"/>
      <c r="S6" s="23"/>
      <c r="T6" s="25"/>
      <c r="U6" s="99"/>
      <c r="V6" s="99"/>
      <c r="W6" s="99"/>
      <c r="X6" s="99"/>
      <c r="Y6" s="26" t="s">
        <v>24</v>
      </c>
    </row>
    <row r="7" spans="1:25">
      <c r="A7" s="30"/>
      <c r="B7" s="91"/>
      <c r="C7" s="55" t="s">
        <v>25</v>
      </c>
      <c r="D7" s="20"/>
      <c r="E7" s="27"/>
      <c r="F7" s="28"/>
      <c r="G7" s="97" t="s">
        <v>26</v>
      </c>
      <c r="H7" s="97"/>
      <c r="I7" s="23"/>
      <c r="J7" s="100"/>
      <c r="K7" s="100"/>
      <c r="L7" s="100"/>
      <c r="M7" s="100"/>
      <c r="N7" s="100"/>
      <c r="O7" s="23"/>
      <c r="P7" s="24" t="s">
        <v>27</v>
      </c>
      <c r="Q7" s="27"/>
      <c r="R7" s="27"/>
      <c r="S7" s="27"/>
      <c r="T7" s="27"/>
      <c r="U7" s="99"/>
      <c r="V7" s="99"/>
      <c r="W7" s="99"/>
      <c r="X7" s="99"/>
      <c r="Y7" s="29"/>
    </row>
    <row r="8" spans="1:25" ht="17.25" thickBot="1">
      <c r="A8" s="30"/>
      <c r="B8" s="92"/>
      <c r="C8" s="31" t="s">
        <v>28</v>
      </c>
      <c r="D8" s="32"/>
      <c r="E8" s="56"/>
      <c r="F8" s="34"/>
      <c r="G8" s="36"/>
      <c r="H8" s="34"/>
      <c r="I8" s="35"/>
      <c r="J8" s="57"/>
      <c r="K8" s="58"/>
      <c r="L8" s="58"/>
      <c r="M8" s="58"/>
      <c r="N8" s="58"/>
      <c r="O8" s="35"/>
      <c r="P8" s="36"/>
      <c r="Q8" s="33"/>
      <c r="R8" s="33"/>
      <c r="S8" s="33"/>
      <c r="T8" s="33"/>
      <c r="U8" s="59"/>
      <c r="V8" s="59"/>
      <c r="W8" s="59"/>
      <c r="X8" s="59"/>
      <c r="Y8" s="37"/>
    </row>
    <row r="9" spans="1:25" ht="18" thickTop="1" thickBot="1">
      <c r="B9" s="38" t="s">
        <v>29</v>
      </c>
      <c r="C9" s="39"/>
      <c r="D9" s="39"/>
      <c r="E9" s="39"/>
      <c r="F9" s="39"/>
      <c r="G9" s="40"/>
      <c r="H9" s="40"/>
      <c r="I9" s="40"/>
      <c r="J9" s="40"/>
      <c r="K9" s="40"/>
      <c r="L9" s="41"/>
      <c r="M9" s="40"/>
      <c r="N9" s="40"/>
      <c r="O9" s="40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2" t="str">
        <f>E6</f>
        <v>삼성농장</v>
      </c>
      <c r="C10" s="43" t="s">
        <v>5</v>
      </c>
      <c r="D10" s="44">
        <f>ROUNDDOWN((J5-J6+1)/7,0)</f>
        <v>20</v>
      </c>
      <c r="E10" s="45" t="s">
        <v>6</v>
      </c>
      <c r="F10" s="46">
        <f>(J5-J6+1)-(D10*7)</f>
        <v>3</v>
      </c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9"/>
    </row>
    <row r="11" spans="1:25" ht="17.25" thickTop="1">
      <c r="B11" s="50" t="s">
        <v>7</v>
      </c>
      <c r="C11" s="50" t="s">
        <v>8</v>
      </c>
      <c r="D11" s="50" t="s">
        <v>9</v>
      </c>
      <c r="E11" s="50" t="s">
        <v>10</v>
      </c>
      <c r="F11" s="50" t="s">
        <v>11</v>
      </c>
      <c r="G11" s="50" t="s">
        <v>12</v>
      </c>
      <c r="H11" s="50">
        <v>0</v>
      </c>
      <c r="I11" s="50">
        <v>1</v>
      </c>
      <c r="J11" s="50">
        <v>2</v>
      </c>
      <c r="K11" s="50">
        <v>3</v>
      </c>
      <c r="L11" s="50">
        <v>4</v>
      </c>
      <c r="M11" s="50">
        <v>5</v>
      </c>
      <c r="N11" s="50">
        <v>6</v>
      </c>
      <c r="O11" s="50">
        <v>7</v>
      </c>
      <c r="P11" s="50">
        <v>8</v>
      </c>
      <c r="Q11" s="50">
        <v>9</v>
      </c>
      <c r="R11" s="50">
        <v>10</v>
      </c>
      <c r="S11" s="50">
        <v>11</v>
      </c>
      <c r="T11" s="50">
        <v>12</v>
      </c>
      <c r="U11" s="50">
        <v>13</v>
      </c>
      <c r="V11" s="50">
        <v>14</v>
      </c>
      <c r="W11" s="50">
        <v>15</v>
      </c>
      <c r="X11" s="50">
        <v>16</v>
      </c>
      <c r="Y11" s="50">
        <v>17</v>
      </c>
    </row>
    <row r="12" spans="1:25">
      <c r="B12" s="51" t="s">
        <v>68</v>
      </c>
      <c r="C12" s="51" t="s">
        <v>69</v>
      </c>
      <c r="D12" s="52">
        <v>43844</v>
      </c>
      <c r="E12" s="51">
        <v>154</v>
      </c>
      <c r="F12" s="51">
        <v>63</v>
      </c>
      <c r="G12" s="51">
        <v>9</v>
      </c>
      <c r="H12" s="51">
        <v>9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>
      <c r="B13" s="51" t="s">
        <v>70</v>
      </c>
      <c r="C13" s="51" t="s">
        <v>69</v>
      </c>
      <c r="D13" s="52">
        <v>43844</v>
      </c>
      <c r="E13" s="51">
        <v>58</v>
      </c>
      <c r="F13" s="51">
        <v>62</v>
      </c>
      <c r="G13" s="51">
        <v>9</v>
      </c>
      <c r="H13" s="51">
        <v>9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>
      <c r="B14" s="51" t="s">
        <v>68</v>
      </c>
      <c r="C14" s="51" t="s">
        <v>71</v>
      </c>
      <c r="D14" s="52">
        <v>43844</v>
      </c>
      <c r="E14" s="51">
        <v>63</v>
      </c>
      <c r="F14" s="51">
        <v>57</v>
      </c>
      <c r="G14" s="51">
        <v>9</v>
      </c>
      <c r="H14" s="51">
        <v>9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>
      <c r="B15" s="51" t="s">
        <v>70</v>
      </c>
      <c r="C15" s="51" t="s">
        <v>71</v>
      </c>
      <c r="D15" s="52">
        <v>43844</v>
      </c>
      <c r="E15" s="51">
        <v>49</v>
      </c>
      <c r="F15" s="51">
        <v>171</v>
      </c>
      <c r="G15" s="51">
        <v>9</v>
      </c>
      <c r="H15" s="51">
        <v>9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>
      <c r="B16" s="51" t="s">
        <v>68</v>
      </c>
      <c r="C16" s="51" t="s">
        <v>72</v>
      </c>
      <c r="D16" s="52">
        <v>43844</v>
      </c>
      <c r="E16" s="51">
        <v>2689</v>
      </c>
      <c r="F16" s="51">
        <v>49</v>
      </c>
      <c r="G16" s="51">
        <v>9</v>
      </c>
      <c r="H16" s="51"/>
      <c r="I16" s="51"/>
      <c r="J16" s="51">
        <v>1</v>
      </c>
      <c r="K16" s="51">
        <v>6</v>
      </c>
      <c r="L16" s="51"/>
      <c r="M16" s="51">
        <v>1</v>
      </c>
      <c r="N16" s="51">
        <v>1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>
      <c r="B17" s="51" t="s">
        <v>70</v>
      </c>
      <c r="C17" s="51" t="s">
        <v>72</v>
      </c>
      <c r="D17" s="52">
        <v>43844</v>
      </c>
      <c r="E17" s="51">
        <v>3527</v>
      </c>
      <c r="F17" s="51">
        <v>47</v>
      </c>
      <c r="G17" s="51">
        <v>9</v>
      </c>
      <c r="H17" s="51"/>
      <c r="I17" s="51"/>
      <c r="J17" s="51">
        <v>2</v>
      </c>
      <c r="K17" s="51">
        <v>2</v>
      </c>
      <c r="L17" s="51">
        <v>1</v>
      </c>
      <c r="M17" s="51">
        <v>2</v>
      </c>
      <c r="N17" s="51">
        <v>1</v>
      </c>
      <c r="O17" s="51">
        <v>1</v>
      </c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9" spans="1:25">
      <c r="A19"/>
      <c r="B19" s="53" t="s">
        <v>14</v>
      </c>
    </row>
    <row r="20" spans="1:25">
      <c r="A20"/>
      <c r="B20" s="62" t="s">
        <v>73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4"/>
    </row>
    <row r="21" spans="1:25">
      <c r="A21"/>
      <c r="B21" s="65" t="s">
        <v>74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</row>
    <row r="22" spans="1:25">
      <c r="A22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</row>
    <row r="23" spans="1:25">
      <c r="A23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4" spans="1:25">
      <c r="A24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70"/>
    </row>
    <row r="27" spans="1:25">
      <c r="A27"/>
      <c r="B27" s="85" t="s">
        <v>15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</row>
    <row r="28" spans="1:25" ht="17.25">
      <c r="A28"/>
      <c r="B28" s="86" t="s">
        <v>16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</sheetData>
  <mergeCells count="15">
    <mergeCell ref="B27:Y27"/>
    <mergeCell ref="B28:Y2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G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Y1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A7" workbookViewId="0">
      <selection activeCell="B39" sqref="B39"/>
    </sheetView>
  </sheetViews>
  <sheetFormatPr defaultRowHeight="16.5"/>
  <cols>
    <col min="1" max="1" width="0.5" style="1" customWidth="1"/>
    <col min="2" max="2" width="10.875" style="1" customWidth="1"/>
    <col min="3" max="3" width="9.12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81"/>
      <c r="U1" s="4"/>
      <c r="V1" s="4"/>
      <c r="W1" s="4"/>
      <c r="X1" s="4"/>
      <c r="Y1" s="4"/>
    </row>
    <row r="2" spans="1:25" ht="20.25">
      <c r="B2" s="88" t="s">
        <v>75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76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77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78</v>
      </c>
      <c r="C5" s="54" t="s">
        <v>17</v>
      </c>
      <c r="D5" s="12"/>
      <c r="E5" s="13" t="s">
        <v>79</v>
      </c>
      <c r="F5" s="14"/>
      <c r="G5" s="93" t="s">
        <v>80</v>
      </c>
      <c r="H5" s="93"/>
      <c r="I5" s="15"/>
      <c r="J5" s="94">
        <v>43875</v>
      </c>
      <c r="K5" s="94"/>
      <c r="L5" s="94"/>
      <c r="M5" s="94"/>
      <c r="N5" s="94"/>
      <c r="O5" s="15"/>
      <c r="P5" s="16" t="s">
        <v>19</v>
      </c>
      <c r="Q5" s="17"/>
      <c r="R5" s="18"/>
      <c r="S5" s="13"/>
      <c r="T5" s="13"/>
      <c r="U5" s="95">
        <v>43885</v>
      </c>
      <c r="V5" s="96"/>
      <c r="W5" s="96"/>
      <c r="X5" s="96"/>
      <c r="Y5" s="19"/>
    </row>
    <row r="6" spans="1:25">
      <c r="A6" s="8"/>
      <c r="B6" s="91"/>
      <c r="C6" s="55" t="s">
        <v>20</v>
      </c>
      <c r="D6" s="20"/>
      <c r="E6" s="21" t="s">
        <v>21</v>
      </c>
      <c r="F6" s="22"/>
      <c r="G6" s="97" t="s">
        <v>22</v>
      </c>
      <c r="H6" s="97"/>
      <c r="I6" s="23"/>
      <c r="J6" s="98">
        <v>43702</v>
      </c>
      <c r="K6" s="98"/>
      <c r="L6" s="98"/>
      <c r="M6" s="98"/>
      <c r="N6" s="98"/>
      <c r="O6" s="23"/>
      <c r="P6" s="24" t="s">
        <v>23</v>
      </c>
      <c r="Q6" s="25"/>
      <c r="R6" s="25"/>
      <c r="S6" s="23"/>
      <c r="T6" s="25"/>
      <c r="U6" s="99"/>
      <c r="V6" s="99"/>
      <c r="W6" s="99"/>
      <c r="X6" s="99"/>
      <c r="Y6" s="26" t="s">
        <v>24</v>
      </c>
    </row>
    <row r="7" spans="1:25">
      <c r="A7" s="30"/>
      <c r="B7" s="91"/>
      <c r="C7" s="55" t="s">
        <v>25</v>
      </c>
      <c r="D7" s="20"/>
      <c r="E7" s="27"/>
      <c r="F7" s="28"/>
      <c r="G7" s="97" t="s">
        <v>26</v>
      </c>
      <c r="H7" s="97"/>
      <c r="I7" s="23"/>
      <c r="J7" s="100"/>
      <c r="K7" s="100"/>
      <c r="L7" s="100"/>
      <c r="M7" s="100"/>
      <c r="N7" s="100"/>
      <c r="O7" s="23"/>
      <c r="P7" s="24" t="s">
        <v>27</v>
      </c>
      <c r="Q7" s="27"/>
      <c r="R7" s="27"/>
      <c r="S7" s="27"/>
      <c r="T7" s="27"/>
      <c r="U7" s="99"/>
      <c r="V7" s="99"/>
      <c r="W7" s="99"/>
      <c r="X7" s="99"/>
      <c r="Y7" s="29"/>
    </row>
    <row r="8" spans="1:25" ht="17.25" thickBot="1">
      <c r="A8" s="30"/>
      <c r="B8" s="92"/>
      <c r="C8" s="31" t="s">
        <v>28</v>
      </c>
      <c r="D8" s="32"/>
      <c r="E8" s="56"/>
      <c r="F8" s="34"/>
      <c r="G8" s="36"/>
      <c r="H8" s="34"/>
      <c r="I8" s="35"/>
      <c r="J8" s="57"/>
      <c r="K8" s="58"/>
      <c r="L8" s="58"/>
      <c r="M8" s="58"/>
      <c r="N8" s="58"/>
      <c r="O8" s="35"/>
      <c r="P8" s="36"/>
      <c r="Q8" s="33"/>
      <c r="R8" s="33"/>
      <c r="S8" s="33"/>
      <c r="T8" s="33"/>
      <c r="U8" s="59"/>
      <c r="V8" s="59"/>
      <c r="W8" s="59"/>
      <c r="X8" s="59"/>
      <c r="Y8" s="37"/>
    </row>
    <row r="9" spans="1:25" ht="18" thickTop="1" thickBot="1">
      <c r="B9" s="38" t="s">
        <v>29</v>
      </c>
      <c r="C9" s="39"/>
      <c r="D9" s="39"/>
      <c r="E9" s="39"/>
      <c r="F9" s="39"/>
      <c r="G9" s="40"/>
      <c r="H9" s="40"/>
      <c r="I9" s="40"/>
      <c r="J9" s="40"/>
      <c r="K9" s="40"/>
      <c r="L9" s="41"/>
      <c r="M9" s="40"/>
      <c r="N9" s="40"/>
      <c r="O9" s="40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2" t="str">
        <f>E6</f>
        <v>삼성농장</v>
      </c>
      <c r="C10" s="43" t="s">
        <v>5</v>
      </c>
      <c r="D10" s="44">
        <f>ROUNDDOWN((J5-J6+1)/7,0)</f>
        <v>24</v>
      </c>
      <c r="E10" s="45" t="s">
        <v>6</v>
      </c>
      <c r="F10" s="46">
        <f>(J5-J6+1)-(D10*7)</f>
        <v>6</v>
      </c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9"/>
    </row>
    <row r="11" spans="1:25" ht="17.25" thickTop="1">
      <c r="B11" s="50" t="s">
        <v>7</v>
      </c>
      <c r="C11" s="50" t="s">
        <v>8</v>
      </c>
      <c r="D11" s="50" t="s">
        <v>9</v>
      </c>
      <c r="E11" s="50" t="s">
        <v>10</v>
      </c>
      <c r="F11" s="50" t="s">
        <v>11</v>
      </c>
      <c r="G11" s="50" t="s">
        <v>12</v>
      </c>
      <c r="H11" s="50">
        <v>0</v>
      </c>
      <c r="I11" s="50">
        <v>1</v>
      </c>
      <c r="J11" s="50">
        <v>2</v>
      </c>
      <c r="K11" s="50">
        <v>3</v>
      </c>
      <c r="L11" s="50">
        <v>4</v>
      </c>
      <c r="M11" s="50">
        <v>5</v>
      </c>
      <c r="N11" s="50">
        <v>6</v>
      </c>
      <c r="O11" s="50">
        <v>7</v>
      </c>
      <c r="P11" s="50">
        <v>8</v>
      </c>
      <c r="Q11" s="50">
        <v>9</v>
      </c>
      <c r="R11" s="50">
        <v>10</v>
      </c>
      <c r="S11" s="50">
        <v>11</v>
      </c>
      <c r="T11" s="50">
        <v>12</v>
      </c>
      <c r="U11" s="50">
        <v>13</v>
      </c>
      <c r="V11" s="50">
        <v>14</v>
      </c>
      <c r="W11" s="50">
        <v>15</v>
      </c>
      <c r="X11" s="50">
        <v>16</v>
      </c>
      <c r="Y11" s="50">
        <v>17</v>
      </c>
    </row>
    <row r="12" spans="1:25">
      <c r="B12" s="51" t="s">
        <v>81</v>
      </c>
      <c r="C12" s="51" t="s">
        <v>36</v>
      </c>
      <c r="D12" s="52">
        <v>43875</v>
      </c>
      <c r="E12" s="51">
        <v>145</v>
      </c>
      <c r="F12" s="51">
        <v>47</v>
      </c>
      <c r="G12" s="51">
        <v>10</v>
      </c>
      <c r="H12" s="51">
        <v>10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>
      <c r="B13" s="51" t="s">
        <v>82</v>
      </c>
      <c r="C13" s="51" t="s">
        <v>36</v>
      </c>
      <c r="D13" s="52">
        <v>43875</v>
      </c>
      <c r="E13" s="51">
        <v>164</v>
      </c>
      <c r="F13" s="51">
        <v>44</v>
      </c>
      <c r="G13" s="51">
        <v>10</v>
      </c>
      <c r="H13" s="51">
        <v>10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>
      <c r="B14" s="51" t="s">
        <v>81</v>
      </c>
      <c r="C14" s="51" t="s">
        <v>31</v>
      </c>
      <c r="D14" s="52">
        <v>43875</v>
      </c>
      <c r="E14" s="51">
        <v>35</v>
      </c>
      <c r="F14" s="51">
        <v>100</v>
      </c>
      <c r="G14" s="51">
        <v>10</v>
      </c>
      <c r="H14" s="51">
        <v>10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>
      <c r="B15" s="51" t="s">
        <v>82</v>
      </c>
      <c r="C15" s="51" t="s">
        <v>31</v>
      </c>
      <c r="D15" s="52">
        <v>43875</v>
      </c>
      <c r="E15" s="51">
        <v>22</v>
      </c>
      <c r="F15" s="51">
        <v>45</v>
      </c>
      <c r="G15" s="51">
        <v>10</v>
      </c>
      <c r="H15" s="51">
        <v>10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>
      <c r="B16" s="51" t="s">
        <v>81</v>
      </c>
      <c r="C16" s="51" t="s">
        <v>13</v>
      </c>
      <c r="D16" s="52">
        <v>43875</v>
      </c>
      <c r="E16" s="51">
        <v>13985</v>
      </c>
      <c r="F16" s="51">
        <v>41</v>
      </c>
      <c r="G16" s="51">
        <v>10</v>
      </c>
      <c r="H16" s="51"/>
      <c r="I16" s="51"/>
      <c r="J16" s="51"/>
      <c r="K16" s="51"/>
      <c r="L16" s="51"/>
      <c r="M16" s="51"/>
      <c r="N16" s="51">
        <v>1</v>
      </c>
      <c r="O16" s="51">
        <v>2</v>
      </c>
      <c r="P16" s="51"/>
      <c r="Q16" s="51">
        <v>3</v>
      </c>
      <c r="R16" s="51">
        <v>1</v>
      </c>
      <c r="S16" s="51">
        <v>2</v>
      </c>
      <c r="T16" s="51"/>
      <c r="U16" s="51">
        <v>1</v>
      </c>
      <c r="V16" s="51"/>
      <c r="W16" s="51"/>
      <c r="X16" s="51"/>
      <c r="Y16" s="51"/>
    </row>
    <row r="17" spans="1:25">
      <c r="B17" s="51" t="s">
        <v>82</v>
      </c>
      <c r="C17" s="51" t="s">
        <v>13</v>
      </c>
      <c r="D17" s="52">
        <v>43875</v>
      </c>
      <c r="E17" s="51">
        <v>12356</v>
      </c>
      <c r="F17" s="51">
        <v>39</v>
      </c>
      <c r="G17" s="51">
        <v>10</v>
      </c>
      <c r="H17" s="51"/>
      <c r="I17" s="51"/>
      <c r="J17" s="51"/>
      <c r="K17" s="51"/>
      <c r="L17" s="51"/>
      <c r="M17" s="51"/>
      <c r="N17" s="51">
        <v>2</v>
      </c>
      <c r="O17" s="51"/>
      <c r="P17" s="51">
        <v>4</v>
      </c>
      <c r="Q17" s="51">
        <v>2</v>
      </c>
      <c r="R17" s="51">
        <v>1</v>
      </c>
      <c r="S17" s="51"/>
      <c r="T17" s="51"/>
      <c r="U17" s="51">
        <v>1</v>
      </c>
      <c r="V17" s="51"/>
      <c r="W17" s="51"/>
      <c r="X17" s="51"/>
      <c r="Y17" s="51"/>
    </row>
    <row r="18" spans="1:25">
      <c r="B18" s="51" t="s">
        <v>81</v>
      </c>
      <c r="C18" s="51" t="s">
        <v>33</v>
      </c>
      <c r="D18" s="52">
        <v>43875</v>
      </c>
      <c r="E18" s="51">
        <v>14690</v>
      </c>
      <c r="F18" s="51">
        <v>31</v>
      </c>
      <c r="G18" s="51">
        <v>10</v>
      </c>
      <c r="H18" s="51"/>
      <c r="I18" s="51"/>
      <c r="J18" s="51">
        <v>1</v>
      </c>
      <c r="K18" s="51"/>
      <c r="L18" s="51"/>
      <c r="M18" s="51"/>
      <c r="N18" s="51"/>
      <c r="O18" s="51"/>
      <c r="P18" s="51"/>
      <c r="Q18" s="51">
        <v>1</v>
      </c>
      <c r="R18" s="51">
        <v>8</v>
      </c>
      <c r="S18" s="51"/>
      <c r="T18" s="51"/>
      <c r="U18" s="51"/>
      <c r="V18" s="51"/>
      <c r="W18" s="51"/>
      <c r="X18" s="51"/>
      <c r="Y18" s="51"/>
    </row>
    <row r="19" spans="1:25">
      <c r="A19"/>
      <c r="B19" s="51" t="s">
        <v>82</v>
      </c>
      <c r="C19" s="51" t="s">
        <v>33</v>
      </c>
      <c r="D19" s="52">
        <v>43875</v>
      </c>
      <c r="E19" s="51">
        <v>16402</v>
      </c>
      <c r="F19" s="51">
        <v>1</v>
      </c>
      <c r="G19" s="51">
        <v>10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>
        <v>10</v>
      </c>
      <c r="S19" s="51"/>
      <c r="T19" s="51"/>
      <c r="U19" s="51"/>
      <c r="V19" s="51"/>
      <c r="W19" s="51"/>
      <c r="X19" s="51"/>
      <c r="Y19" s="51"/>
    </row>
    <row r="20" spans="1:25">
      <c r="A20"/>
      <c r="B20" s="51" t="s">
        <v>81</v>
      </c>
      <c r="C20" s="51" t="s">
        <v>48</v>
      </c>
      <c r="D20" s="52">
        <v>43875</v>
      </c>
      <c r="E20" s="60">
        <v>9.1999999999999993</v>
      </c>
      <c r="F20" s="82">
        <v>9.9884411247030744</v>
      </c>
      <c r="G20" s="51">
        <v>10</v>
      </c>
      <c r="H20" s="51" t="s">
        <v>38</v>
      </c>
      <c r="I20" s="51" t="s">
        <v>38</v>
      </c>
      <c r="J20" s="51" t="s">
        <v>38</v>
      </c>
      <c r="K20" s="51" t="s">
        <v>38</v>
      </c>
      <c r="L20" s="51" t="s">
        <v>38</v>
      </c>
      <c r="M20" s="51" t="s">
        <v>38</v>
      </c>
      <c r="N20" s="51" t="s">
        <v>38</v>
      </c>
      <c r="O20" s="51" t="s">
        <v>38</v>
      </c>
      <c r="P20" s="51">
        <v>3</v>
      </c>
      <c r="Q20" s="51">
        <v>2</v>
      </c>
      <c r="R20" s="51">
        <v>5</v>
      </c>
      <c r="S20" s="51" t="s">
        <v>38</v>
      </c>
      <c r="T20" s="51" t="s">
        <v>38</v>
      </c>
      <c r="U20" s="51"/>
      <c r="V20" s="51"/>
      <c r="W20" s="51"/>
      <c r="X20" s="51"/>
      <c r="Y20" s="51"/>
    </row>
    <row r="21" spans="1:25">
      <c r="A21"/>
      <c r="B21" s="51" t="s">
        <v>82</v>
      </c>
      <c r="C21" s="51" t="s">
        <v>48</v>
      </c>
      <c r="D21" s="52">
        <v>43875</v>
      </c>
      <c r="E21" s="60">
        <v>9.1999999999999993</v>
      </c>
      <c r="F21" s="83">
        <v>11.226038684659194</v>
      </c>
      <c r="G21" s="51">
        <v>10</v>
      </c>
      <c r="H21" s="51" t="s">
        <v>38</v>
      </c>
      <c r="I21" s="51" t="s">
        <v>38</v>
      </c>
      <c r="J21" s="51" t="s">
        <v>38</v>
      </c>
      <c r="K21" s="51" t="s">
        <v>38</v>
      </c>
      <c r="L21" s="51" t="s">
        <v>38</v>
      </c>
      <c r="M21" s="51" t="s">
        <v>38</v>
      </c>
      <c r="N21" s="51" t="s">
        <v>38</v>
      </c>
      <c r="O21" s="51" t="s">
        <v>38</v>
      </c>
      <c r="P21" s="51">
        <v>3</v>
      </c>
      <c r="Q21" s="51">
        <v>3</v>
      </c>
      <c r="R21" s="51">
        <v>3</v>
      </c>
      <c r="S21" s="51">
        <v>1</v>
      </c>
      <c r="T21" s="51" t="s">
        <v>38</v>
      </c>
      <c r="U21" s="51"/>
      <c r="V21" s="51"/>
      <c r="W21" s="51"/>
      <c r="X21" s="51"/>
      <c r="Y21" s="51"/>
    </row>
    <row r="22" spans="1:25">
      <c r="A22"/>
      <c r="B22" s="51" t="s">
        <v>81</v>
      </c>
      <c r="C22" s="51" t="s">
        <v>49</v>
      </c>
      <c r="D22" s="52">
        <v>43875</v>
      </c>
      <c r="E22" s="60">
        <v>6.1</v>
      </c>
      <c r="F22" s="61">
        <v>14.354016979851011</v>
      </c>
      <c r="G22" s="51">
        <v>10</v>
      </c>
      <c r="H22" s="51" t="s">
        <v>38</v>
      </c>
      <c r="I22" s="51" t="s">
        <v>38</v>
      </c>
      <c r="J22" s="51" t="s">
        <v>38</v>
      </c>
      <c r="K22" s="51" t="s">
        <v>38</v>
      </c>
      <c r="L22" s="51" t="s">
        <v>38</v>
      </c>
      <c r="M22" s="51">
        <v>2</v>
      </c>
      <c r="N22" s="51">
        <v>6</v>
      </c>
      <c r="O22" s="51">
        <v>1</v>
      </c>
      <c r="P22" s="51">
        <v>1</v>
      </c>
      <c r="Q22" s="51" t="s">
        <v>38</v>
      </c>
      <c r="R22" s="51" t="s">
        <v>38</v>
      </c>
      <c r="S22" s="51" t="s">
        <v>38</v>
      </c>
      <c r="T22" s="51" t="s">
        <v>38</v>
      </c>
      <c r="U22" s="51"/>
      <c r="V22" s="51"/>
      <c r="W22" s="51"/>
      <c r="X22" s="51"/>
      <c r="Y22" s="51"/>
    </row>
    <row r="23" spans="1:25">
      <c r="B23" s="51" t="s">
        <v>82</v>
      </c>
      <c r="C23" s="51" t="s">
        <v>49</v>
      </c>
      <c r="D23" s="52">
        <v>43875</v>
      </c>
      <c r="E23" s="60">
        <v>6.2</v>
      </c>
      <c r="F23" s="61">
        <v>10.200895677962546</v>
      </c>
      <c r="G23" s="51">
        <v>10</v>
      </c>
      <c r="H23" s="51" t="s">
        <v>38</v>
      </c>
      <c r="I23" s="51" t="s">
        <v>38</v>
      </c>
      <c r="J23" s="51" t="s">
        <v>38</v>
      </c>
      <c r="K23" s="51" t="s">
        <v>38</v>
      </c>
      <c r="L23" s="51" t="s">
        <v>38</v>
      </c>
      <c r="M23" s="51">
        <v>1</v>
      </c>
      <c r="N23" s="51">
        <v>6</v>
      </c>
      <c r="O23" s="51">
        <v>3</v>
      </c>
      <c r="P23" s="51" t="s">
        <v>38</v>
      </c>
      <c r="Q23" s="51" t="s">
        <v>38</v>
      </c>
      <c r="R23" s="51" t="s">
        <v>38</v>
      </c>
      <c r="S23" s="51" t="s">
        <v>38</v>
      </c>
      <c r="T23" s="51" t="s">
        <v>38</v>
      </c>
      <c r="U23" s="51"/>
      <c r="V23" s="51"/>
      <c r="W23" s="51"/>
      <c r="X23" s="51"/>
      <c r="Y23" s="51"/>
    </row>
    <row r="24" spans="1:25">
      <c r="A24"/>
      <c r="B24" s="51" t="s">
        <v>81</v>
      </c>
      <c r="C24" s="51" t="s">
        <v>83</v>
      </c>
      <c r="D24" s="52">
        <v>43875</v>
      </c>
      <c r="E24" s="51">
        <v>13423</v>
      </c>
      <c r="F24" s="51">
        <v>20</v>
      </c>
      <c r="G24" s="51">
        <v>10</v>
      </c>
      <c r="H24" s="51"/>
      <c r="I24" s="51"/>
      <c r="J24" s="51"/>
      <c r="K24" s="51"/>
      <c r="L24" s="51"/>
      <c r="M24" s="51"/>
      <c r="N24" s="51"/>
      <c r="O24" s="51"/>
      <c r="P24" s="51">
        <v>2</v>
      </c>
      <c r="Q24" s="51"/>
      <c r="R24" s="51">
        <v>3</v>
      </c>
      <c r="S24" s="51">
        <v>4</v>
      </c>
      <c r="T24" s="51">
        <v>1</v>
      </c>
      <c r="U24" s="51"/>
      <c r="V24" s="51"/>
      <c r="W24" s="51"/>
      <c r="X24" s="51"/>
      <c r="Y24" s="51"/>
    </row>
    <row r="25" spans="1:25">
      <c r="A25"/>
      <c r="B25" s="51" t="s">
        <v>82</v>
      </c>
      <c r="C25" s="51" t="s">
        <v>83</v>
      </c>
      <c r="D25" s="52">
        <v>43875</v>
      </c>
      <c r="E25" s="51">
        <v>13486</v>
      </c>
      <c r="F25" s="51">
        <v>17</v>
      </c>
      <c r="G25" s="51">
        <v>10</v>
      </c>
      <c r="H25" s="51"/>
      <c r="I25" s="51"/>
      <c r="J25" s="51"/>
      <c r="K25" s="51"/>
      <c r="L25" s="51"/>
      <c r="M25" s="51"/>
      <c r="N25" s="51"/>
      <c r="O25" s="51"/>
      <c r="P25" s="51"/>
      <c r="Q25" s="51">
        <v>3</v>
      </c>
      <c r="R25" s="51">
        <v>3</v>
      </c>
      <c r="S25" s="51">
        <v>2</v>
      </c>
      <c r="T25" s="51">
        <v>2</v>
      </c>
      <c r="U25" s="51"/>
      <c r="V25" s="51"/>
      <c r="W25" s="51"/>
      <c r="X25" s="51"/>
      <c r="Y25" s="51"/>
    </row>
    <row r="26" spans="1:25">
      <c r="B26" s="51" t="s">
        <v>81</v>
      </c>
      <c r="C26" s="51" t="s">
        <v>56</v>
      </c>
      <c r="D26" s="52">
        <v>43875</v>
      </c>
      <c r="E26" s="51">
        <v>15554</v>
      </c>
      <c r="F26" s="61">
        <v>28</v>
      </c>
      <c r="G26" s="51">
        <v>10</v>
      </c>
      <c r="H26" s="51"/>
      <c r="I26" s="51"/>
      <c r="J26" s="51"/>
      <c r="K26" s="51"/>
      <c r="L26" s="51"/>
      <c r="M26" s="51">
        <v>1</v>
      </c>
      <c r="N26" s="51"/>
      <c r="O26" s="51"/>
      <c r="P26" s="51"/>
      <c r="Q26" s="51">
        <v>1</v>
      </c>
      <c r="R26" s="51">
        <v>5</v>
      </c>
      <c r="S26" s="51">
        <v>2</v>
      </c>
      <c r="T26" s="51">
        <v>1</v>
      </c>
      <c r="U26" s="51"/>
      <c r="V26" s="51"/>
      <c r="W26" s="51"/>
      <c r="X26" s="51"/>
      <c r="Y26" s="51"/>
    </row>
    <row r="27" spans="1:25">
      <c r="A27"/>
      <c r="B27" s="51" t="s">
        <v>82</v>
      </c>
      <c r="C27" s="51" t="s">
        <v>56</v>
      </c>
      <c r="D27" s="52">
        <v>43875</v>
      </c>
      <c r="E27" s="51">
        <v>10172</v>
      </c>
      <c r="F27" s="61">
        <v>35</v>
      </c>
      <c r="G27" s="51">
        <v>10</v>
      </c>
      <c r="H27" s="51"/>
      <c r="I27" s="51"/>
      <c r="J27" s="51"/>
      <c r="K27" s="51"/>
      <c r="L27" s="51"/>
      <c r="M27" s="51"/>
      <c r="N27" s="51">
        <v>3</v>
      </c>
      <c r="O27" s="51">
        <v>3</v>
      </c>
      <c r="P27" s="51">
        <v>1</v>
      </c>
      <c r="Q27" s="51">
        <v>1</v>
      </c>
      <c r="R27" s="51">
        <v>2</v>
      </c>
      <c r="S27" s="51"/>
      <c r="T27" s="51"/>
      <c r="U27" s="51"/>
      <c r="V27" s="51"/>
      <c r="W27" s="51"/>
      <c r="X27" s="51"/>
      <c r="Y27" s="51"/>
    </row>
    <row r="28" spans="1:25">
      <c r="A28"/>
      <c r="B28" s="51" t="s">
        <v>81</v>
      </c>
      <c r="C28" s="51" t="s">
        <v>55</v>
      </c>
      <c r="D28" s="52">
        <v>43875</v>
      </c>
      <c r="E28" s="51">
        <v>5537</v>
      </c>
      <c r="F28" s="61">
        <v>64</v>
      </c>
      <c r="G28" s="51">
        <v>10</v>
      </c>
      <c r="H28" s="51">
        <v>3</v>
      </c>
      <c r="I28" s="51"/>
      <c r="J28" s="51"/>
      <c r="K28" s="51"/>
      <c r="L28" s="51"/>
      <c r="M28" s="51">
        <v>1</v>
      </c>
      <c r="N28" s="51">
        <v>2</v>
      </c>
      <c r="O28" s="51">
        <v>2</v>
      </c>
      <c r="P28" s="51">
        <v>1</v>
      </c>
      <c r="Q28" s="51">
        <v>1</v>
      </c>
      <c r="R28" s="51"/>
      <c r="S28" s="51"/>
      <c r="T28" s="51"/>
      <c r="U28" s="51"/>
      <c r="V28" s="51"/>
      <c r="W28" s="51"/>
      <c r="X28" s="51"/>
      <c r="Y28" s="51"/>
    </row>
    <row r="29" spans="1:25">
      <c r="A29"/>
      <c r="B29" s="51" t="s">
        <v>82</v>
      </c>
      <c r="C29" s="51" t="s">
        <v>55</v>
      </c>
      <c r="D29" s="52">
        <v>43875</v>
      </c>
      <c r="E29" s="51">
        <v>2481</v>
      </c>
      <c r="F29" s="61">
        <v>81</v>
      </c>
      <c r="G29" s="51">
        <v>10</v>
      </c>
      <c r="H29" s="51">
        <v>2</v>
      </c>
      <c r="I29" s="51">
        <v>3</v>
      </c>
      <c r="J29" s="51">
        <v>2</v>
      </c>
      <c r="K29" s="51">
        <v>1</v>
      </c>
      <c r="L29" s="51"/>
      <c r="M29" s="51">
        <v>1</v>
      </c>
      <c r="N29" s="51">
        <v>1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>
      <c r="B30" s="51" t="s">
        <v>81</v>
      </c>
      <c r="C30" s="51" t="s">
        <v>57</v>
      </c>
      <c r="D30" s="52">
        <v>43875</v>
      </c>
      <c r="E30" s="51">
        <v>13710</v>
      </c>
      <c r="F30" s="61">
        <v>11</v>
      </c>
      <c r="G30" s="51">
        <v>10</v>
      </c>
      <c r="H30" s="51" t="s">
        <v>38</v>
      </c>
      <c r="I30" s="51" t="s">
        <v>38</v>
      </c>
      <c r="J30" s="51" t="s">
        <v>38</v>
      </c>
      <c r="K30" s="51" t="s">
        <v>38</v>
      </c>
      <c r="L30" s="51" t="s">
        <v>38</v>
      </c>
      <c r="M30" s="51"/>
      <c r="N30" s="51"/>
      <c r="O30" s="51"/>
      <c r="P30" s="51"/>
      <c r="Q30" s="51">
        <v>1</v>
      </c>
      <c r="R30" s="51">
        <v>3</v>
      </c>
      <c r="S30" s="51">
        <v>6</v>
      </c>
      <c r="T30" s="51" t="s">
        <v>38</v>
      </c>
      <c r="U30" s="51"/>
      <c r="V30" s="51"/>
      <c r="W30" s="51"/>
      <c r="X30" s="51"/>
      <c r="Y30" s="51"/>
    </row>
    <row r="31" spans="1:25">
      <c r="A31"/>
      <c r="B31" s="51" t="s">
        <v>82</v>
      </c>
      <c r="C31" s="51" t="s">
        <v>57</v>
      </c>
      <c r="D31" s="52">
        <v>43875</v>
      </c>
      <c r="E31" s="51">
        <v>13183</v>
      </c>
      <c r="F31" s="61">
        <v>16</v>
      </c>
      <c r="G31" s="51">
        <v>10</v>
      </c>
      <c r="H31" s="51" t="s">
        <v>38</v>
      </c>
      <c r="I31" s="51" t="s">
        <v>38</v>
      </c>
      <c r="J31" s="51" t="s">
        <v>38</v>
      </c>
      <c r="K31" s="51" t="s">
        <v>38</v>
      </c>
      <c r="L31" s="51" t="s">
        <v>38</v>
      </c>
      <c r="M31" s="51"/>
      <c r="N31" s="51"/>
      <c r="O31" s="51"/>
      <c r="P31" s="51">
        <v>2</v>
      </c>
      <c r="Q31" s="51" t="s">
        <v>38</v>
      </c>
      <c r="R31" s="51">
        <v>2</v>
      </c>
      <c r="S31" s="51">
        <v>6</v>
      </c>
      <c r="T31" s="51" t="s">
        <v>38</v>
      </c>
      <c r="U31" s="51"/>
      <c r="V31" s="51"/>
      <c r="W31" s="51"/>
      <c r="X31" s="51"/>
      <c r="Y31" s="51"/>
    </row>
    <row r="32" spans="1:25">
      <c r="A32"/>
      <c r="B32" s="51" t="s">
        <v>81</v>
      </c>
      <c r="C32" s="51" t="s">
        <v>84</v>
      </c>
      <c r="D32" s="52">
        <v>43875</v>
      </c>
      <c r="E32" s="51">
        <v>7.5</v>
      </c>
      <c r="F32" s="61">
        <v>35</v>
      </c>
      <c r="G32" s="51">
        <v>10</v>
      </c>
      <c r="H32" s="51" t="s">
        <v>38</v>
      </c>
      <c r="I32" s="51">
        <v>1</v>
      </c>
      <c r="J32" s="51" t="s">
        <v>38</v>
      </c>
      <c r="K32" s="51" t="s">
        <v>38</v>
      </c>
      <c r="L32" s="51" t="s">
        <v>38</v>
      </c>
      <c r="M32" s="51">
        <v>1</v>
      </c>
      <c r="N32" s="51" t="s">
        <v>38</v>
      </c>
      <c r="O32" s="51" t="s">
        <v>38</v>
      </c>
      <c r="P32" s="51">
        <v>4</v>
      </c>
      <c r="Q32" s="51">
        <v>3</v>
      </c>
      <c r="R32" s="51">
        <v>1</v>
      </c>
      <c r="S32" s="51" t="s">
        <v>38</v>
      </c>
      <c r="T32" s="51" t="s">
        <v>38</v>
      </c>
      <c r="U32" s="51"/>
      <c r="V32" s="51"/>
      <c r="W32" s="51"/>
      <c r="X32" s="51"/>
      <c r="Y32" s="51"/>
    </row>
    <row r="33" spans="1:25">
      <c r="A33"/>
      <c r="B33" s="51" t="s">
        <v>82</v>
      </c>
      <c r="C33" s="51" t="s">
        <v>84</v>
      </c>
      <c r="D33" s="52">
        <v>43875</v>
      </c>
      <c r="E33" s="51">
        <v>7.2</v>
      </c>
      <c r="F33" s="61">
        <v>23</v>
      </c>
      <c r="G33" s="51">
        <v>10</v>
      </c>
      <c r="H33" s="51" t="s">
        <v>38</v>
      </c>
      <c r="I33" s="51" t="s">
        <v>38</v>
      </c>
      <c r="J33" s="51" t="s">
        <v>38</v>
      </c>
      <c r="K33" s="51" t="s">
        <v>38</v>
      </c>
      <c r="L33" s="51">
        <v>1</v>
      </c>
      <c r="M33" s="51">
        <v>1</v>
      </c>
      <c r="N33" s="51">
        <v>1</v>
      </c>
      <c r="O33" s="51">
        <v>1</v>
      </c>
      <c r="P33" s="51">
        <v>4</v>
      </c>
      <c r="Q33" s="51">
        <v>2</v>
      </c>
      <c r="R33" s="51" t="s">
        <v>38</v>
      </c>
      <c r="S33" s="51" t="s">
        <v>38</v>
      </c>
      <c r="T33" s="51" t="s">
        <v>38</v>
      </c>
      <c r="U33" s="51"/>
      <c r="V33" s="51"/>
      <c r="W33" s="51"/>
      <c r="X33" s="51"/>
      <c r="Y33" s="51"/>
    </row>
    <row r="35" spans="1:25">
      <c r="A35"/>
      <c r="B35" s="53" t="s">
        <v>14</v>
      </c>
    </row>
    <row r="36" spans="1:25">
      <c r="A36"/>
      <c r="B36" s="62" t="s">
        <v>85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</row>
    <row r="37" spans="1:25">
      <c r="A37"/>
      <c r="B37" s="65" t="s">
        <v>86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7"/>
    </row>
    <row r="38" spans="1:25">
      <c r="A38"/>
      <c r="B38" s="65" t="s">
        <v>87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</row>
    <row r="39" spans="1:25">
      <c r="A39"/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7"/>
    </row>
    <row r="40" spans="1:25">
      <c r="A40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70"/>
    </row>
    <row r="43" spans="1:25">
      <c r="A43"/>
      <c r="B43" s="85" t="s">
        <v>15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</row>
    <row r="44" spans="1:25" ht="17.25">
      <c r="A44"/>
      <c r="B44" s="86" t="s">
        <v>16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</sheetData>
  <mergeCells count="15">
    <mergeCell ref="B44:Y44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  <mergeCell ref="B43:Y43"/>
  </mergeCells>
  <phoneticPr fontId="3" type="noConversion"/>
  <conditionalFormatting sqref="B11:Y1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1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7">
    <cfRule type="colorScale" priority="1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">
    <cfRule type="colorScale" priority="1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7">
    <cfRule type="colorScale" priority="1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G17">
    <cfRule type="colorScale" priority="1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1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Y17">
    <cfRule type="colorScale" priority="1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1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1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1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1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1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1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1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 D12:D19">
    <cfRule type="colorScale" priority="1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 B12:Y13 D14:D19">
    <cfRule type="colorScale" priority="1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D30:D33">
    <cfRule type="colorScale" priority="2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 B30:B33">
    <cfRule type="colorScale" priority="2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5 B30:D33">
    <cfRule type="colorScale" priority="2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 G24:G25 G20:G21 G30:G33 B12:Y19">
    <cfRule type="colorScale" priority="2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 B30:Y33">
    <cfRule type="colorScale" priority="2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">
    <cfRule type="colorScale" priority="10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:D33"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B33">
    <cfRule type="colorScale" priority="10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 D24:D25">
    <cfRule type="colorScale" priority="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4:D19 D24:D25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0:G23 B12:Y19 B24:Y25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7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0:G33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:D33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D33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Y33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1:E33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0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7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7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G17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Y17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0:G33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:D33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B33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D33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Y33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1:E33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0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6:G2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6:D2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6:B2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6:D2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6:G2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8:G2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2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B29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D29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G29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8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D12:D1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B12:Y13 D14:D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 B12:Y19 G20:G23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6:Y2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2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32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2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activeCell="E13" sqref="E13"/>
    </sheetView>
  </sheetViews>
  <sheetFormatPr defaultRowHeight="16.5"/>
  <cols>
    <col min="1" max="1" width="0.375" style="1" customWidth="1"/>
    <col min="2" max="2" width="10.875" style="1" customWidth="1"/>
    <col min="3" max="3" width="9.12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84"/>
      <c r="U1" s="4"/>
      <c r="V1" s="4"/>
      <c r="W1" s="4"/>
      <c r="X1" s="4"/>
      <c r="Y1" s="4"/>
    </row>
    <row r="2" spans="1:25" ht="20.25">
      <c r="B2" s="88" t="s">
        <v>102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101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100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78</v>
      </c>
      <c r="C5" s="54" t="s">
        <v>99</v>
      </c>
      <c r="D5" s="12"/>
      <c r="E5" s="13" t="s">
        <v>98</v>
      </c>
      <c r="F5" s="14"/>
      <c r="G5" s="93" t="s">
        <v>80</v>
      </c>
      <c r="H5" s="93"/>
      <c r="I5" s="15"/>
      <c r="J5" s="94">
        <v>43899</v>
      </c>
      <c r="K5" s="94"/>
      <c r="L5" s="94"/>
      <c r="M5" s="94"/>
      <c r="N5" s="94"/>
      <c r="O5" s="15"/>
      <c r="P5" s="16" t="s">
        <v>97</v>
      </c>
      <c r="Q5" s="17"/>
      <c r="R5" s="18"/>
      <c r="S5" s="13"/>
      <c r="T5" s="13"/>
      <c r="U5" s="95">
        <v>43901</v>
      </c>
      <c r="V5" s="96"/>
      <c r="W5" s="96"/>
      <c r="X5" s="96"/>
      <c r="Y5" s="19"/>
    </row>
    <row r="6" spans="1:25">
      <c r="A6" s="8"/>
      <c r="B6" s="91"/>
      <c r="C6" s="55" t="s">
        <v>20</v>
      </c>
      <c r="D6" s="20"/>
      <c r="E6" s="21" t="s">
        <v>96</v>
      </c>
      <c r="F6" s="22"/>
      <c r="G6" s="97" t="s">
        <v>95</v>
      </c>
      <c r="H6" s="97"/>
      <c r="I6" s="23"/>
      <c r="J6" s="98">
        <v>43702</v>
      </c>
      <c r="K6" s="98"/>
      <c r="L6" s="98"/>
      <c r="M6" s="98"/>
      <c r="N6" s="98"/>
      <c r="O6" s="23"/>
      <c r="P6" s="24" t="s">
        <v>94</v>
      </c>
      <c r="Q6" s="25"/>
      <c r="R6" s="25"/>
      <c r="S6" s="23"/>
      <c r="T6" s="25"/>
      <c r="U6" s="99"/>
      <c r="V6" s="99"/>
      <c r="W6" s="99"/>
      <c r="X6" s="99"/>
      <c r="Y6" s="26" t="s">
        <v>24</v>
      </c>
    </row>
    <row r="7" spans="1:25">
      <c r="A7" s="30"/>
      <c r="B7" s="91"/>
      <c r="C7" s="55" t="s">
        <v>25</v>
      </c>
      <c r="D7" s="20"/>
      <c r="E7" s="27"/>
      <c r="F7" s="28"/>
      <c r="G7" s="97" t="s">
        <v>93</v>
      </c>
      <c r="H7" s="97"/>
      <c r="I7" s="23"/>
      <c r="J7" s="100"/>
      <c r="K7" s="100"/>
      <c r="L7" s="100"/>
      <c r="M7" s="100"/>
      <c r="N7" s="100"/>
      <c r="O7" s="23"/>
      <c r="P7" s="24" t="s">
        <v>92</v>
      </c>
      <c r="Q7" s="27"/>
      <c r="R7" s="27"/>
      <c r="S7" s="27"/>
      <c r="T7" s="27"/>
      <c r="U7" s="99"/>
      <c r="V7" s="99"/>
      <c r="W7" s="99"/>
      <c r="X7" s="99"/>
      <c r="Y7" s="29"/>
    </row>
    <row r="8" spans="1:25" ht="17.25" thickBot="1">
      <c r="A8" s="30"/>
      <c r="B8" s="92"/>
      <c r="C8" s="31" t="s">
        <v>28</v>
      </c>
      <c r="D8" s="32"/>
      <c r="E8" s="56"/>
      <c r="F8" s="34"/>
      <c r="G8" s="36"/>
      <c r="H8" s="34"/>
      <c r="I8" s="35"/>
      <c r="J8" s="57"/>
      <c r="K8" s="58"/>
      <c r="L8" s="58"/>
      <c r="M8" s="58"/>
      <c r="N8" s="58"/>
      <c r="O8" s="35"/>
      <c r="P8" s="36"/>
      <c r="Q8" s="33"/>
      <c r="R8" s="33"/>
      <c r="S8" s="33"/>
      <c r="T8" s="33"/>
      <c r="U8" s="59"/>
      <c r="V8" s="59"/>
      <c r="W8" s="59"/>
      <c r="X8" s="59"/>
      <c r="Y8" s="37"/>
    </row>
    <row r="9" spans="1:25" ht="18" thickTop="1" thickBot="1">
      <c r="B9" s="38" t="s">
        <v>29</v>
      </c>
      <c r="C9" s="39"/>
      <c r="D9" s="39"/>
      <c r="E9" s="39"/>
      <c r="F9" s="39"/>
      <c r="G9" s="40"/>
      <c r="H9" s="40"/>
      <c r="I9" s="40"/>
      <c r="J9" s="40"/>
      <c r="K9" s="40"/>
      <c r="L9" s="41"/>
      <c r="M9" s="40"/>
      <c r="N9" s="40"/>
      <c r="O9" s="40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2" t="str">
        <f>E6</f>
        <v>삼성농장</v>
      </c>
      <c r="C10" s="43" t="s">
        <v>5</v>
      </c>
      <c r="D10" s="44">
        <f>ROUNDDOWN((J5-J6+1)/7,0)</f>
        <v>28</v>
      </c>
      <c r="E10" s="45" t="s">
        <v>91</v>
      </c>
      <c r="F10" s="46">
        <f>(J5-J6+1)-(D10*7)</f>
        <v>2</v>
      </c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9"/>
    </row>
    <row r="11" spans="1:25" ht="17.25" thickTop="1">
      <c r="B11" s="50" t="s">
        <v>7</v>
      </c>
      <c r="C11" s="50" t="s">
        <v>8</v>
      </c>
      <c r="D11" s="50" t="s">
        <v>9</v>
      </c>
      <c r="E11" s="50" t="s">
        <v>10</v>
      </c>
      <c r="F11" s="50" t="s">
        <v>11</v>
      </c>
      <c r="G11" s="50" t="s">
        <v>12</v>
      </c>
      <c r="H11" s="50">
        <v>0</v>
      </c>
      <c r="I11" s="50">
        <v>1</v>
      </c>
      <c r="J11" s="50">
        <v>2</v>
      </c>
      <c r="K11" s="50">
        <v>3</v>
      </c>
      <c r="L11" s="50">
        <v>4</v>
      </c>
      <c r="M11" s="50">
        <v>5</v>
      </c>
      <c r="N11" s="50">
        <v>6</v>
      </c>
      <c r="O11" s="50">
        <v>7</v>
      </c>
      <c r="P11" s="50">
        <v>8</v>
      </c>
      <c r="Q11" s="50">
        <v>9</v>
      </c>
      <c r="R11" s="50">
        <v>10</v>
      </c>
      <c r="S11" s="50">
        <v>11</v>
      </c>
      <c r="T11" s="50">
        <v>12</v>
      </c>
      <c r="U11" s="50">
        <v>13</v>
      </c>
      <c r="V11" s="50">
        <v>14</v>
      </c>
      <c r="W11" s="50">
        <v>15</v>
      </c>
      <c r="X11" s="50">
        <v>16</v>
      </c>
      <c r="Y11" s="50">
        <v>17</v>
      </c>
    </row>
    <row r="12" spans="1:25">
      <c r="B12" s="51" t="s">
        <v>90</v>
      </c>
      <c r="C12" s="51" t="s">
        <v>36</v>
      </c>
      <c r="D12" s="52">
        <v>43899</v>
      </c>
      <c r="E12" s="51">
        <v>22020</v>
      </c>
      <c r="F12" s="61">
        <v>111</v>
      </c>
      <c r="G12" s="51">
        <v>10</v>
      </c>
      <c r="H12" s="51">
        <v>10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>
      <c r="B13" s="51" t="s">
        <v>89</v>
      </c>
      <c r="C13" s="51" t="s">
        <v>36</v>
      </c>
      <c r="D13" s="52">
        <v>43899</v>
      </c>
      <c r="E13" s="51">
        <v>127</v>
      </c>
      <c r="F13" s="61">
        <v>56</v>
      </c>
      <c r="G13" s="51">
        <v>9</v>
      </c>
      <c r="H13" s="51">
        <v>9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>
      <c r="B14" s="51" t="s">
        <v>90</v>
      </c>
      <c r="C14" s="51" t="s">
        <v>59</v>
      </c>
      <c r="D14" s="52">
        <v>43899</v>
      </c>
      <c r="E14" s="51">
        <v>34</v>
      </c>
      <c r="F14" s="51">
        <v>135</v>
      </c>
      <c r="G14" s="51">
        <v>10</v>
      </c>
      <c r="H14" s="51">
        <v>10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>
      <c r="B15" s="51" t="s">
        <v>89</v>
      </c>
      <c r="C15" s="51" t="s">
        <v>59</v>
      </c>
      <c r="D15" s="52">
        <v>43899</v>
      </c>
      <c r="E15" s="51">
        <v>19</v>
      </c>
      <c r="F15" s="51">
        <v>42</v>
      </c>
      <c r="G15" s="51">
        <v>9</v>
      </c>
      <c r="H15" s="51">
        <v>9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>
      <c r="B16" s="51" t="s">
        <v>90</v>
      </c>
      <c r="C16" s="51" t="s">
        <v>88</v>
      </c>
      <c r="D16" s="52">
        <v>43899</v>
      </c>
      <c r="E16" s="51">
        <v>9278</v>
      </c>
      <c r="F16" s="51">
        <v>29</v>
      </c>
      <c r="G16" s="51">
        <v>10</v>
      </c>
      <c r="H16" s="51"/>
      <c r="I16" s="51"/>
      <c r="J16" s="51"/>
      <c r="K16" s="51"/>
      <c r="L16" s="51">
        <v>1</v>
      </c>
      <c r="M16" s="51"/>
      <c r="N16" s="51">
        <v>2</v>
      </c>
      <c r="O16" s="51">
        <v>3</v>
      </c>
      <c r="P16" s="51">
        <v>2</v>
      </c>
      <c r="Q16" s="51">
        <v>2</v>
      </c>
      <c r="R16" s="51"/>
      <c r="S16" s="51"/>
      <c r="T16" s="51"/>
      <c r="U16" s="51"/>
      <c r="V16" s="51"/>
      <c r="W16" s="51"/>
      <c r="X16" s="51"/>
      <c r="Y16" s="51"/>
    </row>
    <row r="17" spans="1:25">
      <c r="B17" s="51" t="s">
        <v>89</v>
      </c>
      <c r="C17" s="51" t="s">
        <v>88</v>
      </c>
      <c r="D17" s="52">
        <v>43899</v>
      </c>
      <c r="E17" s="51">
        <v>11684</v>
      </c>
      <c r="F17" s="51">
        <v>25</v>
      </c>
      <c r="G17" s="51">
        <v>9</v>
      </c>
      <c r="H17" s="51"/>
      <c r="I17" s="51"/>
      <c r="J17" s="51"/>
      <c r="K17" s="51"/>
      <c r="L17" s="51"/>
      <c r="M17" s="51"/>
      <c r="N17" s="51"/>
      <c r="O17" s="51">
        <v>3</v>
      </c>
      <c r="P17" s="51">
        <v>3</v>
      </c>
      <c r="Q17" s="51">
        <v>1</v>
      </c>
      <c r="R17" s="51">
        <v>1</v>
      </c>
      <c r="S17" s="51">
        <v>1</v>
      </c>
      <c r="T17" s="51"/>
      <c r="U17" s="51"/>
      <c r="V17" s="51"/>
      <c r="W17" s="51"/>
      <c r="X17" s="51"/>
      <c r="Y17" s="51"/>
    </row>
    <row r="19" spans="1:25">
      <c r="A19"/>
      <c r="B19" s="53" t="s">
        <v>14</v>
      </c>
    </row>
    <row r="20" spans="1:25">
      <c r="A20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4"/>
    </row>
    <row r="21" spans="1:25">
      <c r="A21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</row>
    <row r="22" spans="1:25">
      <c r="A22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</row>
    <row r="23" spans="1:25">
      <c r="A23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4" spans="1:25">
      <c r="A24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70"/>
    </row>
    <row r="27" spans="1:25">
      <c r="A27"/>
      <c r="B27" s="85" t="s">
        <v>15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</row>
    <row r="28" spans="1:25" ht="17.25">
      <c r="A28"/>
      <c r="B28" s="86" t="s">
        <v>16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</sheetData>
  <mergeCells count="15">
    <mergeCell ref="G1:I1"/>
    <mergeCell ref="B2:Y2"/>
    <mergeCell ref="B3:Y3"/>
    <mergeCell ref="B5:B8"/>
    <mergeCell ref="G5:H5"/>
    <mergeCell ref="G7:H7"/>
    <mergeCell ref="J7:N7"/>
    <mergeCell ref="U7:X7"/>
    <mergeCell ref="B27:Y27"/>
    <mergeCell ref="B28:Y28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 D13:D17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7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7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G17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Y17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D13 D14:D1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3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G13 D14:D1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E13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G12 D13:D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5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D1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D14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D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D1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4:D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4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4:D1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3" right="0.23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70" zoomScaleNormal="70" workbookViewId="0">
      <selection activeCell="B2" sqref="B2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1" t="s">
        <v>60</v>
      </c>
      <c r="C1" s="102"/>
      <c r="D1" s="102"/>
      <c r="E1" s="103"/>
      <c r="F1" s="101" t="s">
        <v>41</v>
      </c>
      <c r="G1" s="102"/>
      <c r="H1" s="102"/>
      <c r="I1" s="103"/>
      <c r="J1" s="101" t="s">
        <v>42</v>
      </c>
      <c r="K1" s="102"/>
      <c r="L1" s="102"/>
      <c r="M1" s="103"/>
      <c r="N1" s="101" t="s">
        <v>43</v>
      </c>
      <c r="O1" s="102"/>
      <c r="P1" s="102"/>
      <c r="Q1" s="103"/>
      <c r="R1" s="101" t="s">
        <v>44</v>
      </c>
      <c r="S1" s="102"/>
      <c r="T1" s="102"/>
      <c r="U1" s="103"/>
      <c r="V1" s="101" t="s">
        <v>45</v>
      </c>
      <c r="W1" s="102"/>
      <c r="X1" s="102"/>
      <c r="Y1" s="103"/>
      <c r="Z1" s="101" t="s">
        <v>46</v>
      </c>
      <c r="AA1" s="102"/>
      <c r="AB1" s="102"/>
      <c r="AC1" s="103"/>
    </row>
    <row r="2" spans="1:29">
      <c r="B2" s="71" t="s">
        <v>61</v>
      </c>
      <c r="C2" s="72"/>
      <c r="D2" s="72"/>
      <c r="E2" s="73" t="s">
        <v>47</v>
      </c>
      <c r="F2" s="71"/>
      <c r="G2" s="72"/>
      <c r="H2" s="72"/>
      <c r="I2" s="73"/>
      <c r="J2" s="71"/>
      <c r="K2" s="72"/>
      <c r="L2" s="72"/>
      <c r="M2" s="73"/>
      <c r="N2" s="71"/>
      <c r="O2" s="72"/>
      <c r="P2" s="72"/>
      <c r="Q2" s="73"/>
      <c r="R2" s="71"/>
      <c r="S2" s="72"/>
      <c r="T2" s="72"/>
      <c r="U2" s="73"/>
      <c r="V2" s="71"/>
      <c r="W2" s="72"/>
      <c r="X2" s="72"/>
      <c r="Y2" s="73"/>
      <c r="Z2" s="71"/>
      <c r="AA2" s="72"/>
      <c r="AB2" s="72"/>
      <c r="AC2" s="73"/>
    </row>
    <row r="3" spans="1:29">
      <c r="A3" t="s">
        <v>48</v>
      </c>
      <c r="B3" s="74">
        <f ca="1">IFERROR(AVERAGEIF(INDIRECT(B$1&amp;"!$C$12:$C$500"),$A3,INDIRECT(B$1&amp;"!$E$12:$E$500")),NA())</f>
        <v>10.85</v>
      </c>
      <c r="C3" s="75">
        <f ca="1">IF(SUMIF(INDIRECT(B$1&amp;"!$C$12:$C$500"),$A3,INDIRECT(B$1&amp;"!$G$12:$G$500"))=0,NA(),SUMIF(INDIRECT(B$1&amp;"!$C$12:$C$500"),$A3,INDIRECT(B$1&amp;"!$G$12:$G$500")))</f>
        <v>20</v>
      </c>
      <c r="D3" s="75">
        <f ca="1">SUMIF(INDIRECT(B$1&amp;"!$C$12:$C$500"),$A3,INDIRECT(B$1&amp;"!$h$12:$h$500"))</f>
        <v>0</v>
      </c>
      <c r="E3" s="76">
        <f ca="1">IFERROR((1-D3/C3),NA())</f>
        <v>1</v>
      </c>
      <c r="F3" s="74" t="e">
        <f ca="1">IFERROR(AVERAGEIF(INDIRECT(F$1&amp;"!$C$12:$C$500"),$A3,INDIRECT(F$1&amp;"!$E$12:$E$500")),NA())</f>
        <v>#N/A</v>
      </c>
      <c r="G3" s="75" t="e">
        <f ca="1">IF(SUMIF(INDIRECT(F$1&amp;"!$C$12:$C$500"),$A3,INDIRECT(F$1&amp;"!$G$12:$G$500"))=0,NA(),SUMIF(INDIRECT(F$1&amp;"!$C$12:$C$500"),$A3,INDIRECT(F$1&amp;"!$G$12:$G$500")))</f>
        <v>#N/A</v>
      </c>
      <c r="H3" s="75">
        <f ca="1">SUMIF(INDIRECT(F$1&amp;"!$C$12:$C$500"),$A3,INDIRECT(F$1&amp;"!$h$12:$h$500"))</f>
        <v>0</v>
      </c>
      <c r="I3" s="76" t="e">
        <f ca="1">IFERROR((1-H3/G3),NA())</f>
        <v>#N/A</v>
      </c>
      <c r="J3" s="74" t="e">
        <f ca="1">IFERROR(AVERAGEIF(INDIRECT(J$1&amp;"!$C$12:$C$500"),$A3,INDIRECT(J$1&amp;"!$E$12:$E$500")),NA())</f>
        <v>#N/A</v>
      </c>
      <c r="K3" s="75" t="e">
        <f ca="1">IF(SUMIF(INDIRECT(J$1&amp;"!$C$12:$C$500"),$A3,INDIRECT(J$1&amp;"!$G$12:$G$500"))=0,NA(),SUMIF(INDIRECT(J$1&amp;"!$C$12:$C$500"),$A3,INDIRECT(J$1&amp;"!$G$12:$G$500")))</f>
        <v>#REF!</v>
      </c>
      <c r="L3" s="75" t="e">
        <f ca="1">SUMIF(INDIRECT(J$1&amp;"!$C$12:$C$500"),$A3,INDIRECT(J$1&amp;"!$h$12:$h$500"))</f>
        <v>#REF!</v>
      </c>
      <c r="M3" s="76" t="e">
        <f ca="1">IFERROR((1-L3/K3),NA())</f>
        <v>#N/A</v>
      </c>
      <c r="N3" s="74" t="e">
        <f ca="1">IFERROR(AVERAGEIF(INDIRECT(N$1&amp;"!$C$12:$C$500"),$A3,INDIRECT(N$1&amp;"!$E$12:$E$500")),NA())</f>
        <v>#N/A</v>
      </c>
      <c r="O3" s="75" t="e">
        <f ca="1">IF(SUMIF(INDIRECT(N$1&amp;"!$C$12:$C$500"),$A3,INDIRECT(N$1&amp;"!$G$12:$G$500"))=0,NA(),SUMIF(INDIRECT(N$1&amp;"!$C$12:$C$500"),$A3,INDIRECT(N$1&amp;"!$G$12:$G$500")))</f>
        <v>#REF!</v>
      </c>
      <c r="P3" s="75" t="e">
        <f ca="1">SUMIF(INDIRECT(N$1&amp;"!$C$12:$C$500"),$A3,INDIRECT(N$1&amp;"!$h$12:$h$500"))</f>
        <v>#REF!</v>
      </c>
      <c r="Q3" s="76" t="e">
        <f ca="1">IFERROR((1-P3/O3),NA())</f>
        <v>#N/A</v>
      </c>
      <c r="R3" s="74" t="e">
        <f ca="1">IFERROR(AVERAGEIF(INDIRECT(R$1&amp;"!$C$12:$C$500"),$A3,INDIRECT(R$1&amp;"!$E$12:$E$500")),NA())</f>
        <v>#N/A</v>
      </c>
      <c r="S3" s="75" t="e">
        <f ca="1">IF(SUMIF(INDIRECT(R$1&amp;"!$C$12:$C$500"),$A3,INDIRECT(R$1&amp;"!$G$12:$G$500"))=0,NA(),SUMIF(INDIRECT(R$1&amp;"!$C$12:$C$500"),$A3,INDIRECT(R$1&amp;"!$G$12:$G$500")))</f>
        <v>#REF!</v>
      </c>
      <c r="T3" s="75" t="e">
        <f ca="1">SUMIF(INDIRECT(R$1&amp;"!$C$12:$C$500"),$A3,INDIRECT(R$1&amp;"!$h$12:$h$500"))</f>
        <v>#REF!</v>
      </c>
      <c r="U3" s="76" t="e">
        <f ca="1">IFERROR((1-T3/S3),NA())</f>
        <v>#N/A</v>
      </c>
      <c r="V3" s="74" t="e">
        <f ca="1">IFERROR(AVERAGEIF(INDIRECT(V$1&amp;"!$C$12:$C$500"),$A3,INDIRECT(V$1&amp;"!$E$12:$E$500")),NA())</f>
        <v>#N/A</v>
      </c>
      <c r="W3" s="75" t="e">
        <f ca="1">IF(SUMIF(INDIRECT(V$1&amp;"!$C$12:$C$500"),$A3,INDIRECT(V$1&amp;"!$G$12:$G$500"))=0,NA(),SUMIF(INDIRECT(V$1&amp;"!$C$12:$C$500"),$A3,INDIRECT(V$1&amp;"!$G$12:$G$500")))</f>
        <v>#REF!</v>
      </c>
      <c r="X3" s="75" t="e">
        <f ca="1">SUMIF(INDIRECT(V$1&amp;"!$C$12:$C$500"),$A3,INDIRECT(V$1&amp;"!$h$12:$h$500"))</f>
        <v>#REF!</v>
      </c>
      <c r="Y3" s="76" t="e">
        <f ca="1">IFERROR((1-X3/W3),NA())</f>
        <v>#N/A</v>
      </c>
      <c r="Z3" s="74" t="e">
        <f ca="1">IFERROR(AVERAGEIF(INDIRECT(Z$1&amp;"!$C$12:$C$500"),$A3,INDIRECT(Z$1&amp;"!$E$12:$E$500")),NA())</f>
        <v>#N/A</v>
      </c>
      <c r="AA3" s="75" t="e">
        <f ca="1">IF(SUMIF(INDIRECT(Z$1&amp;"!$C$12:$C$500"),$A3,INDIRECT(Z$1&amp;"!$G$12:$G$500"))=0,NA(),SUMIF(INDIRECT(Z$1&amp;"!$C$12:$C$500"),$A3,INDIRECT(Z$1&amp;"!$G$12:$G$500")))</f>
        <v>#REF!</v>
      </c>
      <c r="AB3" s="75" t="e">
        <f ca="1">SUMIF(INDIRECT(Z$1&amp;"!$C$12:$C$500"),$A3,INDIRECT(Z$1&amp;"!$h$12:$h$500"))</f>
        <v>#REF!</v>
      </c>
      <c r="AC3" s="76" t="e">
        <f ca="1">IFERROR((1-AB3/AA3),NA())</f>
        <v>#N/A</v>
      </c>
    </row>
    <row r="4" spans="1:29">
      <c r="A4" t="s">
        <v>49</v>
      </c>
      <c r="B4" s="74">
        <f t="shared" ref="B4:B14" ca="1" si="0">IFERROR(AVERAGEIF(INDIRECT(B$1&amp;"!$C$12:$C$500"),$A4,INDIRECT(B$1&amp;"!$E$12:$E$500")),NA())</f>
        <v>8.0500000000000007</v>
      </c>
      <c r="C4" s="75">
        <f t="shared" ref="C4:C14" ca="1" si="1">IF(SUMIF(INDIRECT(B$1&amp;"!$C$12:$C$500"),$A4,INDIRECT(B$1&amp;"!$G$12:$G$500"))=0,NA(),SUMIF(INDIRECT(B$1&amp;"!$C$12:$C$500"),$A4,INDIRECT(B$1&amp;"!$G$12:$G$500")))</f>
        <v>20</v>
      </c>
      <c r="D4" s="75">
        <f t="shared" ref="D4:D14" ca="1" si="2">SUMIF(INDIRECT(B$1&amp;"!$C$12:$C$500"),$A4,INDIRECT(B$1&amp;"!$h$12:$h$500"))</f>
        <v>0</v>
      </c>
      <c r="E4" s="76">
        <f t="shared" ref="E4:E14" ca="1" si="3">IFERROR((1-D4/C4),NA())</f>
        <v>1</v>
      </c>
      <c r="F4" s="74" t="e">
        <f t="shared" ref="F4:F14" ca="1" si="4">IFERROR(AVERAGEIF(INDIRECT(F$1&amp;"!$C$12:$C$500"),$A4,INDIRECT(F$1&amp;"!$E$12:$E$500")),NA())</f>
        <v>#N/A</v>
      </c>
      <c r="G4" s="75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75">
        <f t="shared" ref="H4:H14" ca="1" si="6">SUMIF(INDIRECT(F$1&amp;"!$C$12:$C$500"),$A4,INDIRECT(F$1&amp;"!$h$12:$h$500"))</f>
        <v>0</v>
      </c>
      <c r="I4" s="76" t="e">
        <f t="shared" ref="I4:I14" ca="1" si="7">IFERROR((1-H4/G4),NA())</f>
        <v>#N/A</v>
      </c>
      <c r="J4" s="74" t="e">
        <f t="shared" ref="J4:J14" ca="1" si="8">IFERROR(AVERAGEIF(INDIRECT(J$1&amp;"!$C$12:$C$500"),$A4,INDIRECT(J$1&amp;"!$E$12:$E$500")),NA())</f>
        <v>#N/A</v>
      </c>
      <c r="K4" s="75" t="e">
        <f t="shared" ref="K4:K14" ca="1" si="9">IF(SUMIF(INDIRECT(J$1&amp;"!$C$12:$C$500"),$A4,INDIRECT(J$1&amp;"!$G$12:$G$500"))=0,NA(),SUMIF(INDIRECT(J$1&amp;"!$C$12:$C$500"),$A4,INDIRECT(J$1&amp;"!$G$12:$G$500")))</f>
        <v>#REF!</v>
      </c>
      <c r="L4" s="75" t="e">
        <f t="shared" ref="L4:L14" ca="1" si="10">SUMIF(INDIRECT(J$1&amp;"!$C$12:$C$500"),$A4,INDIRECT(J$1&amp;"!$h$12:$h$500"))</f>
        <v>#REF!</v>
      </c>
      <c r="M4" s="76" t="e">
        <f t="shared" ref="M4:M14" ca="1" si="11">IFERROR((1-L4/K4),NA())</f>
        <v>#N/A</v>
      </c>
      <c r="N4" s="74" t="e">
        <f t="shared" ref="N4:N14" ca="1" si="12">IFERROR(AVERAGEIF(INDIRECT(N$1&amp;"!$C$12:$C$500"),$A4,INDIRECT(N$1&amp;"!$E$12:$E$500")),NA())</f>
        <v>#N/A</v>
      </c>
      <c r="O4" s="75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75" t="e">
        <f t="shared" ref="P4:P14" ca="1" si="14">SUMIF(INDIRECT(N$1&amp;"!$C$12:$C$500"),$A4,INDIRECT(N$1&amp;"!$h$12:$h$500"))</f>
        <v>#REF!</v>
      </c>
      <c r="Q4" s="76" t="e">
        <f t="shared" ref="Q4:Q14" ca="1" si="15">IFERROR((1-P4/O4),NA())</f>
        <v>#N/A</v>
      </c>
      <c r="R4" s="74" t="e">
        <f t="shared" ref="R4:R14" ca="1" si="16">IFERROR(AVERAGEIF(INDIRECT(R$1&amp;"!$C$12:$C$500"),$A4,INDIRECT(R$1&amp;"!$E$12:$E$500")),NA())</f>
        <v>#N/A</v>
      </c>
      <c r="S4" s="75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5" t="e">
        <f t="shared" ref="T4:T14" ca="1" si="18">SUMIF(INDIRECT(R$1&amp;"!$C$12:$C$500"),$A4,INDIRECT(R$1&amp;"!$h$12:$h$500"))</f>
        <v>#REF!</v>
      </c>
      <c r="U4" s="76" t="e">
        <f t="shared" ref="U4:U14" ca="1" si="19">IFERROR((1-T4/S4),NA())</f>
        <v>#N/A</v>
      </c>
      <c r="V4" s="74" t="e">
        <f t="shared" ref="V4:V14" ca="1" si="20">IFERROR(AVERAGEIF(INDIRECT(V$1&amp;"!$C$12:$C$500"),$A4,INDIRECT(V$1&amp;"!$E$12:$E$500")),NA())</f>
        <v>#N/A</v>
      </c>
      <c r="W4" s="75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5" t="e">
        <f t="shared" ref="X4:X14" ca="1" si="22">SUMIF(INDIRECT(V$1&amp;"!$C$12:$C$500"),$A4,INDIRECT(V$1&amp;"!$h$12:$h$500"))</f>
        <v>#REF!</v>
      </c>
      <c r="Y4" s="76" t="e">
        <f t="shared" ref="Y4:Y14" ca="1" si="23">IFERROR((1-X4/W4),NA())</f>
        <v>#N/A</v>
      </c>
      <c r="Z4" s="74" t="e">
        <f t="shared" ref="Z4:Z14" ca="1" si="24">IFERROR(AVERAGEIF(INDIRECT(Z$1&amp;"!$C$12:$C$500"),$A4,INDIRECT(Z$1&amp;"!$E$12:$E$500")),NA())</f>
        <v>#N/A</v>
      </c>
      <c r="AA4" s="75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5" t="e">
        <f t="shared" ref="AB4:AB14" ca="1" si="26">SUMIF(INDIRECT(Z$1&amp;"!$C$12:$C$500"),$A4,INDIRECT(Z$1&amp;"!$h$12:$h$500"))</f>
        <v>#REF!</v>
      </c>
      <c r="AC4" s="76" t="e">
        <f t="shared" ref="AC4:AC14" ca="1" si="27">IFERROR((1-AB4/AA4),NA())</f>
        <v>#N/A</v>
      </c>
    </row>
    <row r="5" spans="1:29">
      <c r="A5" t="s">
        <v>50</v>
      </c>
      <c r="B5" s="74">
        <f t="shared" ca="1" si="0"/>
        <v>8</v>
      </c>
      <c r="C5" s="75">
        <f t="shared" ca="1" si="1"/>
        <v>20</v>
      </c>
      <c r="D5" s="75">
        <f t="shared" ca="1" si="2"/>
        <v>0</v>
      </c>
      <c r="E5" s="76">
        <f t="shared" ca="1" si="3"/>
        <v>1</v>
      </c>
      <c r="F5" s="74" t="e">
        <f t="shared" ca="1" si="4"/>
        <v>#N/A</v>
      </c>
      <c r="G5" s="75" t="e">
        <f t="shared" ca="1" si="5"/>
        <v>#N/A</v>
      </c>
      <c r="H5" s="75">
        <f t="shared" ca="1" si="6"/>
        <v>0</v>
      </c>
      <c r="I5" s="76" t="e">
        <f t="shared" ca="1" si="7"/>
        <v>#N/A</v>
      </c>
      <c r="J5" s="74" t="e">
        <f t="shared" ca="1" si="8"/>
        <v>#N/A</v>
      </c>
      <c r="K5" s="75" t="e">
        <f t="shared" ca="1" si="9"/>
        <v>#REF!</v>
      </c>
      <c r="L5" s="75" t="e">
        <f t="shared" ca="1" si="10"/>
        <v>#REF!</v>
      </c>
      <c r="M5" s="76" t="e">
        <f t="shared" ca="1" si="11"/>
        <v>#N/A</v>
      </c>
      <c r="N5" s="74" t="e">
        <f t="shared" ca="1" si="12"/>
        <v>#N/A</v>
      </c>
      <c r="O5" s="75" t="e">
        <f t="shared" ca="1" si="13"/>
        <v>#REF!</v>
      </c>
      <c r="P5" s="75" t="e">
        <f t="shared" ca="1" si="14"/>
        <v>#REF!</v>
      </c>
      <c r="Q5" s="76" t="e">
        <f t="shared" ca="1" si="15"/>
        <v>#N/A</v>
      </c>
      <c r="R5" s="74" t="e">
        <f t="shared" ca="1" si="16"/>
        <v>#N/A</v>
      </c>
      <c r="S5" s="75" t="e">
        <f t="shared" ca="1" si="17"/>
        <v>#REF!</v>
      </c>
      <c r="T5" s="75" t="e">
        <f t="shared" ca="1" si="18"/>
        <v>#REF!</v>
      </c>
      <c r="U5" s="76" t="e">
        <f t="shared" ca="1" si="19"/>
        <v>#N/A</v>
      </c>
      <c r="V5" s="74" t="e">
        <f t="shared" ca="1" si="20"/>
        <v>#N/A</v>
      </c>
      <c r="W5" s="75" t="e">
        <f t="shared" ca="1" si="21"/>
        <v>#REF!</v>
      </c>
      <c r="X5" s="75" t="e">
        <f t="shared" ca="1" si="22"/>
        <v>#REF!</v>
      </c>
      <c r="Y5" s="76" t="e">
        <f t="shared" ca="1" si="23"/>
        <v>#N/A</v>
      </c>
      <c r="Z5" s="74" t="e">
        <f t="shared" ca="1" si="24"/>
        <v>#N/A</v>
      </c>
      <c r="AA5" s="75" t="e">
        <f t="shared" ca="1" si="25"/>
        <v>#REF!</v>
      </c>
      <c r="AB5" s="75" t="e">
        <f t="shared" ca="1" si="26"/>
        <v>#REF!</v>
      </c>
      <c r="AC5" s="76" t="e">
        <f t="shared" ca="1" si="27"/>
        <v>#N/A</v>
      </c>
    </row>
    <row r="6" spans="1:29">
      <c r="A6" t="s">
        <v>51</v>
      </c>
      <c r="B6" s="74">
        <f t="shared" ca="1" si="0"/>
        <v>3562.5</v>
      </c>
      <c r="C6" s="75">
        <f t="shared" ca="1" si="1"/>
        <v>20</v>
      </c>
      <c r="D6" s="75">
        <f t="shared" ca="1" si="2"/>
        <v>5</v>
      </c>
      <c r="E6" s="76">
        <f t="shared" ca="1" si="3"/>
        <v>0.75</v>
      </c>
      <c r="F6" s="74" t="e">
        <f t="shared" ca="1" si="4"/>
        <v>#N/A</v>
      </c>
      <c r="G6" s="75" t="e">
        <f t="shared" ca="1" si="5"/>
        <v>#N/A</v>
      </c>
      <c r="H6" s="75">
        <f t="shared" ca="1" si="6"/>
        <v>0</v>
      </c>
      <c r="I6" s="76" t="e">
        <f t="shared" ca="1" si="7"/>
        <v>#N/A</v>
      </c>
      <c r="J6" s="74" t="e">
        <f t="shared" ca="1" si="8"/>
        <v>#N/A</v>
      </c>
      <c r="K6" s="75" t="e">
        <f t="shared" ca="1" si="9"/>
        <v>#REF!</v>
      </c>
      <c r="L6" s="75" t="e">
        <f t="shared" ca="1" si="10"/>
        <v>#REF!</v>
      </c>
      <c r="M6" s="76" t="e">
        <f t="shared" ca="1" si="11"/>
        <v>#N/A</v>
      </c>
      <c r="N6" s="74" t="e">
        <f t="shared" ca="1" si="12"/>
        <v>#N/A</v>
      </c>
      <c r="O6" s="75" t="e">
        <f t="shared" ca="1" si="13"/>
        <v>#REF!</v>
      </c>
      <c r="P6" s="75" t="e">
        <f t="shared" ca="1" si="14"/>
        <v>#REF!</v>
      </c>
      <c r="Q6" s="76" t="e">
        <f t="shared" ca="1" si="15"/>
        <v>#N/A</v>
      </c>
      <c r="R6" s="74" t="e">
        <f t="shared" ca="1" si="16"/>
        <v>#N/A</v>
      </c>
      <c r="S6" s="75" t="e">
        <f t="shared" ca="1" si="17"/>
        <v>#REF!</v>
      </c>
      <c r="T6" s="75" t="e">
        <f t="shared" ca="1" si="18"/>
        <v>#REF!</v>
      </c>
      <c r="U6" s="76" t="e">
        <f t="shared" ca="1" si="19"/>
        <v>#N/A</v>
      </c>
      <c r="V6" s="74" t="e">
        <f t="shared" ca="1" si="20"/>
        <v>#N/A</v>
      </c>
      <c r="W6" s="75" t="e">
        <f t="shared" ca="1" si="21"/>
        <v>#REF!</v>
      </c>
      <c r="X6" s="75" t="e">
        <f t="shared" ca="1" si="22"/>
        <v>#REF!</v>
      </c>
      <c r="Y6" s="76" t="e">
        <f t="shared" ca="1" si="23"/>
        <v>#N/A</v>
      </c>
      <c r="Z6" s="74" t="e">
        <f t="shared" ca="1" si="24"/>
        <v>#N/A</v>
      </c>
      <c r="AA6" s="75" t="e">
        <f t="shared" ca="1" si="25"/>
        <v>#REF!</v>
      </c>
      <c r="AB6" s="75" t="e">
        <f t="shared" ca="1" si="26"/>
        <v>#REF!</v>
      </c>
      <c r="AC6" s="76" t="e">
        <f t="shared" ca="1" si="27"/>
        <v>#N/A</v>
      </c>
    </row>
    <row r="7" spans="1:29">
      <c r="A7" t="s">
        <v>52</v>
      </c>
      <c r="B7" s="74">
        <f t="shared" ca="1" si="0"/>
        <v>13025</v>
      </c>
      <c r="C7" s="75">
        <f t="shared" ca="1" si="1"/>
        <v>20</v>
      </c>
      <c r="D7" s="75">
        <f t="shared" ca="1" si="2"/>
        <v>0</v>
      </c>
      <c r="E7" s="76">
        <f t="shared" ca="1" si="3"/>
        <v>1</v>
      </c>
      <c r="F7" s="74">
        <f t="shared" ca="1" si="4"/>
        <v>10481</v>
      </c>
      <c r="G7" s="75">
        <f t="shared" ca="1" si="5"/>
        <v>19</v>
      </c>
      <c r="H7" s="75">
        <f t="shared" ca="1" si="6"/>
        <v>0</v>
      </c>
      <c r="I7" s="76">
        <f t="shared" ca="1" si="7"/>
        <v>1</v>
      </c>
      <c r="J7" s="74" t="e">
        <f t="shared" ca="1" si="8"/>
        <v>#N/A</v>
      </c>
      <c r="K7" s="75" t="e">
        <f t="shared" ca="1" si="9"/>
        <v>#REF!</v>
      </c>
      <c r="L7" s="75" t="e">
        <f t="shared" ca="1" si="10"/>
        <v>#REF!</v>
      </c>
      <c r="M7" s="76" t="e">
        <f t="shared" ca="1" si="11"/>
        <v>#N/A</v>
      </c>
      <c r="N7" s="74" t="e">
        <f t="shared" ca="1" si="12"/>
        <v>#N/A</v>
      </c>
      <c r="O7" s="75" t="e">
        <f t="shared" ca="1" si="13"/>
        <v>#REF!</v>
      </c>
      <c r="P7" s="75" t="e">
        <f t="shared" ca="1" si="14"/>
        <v>#REF!</v>
      </c>
      <c r="Q7" s="76" t="e">
        <f t="shared" ca="1" si="15"/>
        <v>#N/A</v>
      </c>
      <c r="R7" s="74" t="e">
        <f t="shared" ca="1" si="16"/>
        <v>#N/A</v>
      </c>
      <c r="S7" s="75" t="e">
        <f t="shared" ca="1" si="17"/>
        <v>#REF!</v>
      </c>
      <c r="T7" s="75" t="e">
        <f t="shared" ca="1" si="18"/>
        <v>#REF!</v>
      </c>
      <c r="U7" s="76" t="e">
        <f t="shared" ca="1" si="19"/>
        <v>#N/A</v>
      </c>
      <c r="V7" s="74" t="e">
        <f t="shared" ca="1" si="20"/>
        <v>#N/A</v>
      </c>
      <c r="W7" s="75" t="e">
        <f t="shared" ca="1" si="21"/>
        <v>#REF!</v>
      </c>
      <c r="X7" s="75" t="e">
        <f t="shared" ca="1" si="22"/>
        <v>#REF!</v>
      </c>
      <c r="Y7" s="76" t="e">
        <f t="shared" ca="1" si="23"/>
        <v>#N/A</v>
      </c>
      <c r="Z7" s="74" t="e">
        <f t="shared" ca="1" si="24"/>
        <v>#N/A</v>
      </c>
      <c r="AA7" s="75" t="e">
        <f t="shared" ca="1" si="25"/>
        <v>#REF!</v>
      </c>
      <c r="AB7" s="75" t="e">
        <f t="shared" ca="1" si="26"/>
        <v>#REF!</v>
      </c>
      <c r="AC7" s="76" t="e">
        <f t="shared" ca="1" si="27"/>
        <v>#N/A</v>
      </c>
    </row>
    <row r="8" spans="1:29">
      <c r="A8" t="s">
        <v>53</v>
      </c>
      <c r="B8" s="74" t="e">
        <f t="shared" ca="1" si="0"/>
        <v>#N/A</v>
      </c>
      <c r="C8" s="75" t="e">
        <f t="shared" ca="1" si="1"/>
        <v>#N/A</v>
      </c>
      <c r="D8" s="75">
        <f t="shared" ca="1" si="2"/>
        <v>0</v>
      </c>
      <c r="E8" s="76">
        <v>1</v>
      </c>
      <c r="F8" s="74" t="e">
        <f t="shared" ca="1" si="4"/>
        <v>#N/A</v>
      </c>
      <c r="G8" s="75" t="e">
        <f t="shared" ca="1" si="5"/>
        <v>#N/A</v>
      </c>
      <c r="H8" s="75">
        <f t="shared" ca="1" si="6"/>
        <v>0</v>
      </c>
      <c r="I8" s="76" t="e">
        <f t="shared" ca="1" si="7"/>
        <v>#N/A</v>
      </c>
      <c r="J8" s="74" t="e">
        <f t="shared" ca="1" si="8"/>
        <v>#N/A</v>
      </c>
      <c r="K8" s="75" t="e">
        <f t="shared" ca="1" si="9"/>
        <v>#REF!</v>
      </c>
      <c r="L8" s="75" t="e">
        <f t="shared" ca="1" si="10"/>
        <v>#REF!</v>
      </c>
      <c r="M8" s="76" t="e">
        <f t="shared" ca="1" si="11"/>
        <v>#N/A</v>
      </c>
      <c r="N8" s="74" t="e">
        <f t="shared" ca="1" si="12"/>
        <v>#N/A</v>
      </c>
      <c r="O8" s="75" t="e">
        <f t="shared" ca="1" si="13"/>
        <v>#REF!</v>
      </c>
      <c r="P8" s="75" t="e">
        <f t="shared" ca="1" si="14"/>
        <v>#REF!</v>
      </c>
      <c r="Q8" s="76" t="e">
        <f t="shared" ca="1" si="15"/>
        <v>#N/A</v>
      </c>
      <c r="R8" s="74" t="e">
        <f t="shared" ca="1" si="16"/>
        <v>#N/A</v>
      </c>
      <c r="S8" s="75" t="e">
        <f t="shared" ca="1" si="17"/>
        <v>#REF!</v>
      </c>
      <c r="T8" s="75" t="e">
        <f t="shared" ca="1" si="18"/>
        <v>#REF!</v>
      </c>
      <c r="U8" s="76" t="e">
        <f t="shared" ca="1" si="19"/>
        <v>#N/A</v>
      </c>
      <c r="V8" s="74" t="e">
        <f t="shared" ca="1" si="20"/>
        <v>#N/A</v>
      </c>
      <c r="W8" s="75" t="e">
        <f t="shared" ca="1" si="21"/>
        <v>#REF!</v>
      </c>
      <c r="X8" s="75" t="e">
        <f t="shared" ca="1" si="22"/>
        <v>#REF!</v>
      </c>
      <c r="Y8" s="76" t="e">
        <f t="shared" ca="1" si="23"/>
        <v>#N/A</v>
      </c>
      <c r="Z8" s="74" t="e">
        <f t="shared" ca="1" si="24"/>
        <v>#N/A</v>
      </c>
      <c r="AA8" s="75" t="e">
        <f t="shared" ca="1" si="25"/>
        <v>#REF!</v>
      </c>
      <c r="AB8" s="75" t="e">
        <f t="shared" ca="1" si="26"/>
        <v>#REF!</v>
      </c>
      <c r="AC8" s="76" t="e">
        <f t="shared" ca="1" si="27"/>
        <v>#N/A</v>
      </c>
    </row>
    <row r="9" spans="1:29">
      <c r="A9" t="s">
        <v>54</v>
      </c>
      <c r="B9" s="74" t="e">
        <f t="shared" ca="1" si="0"/>
        <v>#N/A</v>
      </c>
      <c r="C9" s="75" t="e">
        <f t="shared" ca="1" si="1"/>
        <v>#N/A</v>
      </c>
      <c r="D9" s="75">
        <f t="shared" ca="1" si="2"/>
        <v>0</v>
      </c>
      <c r="E9" s="76">
        <v>1</v>
      </c>
      <c r="F9" s="74" t="e">
        <f t="shared" ca="1" si="4"/>
        <v>#N/A</v>
      </c>
      <c r="G9" s="75" t="e">
        <f t="shared" ca="1" si="5"/>
        <v>#N/A</v>
      </c>
      <c r="H9" s="75">
        <f t="shared" ca="1" si="6"/>
        <v>0</v>
      </c>
      <c r="I9" s="76" t="e">
        <f t="shared" ca="1" si="7"/>
        <v>#N/A</v>
      </c>
      <c r="J9" s="74" t="e">
        <f t="shared" ca="1" si="8"/>
        <v>#N/A</v>
      </c>
      <c r="K9" s="75" t="e">
        <f t="shared" ca="1" si="9"/>
        <v>#REF!</v>
      </c>
      <c r="L9" s="75" t="e">
        <f t="shared" ca="1" si="10"/>
        <v>#REF!</v>
      </c>
      <c r="M9" s="76" t="e">
        <f t="shared" ca="1" si="11"/>
        <v>#N/A</v>
      </c>
      <c r="N9" s="74" t="e">
        <f t="shared" ca="1" si="12"/>
        <v>#N/A</v>
      </c>
      <c r="O9" s="75" t="e">
        <f t="shared" ca="1" si="13"/>
        <v>#REF!</v>
      </c>
      <c r="P9" s="75" t="e">
        <f t="shared" ca="1" si="14"/>
        <v>#REF!</v>
      </c>
      <c r="Q9" s="76" t="e">
        <f t="shared" ca="1" si="15"/>
        <v>#N/A</v>
      </c>
      <c r="R9" s="74" t="e">
        <f t="shared" ca="1" si="16"/>
        <v>#N/A</v>
      </c>
      <c r="S9" s="75" t="e">
        <f t="shared" ca="1" si="17"/>
        <v>#REF!</v>
      </c>
      <c r="T9" s="75" t="e">
        <f t="shared" ca="1" si="18"/>
        <v>#REF!</v>
      </c>
      <c r="U9" s="76" t="e">
        <f t="shared" ca="1" si="19"/>
        <v>#N/A</v>
      </c>
      <c r="V9" s="74" t="e">
        <f t="shared" ca="1" si="20"/>
        <v>#N/A</v>
      </c>
      <c r="W9" s="75" t="e">
        <f t="shared" ca="1" si="21"/>
        <v>#REF!</v>
      </c>
      <c r="X9" s="75" t="e">
        <f t="shared" ca="1" si="22"/>
        <v>#REF!</v>
      </c>
      <c r="Y9" s="76" t="e">
        <f t="shared" ca="1" si="23"/>
        <v>#N/A</v>
      </c>
      <c r="Z9" s="74" t="e">
        <f t="shared" ca="1" si="24"/>
        <v>#N/A</v>
      </c>
      <c r="AA9" s="75" t="e">
        <f t="shared" ca="1" si="25"/>
        <v>#REF!</v>
      </c>
      <c r="AB9" s="75" t="e">
        <f t="shared" ca="1" si="26"/>
        <v>#REF!</v>
      </c>
      <c r="AC9" s="76" t="e">
        <f t="shared" ca="1" si="27"/>
        <v>#N/A</v>
      </c>
    </row>
    <row r="10" spans="1:29">
      <c r="A10" t="s">
        <v>55</v>
      </c>
      <c r="B10" s="74">
        <f t="shared" ca="1" si="0"/>
        <v>3756</v>
      </c>
      <c r="C10" s="75">
        <f t="shared" ca="1" si="1"/>
        <v>20</v>
      </c>
      <c r="D10" s="75">
        <f t="shared" ca="1" si="2"/>
        <v>0</v>
      </c>
      <c r="E10" s="76">
        <f t="shared" ca="1" si="3"/>
        <v>1</v>
      </c>
      <c r="F10" s="74" t="e">
        <f t="shared" ca="1" si="4"/>
        <v>#N/A</v>
      </c>
      <c r="G10" s="75" t="e">
        <f t="shared" ca="1" si="5"/>
        <v>#N/A</v>
      </c>
      <c r="H10" s="75">
        <f t="shared" ca="1" si="6"/>
        <v>0</v>
      </c>
      <c r="I10" s="76" t="e">
        <f t="shared" ca="1" si="7"/>
        <v>#N/A</v>
      </c>
      <c r="J10" s="74" t="e">
        <f t="shared" ca="1" si="8"/>
        <v>#N/A</v>
      </c>
      <c r="K10" s="75" t="e">
        <f t="shared" ca="1" si="9"/>
        <v>#REF!</v>
      </c>
      <c r="L10" s="75" t="e">
        <f t="shared" ca="1" si="10"/>
        <v>#REF!</v>
      </c>
      <c r="M10" s="76" t="e">
        <f t="shared" ca="1" si="11"/>
        <v>#N/A</v>
      </c>
      <c r="N10" s="74" t="e">
        <f t="shared" ca="1" si="12"/>
        <v>#N/A</v>
      </c>
      <c r="O10" s="75" t="e">
        <f t="shared" ca="1" si="13"/>
        <v>#REF!</v>
      </c>
      <c r="P10" s="75" t="e">
        <f t="shared" ca="1" si="14"/>
        <v>#REF!</v>
      </c>
      <c r="Q10" s="76" t="e">
        <f t="shared" ca="1" si="15"/>
        <v>#N/A</v>
      </c>
      <c r="R10" s="74" t="e">
        <f t="shared" ca="1" si="16"/>
        <v>#N/A</v>
      </c>
      <c r="S10" s="75" t="e">
        <f t="shared" ca="1" si="17"/>
        <v>#REF!</v>
      </c>
      <c r="T10" s="75" t="e">
        <f t="shared" ca="1" si="18"/>
        <v>#REF!</v>
      </c>
      <c r="U10" s="76" t="e">
        <f t="shared" ca="1" si="19"/>
        <v>#N/A</v>
      </c>
      <c r="V10" s="74" t="e">
        <f t="shared" ca="1" si="20"/>
        <v>#N/A</v>
      </c>
      <c r="W10" s="75" t="e">
        <f t="shared" ca="1" si="21"/>
        <v>#REF!</v>
      </c>
      <c r="X10" s="75" t="e">
        <f t="shared" ca="1" si="22"/>
        <v>#REF!</v>
      </c>
      <c r="Y10" s="76" t="e">
        <f t="shared" ca="1" si="23"/>
        <v>#N/A</v>
      </c>
      <c r="Z10" s="74" t="e">
        <f t="shared" ca="1" si="24"/>
        <v>#N/A</v>
      </c>
      <c r="AA10" s="75" t="e">
        <f t="shared" ca="1" si="25"/>
        <v>#REF!</v>
      </c>
      <c r="AB10" s="75" t="e">
        <f t="shared" ca="1" si="26"/>
        <v>#REF!</v>
      </c>
      <c r="AC10" s="76" t="e">
        <f t="shared" ca="1" si="27"/>
        <v>#N/A</v>
      </c>
    </row>
    <row r="11" spans="1:29">
      <c r="A11" t="s">
        <v>56</v>
      </c>
      <c r="B11" s="74">
        <f t="shared" ca="1" si="0"/>
        <v>3723.5</v>
      </c>
      <c r="C11" s="75">
        <f t="shared" ca="1" si="1"/>
        <v>20</v>
      </c>
      <c r="D11" s="75">
        <f t="shared" ca="1" si="2"/>
        <v>1</v>
      </c>
      <c r="E11" s="76">
        <f t="shared" ca="1" si="3"/>
        <v>0.95</v>
      </c>
      <c r="F11" s="74" t="e">
        <f t="shared" ca="1" si="4"/>
        <v>#N/A</v>
      </c>
      <c r="G11" s="75" t="e">
        <f t="shared" ca="1" si="5"/>
        <v>#N/A</v>
      </c>
      <c r="H11" s="75">
        <f t="shared" ca="1" si="6"/>
        <v>0</v>
      </c>
      <c r="I11" s="76" t="e">
        <f t="shared" ca="1" si="7"/>
        <v>#N/A</v>
      </c>
      <c r="J11" s="74" t="e">
        <f t="shared" ca="1" si="8"/>
        <v>#N/A</v>
      </c>
      <c r="K11" s="75" t="e">
        <f t="shared" ca="1" si="9"/>
        <v>#REF!</v>
      </c>
      <c r="L11" s="75" t="e">
        <f t="shared" ca="1" si="10"/>
        <v>#REF!</v>
      </c>
      <c r="M11" s="76" t="e">
        <f t="shared" ca="1" si="11"/>
        <v>#N/A</v>
      </c>
      <c r="N11" s="74" t="e">
        <f t="shared" ca="1" si="12"/>
        <v>#N/A</v>
      </c>
      <c r="O11" s="75" t="e">
        <f t="shared" ca="1" si="13"/>
        <v>#REF!</v>
      </c>
      <c r="P11" s="75" t="e">
        <f t="shared" ca="1" si="14"/>
        <v>#REF!</v>
      </c>
      <c r="Q11" s="76" t="e">
        <f t="shared" ca="1" si="15"/>
        <v>#N/A</v>
      </c>
      <c r="R11" s="74" t="e">
        <f t="shared" ca="1" si="16"/>
        <v>#N/A</v>
      </c>
      <c r="S11" s="75" t="e">
        <f t="shared" ca="1" si="17"/>
        <v>#REF!</v>
      </c>
      <c r="T11" s="75" t="e">
        <f t="shared" ca="1" si="18"/>
        <v>#REF!</v>
      </c>
      <c r="U11" s="76" t="e">
        <f t="shared" ca="1" si="19"/>
        <v>#N/A</v>
      </c>
      <c r="V11" s="74" t="e">
        <f t="shared" ca="1" si="20"/>
        <v>#N/A</v>
      </c>
      <c r="W11" s="75" t="e">
        <f t="shared" ca="1" si="21"/>
        <v>#REF!</v>
      </c>
      <c r="X11" s="75" t="e">
        <f t="shared" ca="1" si="22"/>
        <v>#REF!</v>
      </c>
      <c r="Y11" s="76" t="e">
        <f t="shared" ca="1" si="23"/>
        <v>#N/A</v>
      </c>
      <c r="Z11" s="74" t="e">
        <f t="shared" ca="1" si="24"/>
        <v>#N/A</v>
      </c>
      <c r="AA11" s="75" t="e">
        <f t="shared" ca="1" si="25"/>
        <v>#REF!</v>
      </c>
      <c r="AB11" s="75" t="e">
        <f t="shared" ca="1" si="26"/>
        <v>#REF!</v>
      </c>
      <c r="AC11" s="76" t="e">
        <f t="shared" ca="1" si="27"/>
        <v>#N/A</v>
      </c>
    </row>
    <row r="12" spans="1:29">
      <c r="A12" t="s">
        <v>57</v>
      </c>
      <c r="B12" s="74" t="e">
        <f t="shared" ca="1" si="0"/>
        <v>#N/A</v>
      </c>
      <c r="C12" s="75" t="e">
        <f t="shared" ca="1" si="1"/>
        <v>#N/A</v>
      </c>
      <c r="D12" s="75">
        <f t="shared" ca="1" si="2"/>
        <v>0</v>
      </c>
      <c r="E12" s="76" t="e">
        <f t="shared" ca="1" si="3"/>
        <v>#N/A</v>
      </c>
      <c r="F12" s="74" t="e">
        <f t="shared" ca="1" si="4"/>
        <v>#N/A</v>
      </c>
      <c r="G12" s="75" t="e">
        <f t="shared" ca="1" si="5"/>
        <v>#N/A</v>
      </c>
      <c r="H12" s="75">
        <f t="shared" ca="1" si="6"/>
        <v>0</v>
      </c>
      <c r="I12" s="76" t="e">
        <f t="shared" ca="1" si="7"/>
        <v>#N/A</v>
      </c>
      <c r="J12" s="74" t="e">
        <f t="shared" ca="1" si="8"/>
        <v>#N/A</v>
      </c>
      <c r="K12" s="75" t="e">
        <f t="shared" ca="1" si="9"/>
        <v>#REF!</v>
      </c>
      <c r="L12" s="75" t="e">
        <f t="shared" ca="1" si="10"/>
        <v>#REF!</v>
      </c>
      <c r="M12" s="76" t="e">
        <f t="shared" ca="1" si="11"/>
        <v>#N/A</v>
      </c>
      <c r="N12" s="74" t="e">
        <f t="shared" ca="1" si="12"/>
        <v>#N/A</v>
      </c>
      <c r="O12" s="75" t="e">
        <f t="shared" ca="1" si="13"/>
        <v>#REF!</v>
      </c>
      <c r="P12" s="75" t="e">
        <f t="shared" ca="1" si="14"/>
        <v>#REF!</v>
      </c>
      <c r="Q12" s="76" t="e">
        <f t="shared" ca="1" si="15"/>
        <v>#N/A</v>
      </c>
      <c r="R12" s="74" t="e">
        <f t="shared" ca="1" si="16"/>
        <v>#N/A</v>
      </c>
      <c r="S12" s="75" t="e">
        <f t="shared" ca="1" si="17"/>
        <v>#REF!</v>
      </c>
      <c r="T12" s="75" t="e">
        <f t="shared" ca="1" si="18"/>
        <v>#REF!</v>
      </c>
      <c r="U12" s="76" t="e">
        <f t="shared" ca="1" si="19"/>
        <v>#N/A</v>
      </c>
      <c r="V12" s="74" t="e">
        <f t="shared" ca="1" si="20"/>
        <v>#N/A</v>
      </c>
      <c r="W12" s="75" t="e">
        <f t="shared" ca="1" si="21"/>
        <v>#REF!</v>
      </c>
      <c r="X12" s="75" t="e">
        <f t="shared" ca="1" si="22"/>
        <v>#REF!</v>
      </c>
      <c r="Y12" s="76" t="e">
        <f t="shared" ca="1" si="23"/>
        <v>#N/A</v>
      </c>
      <c r="Z12" s="74" t="e">
        <f t="shared" ca="1" si="24"/>
        <v>#N/A</v>
      </c>
      <c r="AA12" s="75" t="e">
        <f t="shared" ca="1" si="25"/>
        <v>#REF!</v>
      </c>
      <c r="AB12" s="75" t="e">
        <f t="shared" ca="1" si="26"/>
        <v>#REF!</v>
      </c>
      <c r="AC12" s="76" t="e">
        <f t="shared" ca="1" si="27"/>
        <v>#N/A</v>
      </c>
    </row>
    <row r="13" spans="1:29">
      <c r="A13" t="s">
        <v>58</v>
      </c>
      <c r="B13" s="74">
        <f t="shared" ca="1" si="0"/>
        <v>105.5</v>
      </c>
      <c r="C13" s="75">
        <f t="shared" ca="1" si="1"/>
        <v>20</v>
      </c>
      <c r="D13" s="75">
        <f t="shared" ca="1" si="2"/>
        <v>19</v>
      </c>
      <c r="E13" s="76">
        <f t="shared" ca="1" si="3"/>
        <v>5.0000000000000044E-2</v>
      </c>
      <c r="F13" s="74">
        <f t="shared" ca="1" si="4"/>
        <v>11073.5</v>
      </c>
      <c r="G13" s="75">
        <f t="shared" ca="1" si="5"/>
        <v>19</v>
      </c>
      <c r="H13" s="75">
        <f t="shared" ca="1" si="6"/>
        <v>19</v>
      </c>
      <c r="I13" s="76">
        <f t="shared" ca="1" si="7"/>
        <v>0</v>
      </c>
      <c r="J13" s="74" t="e">
        <f t="shared" ca="1" si="8"/>
        <v>#N/A</v>
      </c>
      <c r="K13" s="75" t="e">
        <f t="shared" ca="1" si="9"/>
        <v>#REF!</v>
      </c>
      <c r="L13" s="75" t="e">
        <f t="shared" ca="1" si="10"/>
        <v>#REF!</v>
      </c>
      <c r="M13" s="76" t="e">
        <f t="shared" ca="1" si="11"/>
        <v>#N/A</v>
      </c>
      <c r="N13" s="74" t="e">
        <f t="shared" ca="1" si="12"/>
        <v>#N/A</v>
      </c>
      <c r="O13" s="75" t="e">
        <f t="shared" ca="1" si="13"/>
        <v>#REF!</v>
      </c>
      <c r="P13" s="75" t="e">
        <f t="shared" ca="1" si="14"/>
        <v>#REF!</v>
      </c>
      <c r="Q13" s="76" t="e">
        <f t="shared" ca="1" si="15"/>
        <v>#N/A</v>
      </c>
      <c r="R13" s="74" t="e">
        <f t="shared" ca="1" si="16"/>
        <v>#N/A</v>
      </c>
      <c r="S13" s="75" t="e">
        <f t="shared" ca="1" si="17"/>
        <v>#REF!</v>
      </c>
      <c r="T13" s="75" t="e">
        <f t="shared" ca="1" si="18"/>
        <v>#REF!</v>
      </c>
      <c r="U13" s="76" t="e">
        <f t="shared" ca="1" si="19"/>
        <v>#N/A</v>
      </c>
      <c r="V13" s="74" t="e">
        <f t="shared" ca="1" si="20"/>
        <v>#N/A</v>
      </c>
      <c r="W13" s="75" t="e">
        <f t="shared" ca="1" si="21"/>
        <v>#REF!</v>
      </c>
      <c r="X13" s="75" t="e">
        <f t="shared" ca="1" si="22"/>
        <v>#REF!</v>
      </c>
      <c r="Y13" s="76" t="e">
        <f t="shared" ca="1" si="23"/>
        <v>#N/A</v>
      </c>
      <c r="Z13" s="74" t="e">
        <f t="shared" ca="1" si="24"/>
        <v>#N/A</v>
      </c>
      <c r="AA13" s="75" t="e">
        <f t="shared" ca="1" si="25"/>
        <v>#REF!</v>
      </c>
      <c r="AB13" s="75" t="e">
        <f t="shared" ca="1" si="26"/>
        <v>#REF!</v>
      </c>
      <c r="AC13" s="76" t="e">
        <f t="shared" ca="1" si="27"/>
        <v>#N/A</v>
      </c>
    </row>
    <row r="14" spans="1:29" ht="17.25" thickBot="1">
      <c r="A14" t="s">
        <v>59</v>
      </c>
      <c r="B14" s="77">
        <f t="shared" ca="1" si="0"/>
        <v>24.5</v>
      </c>
      <c r="C14" s="78">
        <f t="shared" ca="1" si="1"/>
        <v>20</v>
      </c>
      <c r="D14" s="78">
        <f t="shared" ca="1" si="2"/>
        <v>20</v>
      </c>
      <c r="E14" s="79">
        <f t="shared" ca="1" si="3"/>
        <v>0</v>
      </c>
      <c r="F14" s="77">
        <f t="shared" ca="1" si="4"/>
        <v>26.5</v>
      </c>
      <c r="G14" s="78">
        <f t="shared" ca="1" si="5"/>
        <v>19</v>
      </c>
      <c r="H14" s="78">
        <f t="shared" ca="1" si="6"/>
        <v>19</v>
      </c>
      <c r="I14" s="79">
        <f t="shared" ca="1" si="7"/>
        <v>0</v>
      </c>
      <c r="J14" s="77" t="e">
        <f t="shared" ca="1" si="8"/>
        <v>#N/A</v>
      </c>
      <c r="K14" s="78" t="e">
        <f t="shared" ca="1" si="9"/>
        <v>#REF!</v>
      </c>
      <c r="L14" s="78" t="e">
        <f t="shared" ca="1" si="10"/>
        <v>#REF!</v>
      </c>
      <c r="M14" s="79" t="e">
        <f t="shared" ca="1" si="11"/>
        <v>#N/A</v>
      </c>
      <c r="N14" s="77" t="e">
        <f t="shared" ca="1" si="12"/>
        <v>#N/A</v>
      </c>
      <c r="O14" s="78" t="e">
        <f t="shared" ca="1" si="13"/>
        <v>#REF!</v>
      </c>
      <c r="P14" s="78" t="e">
        <f t="shared" ca="1" si="14"/>
        <v>#REF!</v>
      </c>
      <c r="Q14" s="79" t="e">
        <f t="shared" ca="1" si="15"/>
        <v>#N/A</v>
      </c>
      <c r="R14" s="77" t="e">
        <f t="shared" ca="1" si="16"/>
        <v>#N/A</v>
      </c>
      <c r="S14" s="78" t="e">
        <f t="shared" ca="1" si="17"/>
        <v>#REF!</v>
      </c>
      <c r="T14" s="78" t="e">
        <f t="shared" ca="1" si="18"/>
        <v>#REF!</v>
      </c>
      <c r="U14" s="79" t="e">
        <f t="shared" ca="1" si="19"/>
        <v>#N/A</v>
      </c>
      <c r="V14" s="77" t="e">
        <f t="shared" ca="1" si="20"/>
        <v>#N/A</v>
      </c>
      <c r="W14" s="78" t="e">
        <f t="shared" ca="1" si="21"/>
        <v>#REF!</v>
      </c>
      <c r="X14" s="78" t="e">
        <f t="shared" ca="1" si="22"/>
        <v>#REF!</v>
      </c>
      <c r="Y14" s="79" t="e">
        <f t="shared" ca="1" si="23"/>
        <v>#N/A</v>
      </c>
      <c r="Z14" s="77" t="e">
        <f t="shared" ca="1" si="24"/>
        <v>#N/A</v>
      </c>
      <c r="AA14" s="78" t="e">
        <f t="shared" ca="1" si="25"/>
        <v>#REF!</v>
      </c>
      <c r="AB14" s="78" t="e">
        <f t="shared" ca="1" si="26"/>
        <v>#REF!</v>
      </c>
      <c r="AC14" s="79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16주령</vt:lpstr>
      <vt:lpstr>20주령</vt:lpstr>
      <vt:lpstr>24주령</vt:lpstr>
      <vt:lpstr>28주령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2020-03-11T07:33:23Z</cp:lastPrinted>
  <dcterms:created xsi:type="dcterms:W3CDTF">2019-12-27T08:20:10Z</dcterms:created>
  <dcterms:modified xsi:type="dcterms:W3CDTF">2020-05-04T00:30:36Z</dcterms:modified>
</cp:coreProperties>
</file>