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y\Downloads\"/>
    </mc:Choice>
  </mc:AlternateContent>
  <xr:revisionPtr revIDLastSave="0" documentId="13_ncr:1_{18FA13F0-0C9F-4A43-90EF-0760BEF8C16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4주령" sheetId="3" r:id="rId1"/>
    <sheet name="8주령" sheetId="4" r:id="rId2"/>
    <sheet name="12주령" sheetId="5" r:id="rId3"/>
    <sheet name="graph" sheetId="2" r:id="rId4"/>
  </sheets>
  <definedNames>
    <definedName name="_xlnm._FilterDatabase" localSheetId="2" hidden="1">'12주령'!$B$11:$Y$11</definedName>
    <definedName name="_xlnm._FilterDatabase" localSheetId="1" hidden="1">'8주령'!$B$11:$Y$11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5" l="1"/>
  <c r="F10" i="5" s="1"/>
  <c r="B10" i="5"/>
  <c r="D10" i="4" l="1"/>
  <c r="F10" i="4" s="1"/>
  <c r="B10" i="4"/>
  <c r="D10" i="3" l="1"/>
  <c r="F10" i="3" s="1"/>
  <c r="B10" i="3"/>
  <c r="D6" i="2"/>
  <c r="AA3" i="2"/>
  <c r="H7" i="2"/>
  <c r="G5" i="2"/>
  <c r="X14" i="2"/>
  <c r="J12" i="2"/>
  <c r="AB14" i="2"/>
  <c r="L10" i="2"/>
  <c r="AB13" i="2"/>
  <c r="R11" i="2"/>
  <c r="J13" i="2"/>
  <c r="C7" i="2"/>
  <c r="Z11" i="2"/>
  <c r="B5" i="2"/>
  <c r="K5" i="2"/>
  <c r="C4" i="2"/>
  <c r="B12" i="2"/>
  <c r="J11" i="2"/>
  <c r="D8" i="2"/>
  <c r="F5" i="2"/>
  <c r="P10" i="2"/>
  <c r="B13" i="2"/>
  <c r="F9" i="2"/>
  <c r="G12" i="2"/>
  <c r="K7" i="2"/>
  <c r="N3" i="2"/>
  <c r="K12" i="2"/>
  <c r="N7" i="2"/>
  <c r="X7" i="2"/>
  <c r="R8" i="2"/>
  <c r="V5" i="2"/>
  <c r="R3" i="2"/>
  <c r="T13" i="2"/>
  <c r="T5" i="2"/>
  <c r="G13" i="2"/>
  <c r="O8" i="2"/>
  <c r="T3" i="2"/>
  <c r="R9" i="2"/>
  <c r="O5" i="2"/>
  <c r="B7" i="2"/>
  <c r="AB3" i="2"/>
  <c r="W7" i="2"/>
  <c r="P6" i="2"/>
  <c r="X12" i="2"/>
  <c r="G7" i="2"/>
  <c r="AB6" i="2"/>
  <c r="J5" i="2"/>
  <c r="L5" i="2"/>
  <c r="R5" i="2"/>
  <c r="AB4" i="2"/>
  <c r="S6" i="2"/>
  <c r="O13" i="2"/>
  <c r="L9" i="2"/>
  <c r="T7" i="2"/>
  <c r="Z14" i="2"/>
  <c r="S3" i="2"/>
  <c r="T9" i="2"/>
  <c r="C12" i="2"/>
  <c r="S9" i="2"/>
  <c r="Z10" i="2"/>
  <c r="W5" i="2"/>
  <c r="F8" i="2"/>
  <c r="S4" i="2"/>
  <c r="X13" i="2"/>
  <c r="Z13" i="2"/>
  <c r="T11" i="2"/>
  <c r="F4" i="2"/>
  <c r="P4" i="2"/>
  <c r="B3" i="2"/>
  <c r="C3" i="2"/>
  <c r="AB5" i="2"/>
  <c r="D11" i="2"/>
  <c r="H11" i="2"/>
  <c r="X4" i="2"/>
  <c r="R12" i="2"/>
  <c r="D4" i="2"/>
  <c r="J3" i="2"/>
  <c r="T8" i="2"/>
  <c r="AA4" i="2"/>
  <c r="N12" i="2"/>
  <c r="S13" i="2"/>
  <c r="D14" i="2"/>
  <c r="W14" i="2"/>
  <c r="W3" i="2"/>
  <c r="Z4" i="2"/>
  <c r="Z8" i="2"/>
  <c r="P3" i="2"/>
  <c r="P13" i="2"/>
  <c r="R10" i="2"/>
  <c r="W6" i="2"/>
  <c r="O11" i="2"/>
  <c r="S8" i="2"/>
  <c r="P7" i="2"/>
  <c r="X9" i="2"/>
  <c r="N5" i="2"/>
  <c r="AA11" i="2"/>
  <c r="B4" i="2"/>
  <c r="H9" i="2"/>
  <c r="K11" i="2"/>
  <c r="N10" i="2"/>
  <c r="AA12" i="2"/>
  <c r="G8" i="2"/>
  <c r="C10" i="2"/>
  <c r="X11" i="2"/>
  <c r="H8" i="2"/>
  <c r="S12" i="2"/>
  <c r="G3" i="2"/>
  <c r="K8" i="2"/>
  <c r="O4" i="2"/>
  <c r="P9" i="2"/>
  <c r="V13" i="2"/>
  <c r="V8" i="2"/>
  <c r="AB9" i="2"/>
  <c r="B11" i="2"/>
  <c r="L3" i="2"/>
  <c r="N13" i="2"/>
  <c r="AB11" i="2"/>
  <c r="X3" i="2"/>
  <c r="W10" i="2"/>
  <c r="AA5" i="2"/>
  <c r="F7" i="2"/>
  <c r="R14" i="2"/>
  <c r="D9" i="2"/>
  <c r="AA6" i="2"/>
  <c r="G10" i="2"/>
  <c r="AA9" i="2"/>
  <c r="K6" i="2"/>
  <c r="C6" i="2"/>
  <c r="F6" i="2"/>
  <c r="O14" i="2"/>
  <c r="N8" i="2"/>
  <c r="L14" i="2"/>
  <c r="P11" i="2"/>
  <c r="B8" i="2"/>
  <c r="V3" i="2"/>
  <c r="S5" i="2"/>
  <c r="L4" i="2"/>
  <c r="N6" i="2"/>
  <c r="O10" i="2"/>
  <c r="J8" i="2"/>
  <c r="D13" i="2"/>
  <c r="B6" i="2"/>
  <c r="AA14" i="2"/>
  <c r="P12" i="2"/>
  <c r="J14" i="2"/>
  <c r="O6" i="2"/>
  <c r="D10" i="2"/>
  <c r="R6" i="2"/>
  <c r="H10" i="2"/>
  <c r="Z3" i="2"/>
  <c r="L7" i="2"/>
  <c r="C9" i="2"/>
  <c r="H6" i="2"/>
  <c r="H13" i="2"/>
  <c r="AA8" i="2"/>
  <c r="X5" i="2"/>
  <c r="H5" i="2"/>
  <c r="B14" i="2"/>
  <c r="J7" i="2"/>
  <c r="Z6" i="2"/>
  <c r="H3" i="2"/>
  <c r="P5" i="2"/>
  <c r="K13" i="2"/>
  <c r="AB10" i="2"/>
  <c r="X8" i="2"/>
  <c r="AB7" i="2"/>
  <c r="X10" i="2"/>
  <c r="S11" i="2"/>
  <c r="G14" i="2"/>
  <c r="L12" i="2"/>
  <c r="S14" i="2"/>
  <c r="G6" i="2"/>
  <c r="N14" i="2"/>
  <c r="S7" i="2"/>
  <c r="C14" i="2"/>
  <c r="F12" i="2"/>
  <c r="O12" i="2"/>
  <c r="L8" i="2"/>
  <c r="L11" i="2"/>
  <c r="D5" i="2"/>
  <c r="S10" i="2"/>
  <c r="N11" i="2"/>
  <c r="V6" i="2"/>
  <c r="O7" i="2"/>
  <c r="T12" i="2"/>
  <c r="O3" i="2"/>
  <c r="J9" i="2"/>
  <c r="T14" i="2"/>
  <c r="V11" i="2"/>
  <c r="O9" i="2"/>
  <c r="W13" i="2"/>
  <c r="G9" i="2"/>
  <c r="H12" i="2"/>
  <c r="C11" i="2"/>
  <c r="T10" i="2"/>
  <c r="V12" i="2"/>
  <c r="W12" i="2"/>
  <c r="L13" i="2"/>
  <c r="AB12" i="2"/>
  <c r="K9" i="2"/>
  <c r="W8" i="2"/>
  <c r="C8" i="2"/>
  <c r="Z9" i="2"/>
  <c r="W4" i="2"/>
  <c r="C13" i="2"/>
  <c r="B9" i="2"/>
  <c r="F14" i="2"/>
  <c r="R13" i="2"/>
  <c r="D3" i="2"/>
  <c r="G11" i="2"/>
  <c r="P14" i="2"/>
  <c r="K4" i="2"/>
  <c r="J4" i="2"/>
  <c r="W11" i="2"/>
  <c r="X6" i="2"/>
  <c r="F11" i="2"/>
  <c r="T4" i="2"/>
  <c r="H4" i="2"/>
  <c r="Z12" i="2"/>
  <c r="Z5" i="2"/>
  <c r="F10" i="2"/>
  <c r="P8" i="2"/>
  <c r="N9" i="2"/>
  <c r="J6" i="2"/>
  <c r="C5" i="2"/>
  <c r="F3" i="2"/>
  <c r="AA10" i="2"/>
  <c r="V14" i="2"/>
  <c r="J10" i="2"/>
  <c r="W9" i="2"/>
  <c r="L6" i="2"/>
  <c r="V9" i="2"/>
  <c r="V4" i="2"/>
  <c r="K10" i="2"/>
  <c r="N4" i="2"/>
  <c r="K14" i="2"/>
  <c r="Z7" i="2"/>
  <c r="T6" i="2"/>
  <c r="B10" i="2"/>
  <c r="D12" i="2"/>
  <c r="AB8" i="2"/>
  <c r="V10" i="2"/>
  <c r="AA13" i="2"/>
  <c r="K3" i="2"/>
  <c r="V7" i="2"/>
  <c r="AA7" i="2"/>
  <c r="F13" i="2"/>
  <c r="H14" i="2"/>
  <c r="G4" i="2"/>
  <c r="D7" i="2"/>
  <c r="R7" i="2"/>
  <c r="R4" i="2"/>
  <c r="E7" i="2" l="1"/>
  <c r="I14" i="2"/>
  <c r="AC8" i="2"/>
  <c r="E12" i="2"/>
  <c r="U6" i="2"/>
  <c r="M6" i="2"/>
  <c r="Q8" i="2"/>
  <c r="I4" i="2"/>
  <c r="U4" i="2"/>
  <c r="Y6" i="2"/>
  <c r="Q14" i="2"/>
  <c r="E3" i="2"/>
  <c r="AC12" i="2"/>
  <c r="M13" i="2"/>
  <c r="U10" i="2"/>
  <c r="I12" i="2"/>
  <c r="U14" i="2"/>
  <c r="U12" i="2"/>
  <c r="E5" i="2"/>
  <c r="M11" i="2"/>
  <c r="M8" i="2"/>
  <c r="M12" i="2"/>
  <c r="Y10" i="2"/>
  <c r="AC7" i="2"/>
  <c r="Y8" i="2"/>
  <c r="AC10" i="2"/>
  <c r="Q5" i="2"/>
  <c r="I3" i="2"/>
  <c r="I5" i="2"/>
  <c r="Y5" i="2"/>
  <c r="I13" i="2"/>
  <c r="I6" i="2"/>
  <c r="M7" i="2"/>
  <c r="I10" i="2"/>
  <c r="E10" i="2"/>
  <c r="Q12" i="2"/>
  <c r="E13" i="2"/>
  <c r="M4" i="2"/>
  <c r="Q11" i="2"/>
  <c r="M14" i="2"/>
  <c r="E9" i="2"/>
  <c r="Y3" i="2"/>
  <c r="AC11" i="2"/>
  <c r="M3" i="2"/>
  <c r="AC9" i="2"/>
  <c r="Q9" i="2"/>
  <c r="I8" i="2"/>
  <c r="Y11" i="2"/>
  <c r="I9" i="2"/>
  <c r="Y9" i="2"/>
  <c r="Q7" i="2"/>
  <c r="Q13" i="2"/>
  <c r="Q3" i="2"/>
  <c r="E14" i="2"/>
  <c r="U8" i="2"/>
  <c r="E4" i="2"/>
  <c r="Y4" i="2"/>
  <c r="I11" i="2"/>
  <c r="E11" i="2"/>
  <c r="AC5" i="2"/>
  <c r="Q4" i="2"/>
  <c r="U11" i="2"/>
  <c r="Y13" i="2"/>
  <c r="U9" i="2"/>
  <c r="U7" i="2"/>
  <c r="M9" i="2"/>
  <c r="AC4" i="2"/>
  <c r="M5" i="2"/>
  <c r="AC6" i="2"/>
  <c r="Y12" i="2"/>
  <c r="Q6" i="2"/>
  <c r="AC3" i="2"/>
  <c r="U3" i="2"/>
  <c r="U5" i="2"/>
  <c r="U13" i="2"/>
  <c r="Y7" i="2"/>
  <c r="Q10" i="2"/>
  <c r="E8" i="2"/>
  <c r="AC13" i="2"/>
  <c r="M10" i="2"/>
  <c r="AC14" i="2"/>
  <c r="Y14" i="2"/>
  <c r="I7" i="2"/>
  <c r="E6" i="2"/>
</calcChain>
</file>

<file path=xl/sharedStrings.xml><?xml version="1.0" encoding="utf-8"?>
<sst xmlns="http://schemas.openxmlformats.org/spreadsheetml/2006/main" count="263" uniqueCount="106">
  <si>
    <t xml:space="preserve">    對   外   秘</t>
    <phoneticPr fontId="5" type="noConversion"/>
  </si>
  <si>
    <t>(주)체리부로 중앙연구소</t>
    <phoneticPr fontId="8" type="noConversion"/>
  </si>
  <si>
    <t>접</t>
    <phoneticPr fontId="5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</si>
  <si>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</si>
  <si>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</si>
  <si>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</si>
  <si>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</si>
  <si>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</si>
  <si>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</si>
  <si>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</si>
  <si>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</si>
  <si>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</si>
  <si>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</si>
  <si>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</si>
  <si>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</si>
  <si>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</si>
  <si>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</si>
  <si>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</si>
  <si>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</si>
  <si>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</si>
  <si>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</si>
  <si>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</si>
  <si>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t>IBV</t>
  </si>
  <si>
    <t xml:space="preserve">  (우) 28127  충북 청주시 청원구 오창읍 중부로 1555  /  Tel (043)240-7671~3 / Fax (043)240-7674</t>
    <phoneticPr fontId="5" type="noConversion"/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</si>
  <si>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</si>
  <si>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</si>
  <si>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</si>
  <si>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</si>
  <si>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</si>
  <si>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</si>
  <si>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</si>
  <si>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</si>
  <si>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</si>
  <si>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</si>
  <si>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</si>
  <si>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</si>
  <si>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</si>
  <si>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</si>
  <si>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</si>
  <si>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</si>
  <si>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</si>
  <si>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</si>
  <si>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</si>
  <si>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</si>
  <si>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</si>
  <si>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 xml:space="preserve">  수    신 :</t>
    <phoneticPr fontId="8" type="noConversion"/>
  </si>
  <si>
    <t>체리부로 중앙연구소장:  김  종 택</t>
    <phoneticPr fontId="8" type="noConversion"/>
  </si>
  <si>
    <t>1. 의뢰사항</t>
    <phoneticPr fontId="5" type="noConversion"/>
  </si>
  <si>
    <t xml:space="preserve"> 접수  번호 :</t>
    <phoneticPr fontId="5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</si>
  <si>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</si>
  <si>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</si>
  <si>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</si>
  <si>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</si>
  <si>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상항농장</t>
    <phoneticPr fontId="3" type="noConversion"/>
  </si>
  <si>
    <t>SE</t>
    <phoneticPr fontId="3" type="noConversion"/>
  </si>
  <si>
    <r>
      <t>19-2531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</si>
  <si>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</si>
  <si>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t>AI</t>
    <phoneticPr fontId="3" type="noConversion"/>
  </si>
  <si>
    <t/>
  </si>
  <si>
    <t>ND</t>
    <phoneticPr fontId="3" type="noConversion"/>
  </si>
  <si>
    <t>19-2531</t>
    <phoneticPr fontId="3" type="noConversion"/>
  </si>
  <si>
    <t xml:space="preserve">코   멘   트 </t>
    <phoneticPr fontId="5" type="noConversion"/>
  </si>
  <si>
    <t>- MGMS, SE: 음성 유지 중, 양호</t>
    <phoneticPr fontId="3" type="noConversion"/>
  </si>
  <si>
    <t>- IBV, ND, AI: 결과 양호</t>
    <phoneticPr fontId="3" type="noConversion"/>
  </si>
  <si>
    <r>
      <t>19-2533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</si>
  <si>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</si>
  <si>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5" type="noConversion"/>
  </si>
  <si>
    <t>1. 의뢰사항</t>
    <phoneticPr fontId="5" type="noConversion"/>
  </si>
  <si>
    <t>접  수  내  용</t>
    <phoneticPr fontId="5" type="noConversion"/>
  </si>
  <si>
    <t xml:space="preserve"> 접수  번호 :</t>
    <phoneticPr fontId="5" type="noConversion"/>
  </si>
  <si>
    <t>19-2833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</si>
  <si>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</si>
  <si>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</si>
  <si>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 xml:space="preserve"> 고        객 :</t>
    <phoneticPr fontId="5" type="noConversion"/>
  </si>
  <si>
    <t>상항농장</t>
    <phoneticPr fontId="3" type="noConversion"/>
  </si>
  <si>
    <t xml:space="preserve"> 사육  규모 :</t>
    <phoneticPr fontId="5" type="noConversion"/>
  </si>
  <si>
    <t>수</t>
    <phoneticPr fontId="8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</si>
  <si>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</si>
  <si>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</si>
  <si>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</si>
  <si>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</si>
  <si>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</si>
  <si>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</si>
  <si>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</si>
  <si>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19-2833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</si>
  <si>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SE</t>
    <phoneticPr fontId="3" type="noConversion"/>
  </si>
  <si>
    <r>
      <t>19-2835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</si>
  <si>
    <t>MSMG</t>
    <phoneticPr fontId="3" type="noConversion"/>
  </si>
  <si>
    <t>IBD</t>
  </si>
  <si>
    <t>CAV</t>
  </si>
  <si>
    <t>APV</t>
    <phoneticPr fontId="3" type="noConversion"/>
  </si>
  <si>
    <t>AI</t>
    <phoneticPr fontId="3" type="noConversion"/>
  </si>
  <si>
    <t>ND</t>
    <phoneticPr fontId="3" type="noConversion"/>
  </si>
  <si>
    <t xml:space="preserve">코   멘   트 </t>
    <phoneticPr fontId="5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</si>
  <si>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</si>
  <si>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</si>
  <si>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IBV, APV, IBD, CAV, ND, AI: 결과 양호</t>
    <phoneticPr fontId="3" type="noConversion"/>
  </si>
  <si>
    <t>19-3073</t>
    <phoneticPr fontId="3" type="noConversion"/>
  </si>
  <si>
    <r>
      <t>19-3073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</si>
  <si>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MSMG</t>
    <phoneticPr fontId="3" type="noConversion"/>
  </si>
  <si>
    <r>
      <t>19-3075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</si>
  <si>
    <t>SE</t>
    <phoneticPr fontId="3" type="noConversion"/>
  </si>
  <si>
    <t>IBH</t>
    <phoneticPr fontId="3" type="noConversion"/>
  </si>
  <si>
    <t>- MGMS, SE: 음성 유지 중</t>
    <phoneticPr fontId="3" type="noConversion"/>
  </si>
  <si>
    <t>- IBH: 백신 접종 전 양성 반전, 자연감염</t>
    <phoneticPr fontId="3" type="noConversion"/>
  </si>
  <si>
    <t>- IBV: 검사결과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</si>
</sst>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%"/>
    <numFmt numFmtId="180" formatCode="0.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b/>
      <sz val="8.5"/>
      <color theme="1"/>
      <name val="Arial"/>
      <family val="2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Arial"/>
      <family val="2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/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14" fontId="23" fillId="0" borderId="18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22" xfId="0" applyFill="1" applyBorder="1">
      <alignment vertical="center"/>
    </xf>
    <xf numFmtId="0" fontId="0" fillId="0" borderId="0" xfId="0" applyBorder="1">
      <alignment vertical="center"/>
    </xf>
    <xf numFmtId="179" fontId="0" fillId="6" borderId="23" xfId="3" applyNumberFormat="1" applyFont="1" applyFill="1" applyBorder="1">
      <alignment vertical="center"/>
    </xf>
    <xf numFmtId="0" fontId="0" fillId="6" borderId="24" xfId="0" applyFill="1" applyBorder="1">
      <alignment vertical="center"/>
    </xf>
    <xf numFmtId="0" fontId="0" fillId="0" borderId="25" xfId="0" applyBorder="1">
      <alignment vertical="center"/>
    </xf>
    <xf numFmtId="179" fontId="0" fillId="6" borderId="26" xfId="3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180" fontId="23" fillId="0" borderId="18" xfId="0" applyNumberFormat="1" applyFont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27" fillId="0" borderId="28" xfId="0" quotePrefix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quotePrefix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quotePrefix="1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15" fillId="0" borderId="36" xfId="0" applyFont="1" applyBorder="1" applyAlignment="1">
      <alignment horizontal="justify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1" fontId="23" fillId="0" borderId="18" xfId="0" quotePrefix="1" applyNumberFormat="1" applyFont="1" applyBorder="1" applyAlignment="1">
      <alignment horizontal="center" vertical="center"/>
    </xf>
    <xf numFmtId="1" fontId="30" fillId="0" borderId="18" xfId="5" applyNumberFormat="1" applyFont="1" applyFill="1" applyBorder="1" applyAlignment="1" applyProtection="1">
      <alignment horizontal="center" vertical="center"/>
    </xf>
    <xf numFmtId="0" fontId="27" fillId="0" borderId="31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textRotation="91"/>
    </xf>
    <xf numFmtId="0" fontId="15" fillId="0" borderId="8" xfId="0" applyFont="1" applyBorder="1" applyAlignment="1">
      <alignment horizontal="center" vertical="center" textRotation="91"/>
    </xf>
    <xf numFmtId="0" fontId="15" fillId="0" borderId="36" xfId="0" applyFont="1" applyBorder="1" applyAlignment="1">
      <alignment horizontal="center" vertical="center" textRotation="91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6">
    <cellStyle name="백분율" xfId="3" builtinId="5"/>
    <cellStyle name="쉼표 [0] 2" xfId="1" xr:uid="{00000000-0005-0000-0000-000001000000}"/>
    <cellStyle name="표준" xfId="0" builtinId="0"/>
    <cellStyle name="표준 2" xfId="2" xr:uid="{00000000-0005-0000-0000-000003000000}"/>
    <cellStyle name="표준 9" xfId="4" xr:uid="{00000000-0005-0000-0000-000004000000}"/>
    <cellStyle name="표준_양계혈청검사결과(견본)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6.7</c:v>
                </c:pt>
                <c:pt idx="1">
                  <c:v>6.85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12544"/>
        <c:axId val="1396140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17408"/>
        <c:axId val="139615616"/>
      </c:lineChart>
      <c:catAx>
        <c:axId val="1396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614080"/>
        <c:crosses val="autoZero"/>
        <c:auto val="1"/>
        <c:lblAlgn val="ctr"/>
        <c:lblOffset val="100"/>
        <c:noMultiLvlLbl val="0"/>
      </c:catAx>
      <c:valAx>
        <c:axId val="13961408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612544"/>
        <c:crosses val="autoZero"/>
        <c:crossBetween val="between"/>
      </c:valAx>
      <c:valAx>
        <c:axId val="1396156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617408"/>
        <c:crosses val="max"/>
        <c:crossBetween val="between"/>
      </c:valAx>
      <c:catAx>
        <c:axId val="13961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9615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7157.5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38880"/>
        <c:axId val="14135296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56032"/>
        <c:axId val="141354496"/>
      </c:lineChart>
      <c:catAx>
        <c:axId val="1413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52960"/>
        <c:crosses val="autoZero"/>
        <c:auto val="1"/>
        <c:lblAlgn val="ctr"/>
        <c:lblOffset val="100"/>
        <c:noMultiLvlLbl val="0"/>
      </c:catAx>
      <c:valAx>
        <c:axId val="14135296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38880"/>
        <c:crosses val="autoZero"/>
        <c:crossBetween val="between"/>
      </c:valAx>
      <c:valAx>
        <c:axId val="1413544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56032"/>
        <c:crosses val="max"/>
        <c:crossBetween val="between"/>
      </c:valAx>
      <c:catAx>
        <c:axId val="14135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354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39.5</c:v>
                </c:pt>
                <c:pt idx="1">
                  <c:v>12</c:v>
                </c:pt>
                <c:pt idx="2">
                  <c:v>39.5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91744"/>
        <c:axId val="1413932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25280"/>
        <c:axId val="141423744"/>
      </c:lineChart>
      <c:catAx>
        <c:axId val="14139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93280"/>
        <c:crosses val="autoZero"/>
        <c:auto val="1"/>
        <c:lblAlgn val="ctr"/>
        <c:lblOffset val="100"/>
        <c:noMultiLvlLbl val="0"/>
      </c:catAx>
      <c:valAx>
        <c:axId val="1413932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91744"/>
        <c:crosses val="autoZero"/>
        <c:crossBetween val="between"/>
      </c:valAx>
      <c:valAx>
        <c:axId val="1414237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425280"/>
        <c:crosses val="max"/>
        <c:crossBetween val="between"/>
      </c:valAx>
      <c:catAx>
        <c:axId val="14142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42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13</c:v>
                </c:pt>
                <c:pt idx="1">
                  <c:v>9</c:v>
                </c:pt>
                <c:pt idx="2">
                  <c:v>16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58240"/>
        <c:axId val="1424723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89760"/>
        <c:axId val="142473856"/>
      </c:lineChart>
      <c:catAx>
        <c:axId val="1424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472320"/>
        <c:crosses val="autoZero"/>
        <c:auto val="1"/>
        <c:lblAlgn val="ctr"/>
        <c:lblOffset val="100"/>
        <c:noMultiLvlLbl val="0"/>
      </c:catAx>
      <c:valAx>
        <c:axId val="1424723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458240"/>
        <c:crosses val="autoZero"/>
        <c:crossBetween val="between"/>
      </c:valAx>
      <c:valAx>
        <c:axId val="1424738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3589760"/>
        <c:crosses val="max"/>
        <c:crossBetween val="between"/>
      </c:valAx>
      <c:catAx>
        <c:axId val="14358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247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0.05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75424"/>
        <c:axId val="14077696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88480"/>
        <c:axId val="140778496"/>
      </c:lineChart>
      <c:catAx>
        <c:axId val="1407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776960"/>
        <c:crosses val="autoZero"/>
        <c:auto val="1"/>
        <c:lblAlgn val="ctr"/>
        <c:lblOffset val="100"/>
        <c:noMultiLvlLbl val="0"/>
      </c:catAx>
      <c:valAx>
        <c:axId val="14077696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775424"/>
        <c:crosses val="autoZero"/>
        <c:crossBetween val="between"/>
      </c:valAx>
      <c:valAx>
        <c:axId val="1407784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788480"/>
        <c:crosses val="max"/>
        <c:crossBetween val="between"/>
      </c:valAx>
      <c:catAx>
        <c:axId val="140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778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28032"/>
        <c:axId val="14083801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5440"/>
        <c:axId val="140839552"/>
      </c:lineChart>
      <c:catAx>
        <c:axId val="1408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38016"/>
        <c:crosses val="autoZero"/>
        <c:auto val="1"/>
        <c:lblAlgn val="ctr"/>
        <c:lblOffset val="100"/>
        <c:noMultiLvlLbl val="0"/>
      </c:catAx>
      <c:valAx>
        <c:axId val="14083801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28032"/>
        <c:crosses val="autoZero"/>
        <c:crossBetween val="between"/>
      </c:valAx>
      <c:valAx>
        <c:axId val="14083955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45440"/>
        <c:crosses val="max"/>
        <c:crossBetween val="between"/>
      </c:valAx>
      <c:catAx>
        <c:axId val="14084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83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2206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93184"/>
        <c:axId val="1408990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76128"/>
        <c:axId val="140900608"/>
      </c:lineChart>
      <c:catAx>
        <c:axId val="1408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99072"/>
        <c:crosses val="autoZero"/>
        <c:auto val="1"/>
        <c:lblAlgn val="ctr"/>
        <c:lblOffset val="100"/>
        <c:noMultiLvlLbl val="0"/>
      </c:catAx>
      <c:valAx>
        <c:axId val="1408990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893184"/>
        <c:crosses val="autoZero"/>
        <c:crossBetween val="between"/>
      </c:valAx>
      <c:valAx>
        <c:axId val="1409006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976128"/>
        <c:crosses val="max"/>
        <c:crossBetween val="between"/>
      </c:valAx>
      <c:catAx>
        <c:axId val="14097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0900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2104.5</c:v>
                </c:pt>
                <c:pt idx="1">
                  <c:v>4113.5</c:v>
                </c:pt>
                <c:pt idx="2">
                  <c:v>8048.5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03392"/>
        <c:axId val="14101337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0.8</c:v>
                </c:pt>
                <c:pt idx="1">
                  <c:v>0.95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448"/>
        <c:axId val="141014912"/>
      </c:lineChart>
      <c:catAx>
        <c:axId val="1410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013376"/>
        <c:crosses val="autoZero"/>
        <c:auto val="1"/>
        <c:lblAlgn val="ctr"/>
        <c:lblOffset val="100"/>
        <c:noMultiLvlLbl val="0"/>
      </c:catAx>
      <c:valAx>
        <c:axId val="14101337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003392"/>
        <c:crosses val="autoZero"/>
        <c:crossBetween val="between"/>
      </c:valAx>
      <c:valAx>
        <c:axId val="1410149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016448"/>
        <c:crosses val="max"/>
        <c:crossBetween val="between"/>
      </c:valAx>
      <c:catAx>
        <c:axId val="14101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01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10554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05408"/>
        <c:axId val="14111948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22560"/>
        <c:axId val="141121024"/>
      </c:lineChart>
      <c:catAx>
        <c:axId val="1411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19488"/>
        <c:crosses val="autoZero"/>
        <c:auto val="1"/>
        <c:lblAlgn val="ctr"/>
        <c:lblOffset val="100"/>
        <c:noMultiLvlLbl val="0"/>
      </c:catAx>
      <c:valAx>
        <c:axId val="14111948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05408"/>
        <c:crosses val="autoZero"/>
        <c:crossBetween val="between"/>
      </c:valAx>
      <c:valAx>
        <c:axId val="1411210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22560"/>
        <c:crosses val="max"/>
        <c:crossBetween val="between"/>
      </c:valAx>
      <c:catAx>
        <c:axId val="14112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12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132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50080"/>
        <c:axId val="14115161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0.5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3136"/>
        <c:axId val="141161600"/>
      </c:lineChart>
      <c:catAx>
        <c:axId val="1411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51616"/>
        <c:crosses val="autoZero"/>
        <c:auto val="1"/>
        <c:lblAlgn val="ctr"/>
        <c:lblOffset val="100"/>
        <c:noMultiLvlLbl val="0"/>
      </c:catAx>
      <c:valAx>
        <c:axId val="14115161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50080"/>
        <c:crosses val="autoZero"/>
        <c:crossBetween val="between"/>
      </c:valAx>
      <c:valAx>
        <c:axId val="14116160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163136"/>
        <c:crosses val="max"/>
        <c:crossBetween val="between"/>
      </c:valAx>
      <c:catAx>
        <c:axId val="1411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161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17152"/>
        <c:axId val="14122304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4560"/>
        <c:axId val="141224576"/>
      </c:lineChart>
      <c:catAx>
        <c:axId val="1412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23040"/>
        <c:crosses val="autoZero"/>
        <c:auto val="1"/>
        <c:lblAlgn val="ctr"/>
        <c:lblOffset val="100"/>
        <c:noMultiLvlLbl val="0"/>
      </c:catAx>
      <c:valAx>
        <c:axId val="14122304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17152"/>
        <c:crosses val="autoZero"/>
        <c:crossBetween val="between"/>
      </c:valAx>
      <c:valAx>
        <c:axId val="141224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34560"/>
        <c:crosses val="max"/>
        <c:crossBetween val="between"/>
      </c:valAx>
      <c:catAx>
        <c:axId val="141234560"/>
        <c:scaling>
          <c:orientation val="minMax"/>
        </c:scaling>
        <c:delete val="1"/>
        <c:axPos val="b"/>
        <c:majorTickMark val="out"/>
        <c:minorTickMark val="none"/>
        <c:tickLblPos val="none"/>
        <c:crossAx val="1412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81920"/>
        <c:axId val="1413000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03168"/>
        <c:axId val="141301632"/>
      </c:lineChart>
      <c:catAx>
        <c:axId val="14128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00096"/>
        <c:crosses val="autoZero"/>
        <c:auto val="1"/>
        <c:lblAlgn val="ctr"/>
        <c:lblOffset val="100"/>
        <c:noMultiLvlLbl val="0"/>
      </c:catAx>
      <c:valAx>
        <c:axId val="1413000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81920"/>
        <c:crosses val="autoZero"/>
        <c:crossBetween val="between"/>
      </c:valAx>
      <c:valAx>
        <c:axId val="1413016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303168"/>
        <c:crosses val="max"/>
        <c:crossBetween val="between"/>
      </c:valAx>
      <c:catAx>
        <c:axId val="14130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130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zoomScaleNormal="100" workbookViewId="0">
      <selection activeCell="G19" sqref="G19"/>
    </sheetView>
  </sheetViews>
  <sheetFormatPr defaultRowHeight="16.5"/>
  <cols>
    <col min="1" max="1" width="1.375" style="1" customWidth="1"/>
    <col min="2" max="2" width="12.5" style="1" customWidth="1"/>
    <col min="3" max="3" width="9" style="1" customWidth="1"/>
    <col min="4" max="4" width="9.75" style="1" bestFit="1" customWidth="1"/>
    <col min="5" max="5" width="8.5" style="1" customWidth="1"/>
    <col min="6" max="6" width="7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45</v>
      </c>
      <c r="G1" s="97"/>
      <c r="H1" s="97"/>
      <c r="I1" s="97"/>
      <c r="O1" s="5"/>
      <c r="Q1" s="5"/>
      <c r="T1" s="68" t="s">
        <v>46</v>
      </c>
    </row>
    <row r="2" spans="1:25" ht="2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>
      <c r="B3" s="99" t="s">
        <v>23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7.25" thickBot="1">
      <c r="A4" s="6"/>
      <c r="B4" s="7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5.75" customHeight="1" thickTop="1">
      <c r="A5" s="6"/>
      <c r="B5" s="10" t="s">
        <v>2</v>
      </c>
      <c r="C5" s="11" t="s">
        <v>48</v>
      </c>
      <c r="D5" s="12"/>
      <c r="E5" s="13" t="s">
        <v>60</v>
      </c>
      <c r="F5" s="14"/>
      <c r="G5" s="100" t="s">
        <v>49</v>
      </c>
      <c r="H5" s="100"/>
      <c r="I5" s="15"/>
      <c r="J5" s="101">
        <v>43728</v>
      </c>
      <c r="K5" s="101"/>
      <c r="L5" s="101"/>
      <c r="M5" s="101"/>
      <c r="N5" s="101"/>
      <c r="O5" s="15"/>
      <c r="P5" s="16" t="s">
        <v>50</v>
      </c>
      <c r="Q5" s="17"/>
      <c r="R5" s="18"/>
      <c r="S5" s="13"/>
      <c r="T5" s="13"/>
      <c r="U5" s="102">
        <v>43734</v>
      </c>
      <c r="V5" s="103"/>
      <c r="W5" s="103"/>
      <c r="X5" s="103"/>
      <c r="Y5" s="19"/>
    </row>
    <row r="6" spans="1:25" ht="15.75" customHeight="1">
      <c r="A6" s="6"/>
      <c r="B6" s="20" t="s">
        <v>51</v>
      </c>
      <c r="C6" s="21" t="s">
        <v>52</v>
      </c>
      <c r="D6" s="22"/>
      <c r="E6" s="23" t="s">
        <v>53</v>
      </c>
      <c r="F6" s="24"/>
      <c r="G6" s="93" t="s">
        <v>3</v>
      </c>
      <c r="H6" s="93"/>
      <c r="I6" s="25"/>
      <c r="J6" s="94">
        <v>43692</v>
      </c>
      <c r="K6" s="94"/>
      <c r="L6" s="94"/>
      <c r="M6" s="94"/>
      <c r="N6" s="94"/>
      <c r="O6" s="25"/>
      <c r="P6" s="26" t="s">
        <v>4</v>
      </c>
      <c r="Q6" s="27"/>
      <c r="R6" s="27"/>
      <c r="S6" s="25"/>
      <c r="T6" s="27"/>
      <c r="U6" s="95"/>
      <c r="V6" s="95"/>
      <c r="W6" s="95"/>
      <c r="X6" s="95"/>
      <c r="Y6" s="28" t="s">
        <v>5</v>
      </c>
    </row>
    <row r="7" spans="1:25" ht="15.75" customHeight="1">
      <c r="A7" s="29"/>
      <c r="B7" s="30" t="s">
        <v>6</v>
      </c>
      <c r="C7" s="21" t="s">
        <v>7</v>
      </c>
      <c r="D7" s="22"/>
      <c r="E7" s="31"/>
      <c r="F7" s="32"/>
      <c r="G7" s="93" t="s">
        <v>8</v>
      </c>
      <c r="H7" s="93"/>
      <c r="I7" s="25"/>
      <c r="J7" s="96"/>
      <c r="K7" s="96"/>
      <c r="L7" s="96"/>
      <c r="M7" s="96"/>
      <c r="N7" s="96"/>
      <c r="O7" s="25"/>
      <c r="P7" s="26" t="s">
        <v>9</v>
      </c>
      <c r="Q7" s="31"/>
      <c r="R7" s="31"/>
      <c r="S7" s="31"/>
      <c r="T7" s="31"/>
      <c r="U7" s="95"/>
      <c r="V7" s="95"/>
      <c r="W7" s="95"/>
      <c r="X7" s="95"/>
      <c r="Y7" s="33"/>
    </row>
    <row r="8" spans="1:25" ht="15.75" customHeight="1" thickBot="1">
      <c r="A8" s="29"/>
      <c r="B8" s="34" t="s">
        <v>10</v>
      </c>
      <c r="C8" s="35" t="s">
        <v>11</v>
      </c>
      <c r="D8" s="36"/>
      <c r="E8" s="37" t="s">
        <v>12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13</v>
      </c>
      <c r="C9" s="46"/>
      <c r="D9" s="46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상항농장</v>
      </c>
      <c r="C10" s="50" t="s">
        <v>14</v>
      </c>
      <c r="D10" s="51">
        <f>ROUNDDOWN((J5-J6+1)/7,0)</f>
        <v>5</v>
      </c>
      <c r="E10" s="52" t="s">
        <v>15</v>
      </c>
      <c r="F10" s="53">
        <f>(J5-J6+1)-(D10*7)</f>
        <v>2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69" t="s">
        <v>16</v>
      </c>
      <c r="C11" s="69" t="s">
        <v>17</v>
      </c>
      <c r="D11" s="70" t="s">
        <v>18</v>
      </c>
      <c r="E11" s="70" t="s">
        <v>19</v>
      </c>
      <c r="F11" s="70" t="s">
        <v>20</v>
      </c>
      <c r="G11" s="70" t="s">
        <v>21</v>
      </c>
      <c r="H11" s="70">
        <v>0</v>
      </c>
      <c r="I11" s="70">
        <v>1</v>
      </c>
      <c r="J11" s="70">
        <v>2</v>
      </c>
      <c r="K11" s="70">
        <v>3</v>
      </c>
      <c r="L11" s="70">
        <v>4</v>
      </c>
      <c r="M11" s="70">
        <v>5</v>
      </c>
      <c r="N11" s="70">
        <v>6</v>
      </c>
      <c r="O11" s="70">
        <v>7</v>
      </c>
      <c r="P11" s="70">
        <v>8</v>
      </c>
      <c r="Q11" s="70">
        <v>9</v>
      </c>
      <c r="R11" s="70">
        <v>10</v>
      </c>
      <c r="S11" s="70">
        <v>11</v>
      </c>
      <c r="T11" s="70">
        <v>12</v>
      </c>
      <c r="U11" s="70">
        <v>13</v>
      </c>
      <c r="V11" s="70">
        <v>14</v>
      </c>
      <c r="W11" s="70">
        <v>15</v>
      </c>
      <c r="X11" s="70">
        <v>16</v>
      </c>
      <c r="Y11" s="70">
        <v>17</v>
      </c>
    </row>
    <row r="12" spans="1:25">
      <c r="B12" s="57" t="s">
        <v>55</v>
      </c>
      <c r="C12" s="57" t="s">
        <v>56</v>
      </c>
      <c r="D12" s="58">
        <v>43728</v>
      </c>
      <c r="E12" s="57">
        <v>36</v>
      </c>
      <c r="F12" s="57">
        <v>222</v>
      </c>
      <c r="G12" s="57">
        <v>10</v>
      </c>
      <c r="H12" s="57">
        <v>10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>
      <c r="B13" s="57" t="s">
        <v>64</v>
      </c>
      <c r="C13" s="57" t="s">
        <v>56</v>
      </c>
      <c r="D13" s="58">
        <v>43728</v>
      </c>
      <c r="E13" s="57">
        <v>43</v>
      </c>
      <c r="F13" s="57">
        <v>144</v>
      </c>
      <c r="G13" s="57">
        <v>10</v>
      </c>
      <c r="H13" s="57">
        <v>10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>
      <c r="B14" s="57" t="s">
        <v>55</v>
      </c>
      <c r="C14" s="57" t="s">
        <v>54</v>
      </c>
      <c r="D14" s="58">
        <v>43728</v>
      </c>
      <c r="E14" s="57">
        <v>16</v>
      </c>
      <c r="F14" s="57">
        <v>106</v>
      </c>
      <c r="G14" s="57">
        <v>10</v>
      </c>
      <c r="H14" s="57">
        <v>10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>
      <c r="B15" s="57" t="s">
        <v>64</v>
      </c>
      <c r="C15" s="57" t="s">
        <v>54</v>
      </c>
      <c r="D15" s="58">
        <v>43728</v>
      </c>
      <c r="E15" s="57">
        <v>10</v>
      </c>
      <c r="F15" s="57">
        <v>40</v>
      </c>
      <c r="G15" s="57">
        <v>10</v>
      </c>
      <c r="H15" s="57">
        <v>10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>
      <c r="B16" s="57" t="s">
        <v>55</v>
      </c>
      <c r="C16" s="57" t="s">
        <v>22</v>
      </c>
      <c r="D16" s="58">
        <v>43728</v>
      </c>
      <c r="E16" s="57">
        <v>2598</v>
      </c>
      <c r="F16" s="57">
        <v>39</v>
      </c>
      <c r="G16" s="57">
        <v>10</v>
      </c>
      <c r="H16" s="57">
        <v>1</v>
      </c>
      <c r="I16" s="57">
        <v>2</v>
      </c>
      <c r="J16" s="57">
        <v>1</v>
      </c>
      <c r="K16" s="57">
        <v>6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2:25">
      <c r="B17" s="57" t="s">
        <v>64</v>
      </c>
      <c r="C17" s="57" t="s">
        <v>22</v>
      </c>
      <c r="D17" s="58">
        <v>43728</v>
      </c>
      <c r="E17" s="57">
        <v>1611</v>
      </c>
      <c r="F17" s="57">
        <v>63</v>
      </c>
      <c r="G17" s="57">
        <v>10</v>
      </c>
      <c r="H17" s="57">
        <v>3</v>
      </c>
      <c r="I17" s="57">
        <v>4</v>
      </c>
      <c r="J17" s="57">
        <v>2</v>
      </c>
      <c r="K17" s="57"/>
      <c r="L17" s="57">
        <v>1</v>
      </c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2:25">
      <c r="B18" s="57" t="s">
        <v>55</v>
      </c>
      <c r="C18" s="57" t="s">
        <v>59</v>
      </c>
      <c r="D18" s="58">
        <v>43731</v>
      </c>
      <c r="E18" s="71">
        <v>7</v>
      </c>
      <c r="F18" s="72">
        <v>21.295885499997997</v>
      </c>
      <c r="G18" s="57">
        <v>10</v>
      </c>
      <c r="H18" s="57" t="s">
        <v>58</v>
      </c>
      <c r="I18" s="57" t="s">
        <v>58</v>
      </c>
      <c r="J18" s="57" t="s">
        <v>58</v>
      </c>
      <c r="K18" s="57" t="s">
        <v>58</v>
      </c>
      <c r="L18" s="57" t="s">
        <v>58</v>
      </c>
      <c r="M18" s="57">
        <v>2</v>
      </c>
      <c r="N18" s="57">
        <v>2</v>
      </c>
      <c r="O18" s="57">
        <v>2</v>
      </c>
      <c r="P18" s="57">
        <v>2</v>
      </c>
      <c r="Q18" s="57">
        <v>2</v>
      </c>
      <c r="R18" s="57" t="s">
        <v>58</v>
      </c>
      <c r="S18" s="57" t="s">
        <v>58</v>
      </c>
      <c r="T18" s="57" t="s">
        <v>58</v>
      </c>
      <c r="U18" s="57"/>
      <c r="V18" s="57"/>
      <c r="W18" s="57"/>
      <c r="X18" s="57"/>
      <c r="Y18" s="57"/>
    </row>
    <row r="19" spans="2:25">
      <c r="B19" s="57" t="s">
        <v>64</v>
      </c>
      <c r="C19" s="57" t="s">
        <v>59</v>
      </c>
      <c r="D19" s="58">
        <v>43731</v>
      </c>
      <c r="E19" s="71">
        <v>6.4</v>
      </c>
      <c r="F19" s="72">
        <v>31.423131518746565</v>
      </c>
      <c r="G19" s="57">
        <v>10</v>
      </c>
      <c r="H19" s="57" t="s">
        <v>58</v>
      </c>
      <c r="I19" s="57" t="s">
        <v>58</v>
      </c>
      <c r="J19" s="57" t="s">
        <v>58</v>
      </c>
      <c r="K19" s="57">
        <v>1</v>
      </c>
      <c r="L19" s="57">
        <v>1</v>
      </c>
      <c r="M19" s="57">
        <v>2</v>
      </c>
      <c r="N19" s="57" t="s">
        <v>58</v>
      </c>
      <c r="O19" s="57">
        <v>2</v>
      </c>
      <c r="P19" s="57">
        <v>3</v>
      </c>
      <c r="Q19" s="57">
        <v>1</v>
      </c>
      <c r="R19" s="57" t="s">
        <v>58</v>
      </c>
      <c r="S19" s="57" t="s">
        <v>58</v>
      </c>
      <c r="T19" s="57" t="s">
        <v>58</v>
      </c>
      <c r="U19" s="57"/>
      <c r="V19" s="57"/>
      <c r="W19" s="57"/>
      <c r="X19" s="57"/>
      <c r="Y19" s="57"/>
    </row>
    <row r="20" spans="2:25">
      <c r="B20" s="57" t="s">
        <v>55</v>
      </c>
      <c r="C20" s="57" t="s">
        <v>57</v>
      </c>
      <c r="D20" s="58">
        <v>43731</v>
      </c>
      <c r="E20" s="71">
        <v>0.1</v>
      </c>
      <c r="F20" s="72">
        <v>316.2277660168379</v>
      </c>
      <c r="G20" s="57">
        <v>10</v>
      </c>
      <c r="H20" s="57">
        <v>9</v>
      </c>
      <c r="I20" s="57">
        <v>1</v>
      </c>
      <c r="J20" s="57" t="s">
        <v>58</v>
      </c>
      <c r="K20" s="57" t="s">
        <v>58</v>
      </c>
      <c r="L20" s="57" t="s">
        <v>58</v>
      </c>
      <c r="M20" s="57" t="s">
        <v>58</v>
      </c>
      <c r="N20" s="57" t="s">
        <v>58</v>
      </c>
      <c r="O20" s="57" t="s">
        <v>58</v>
      </c>
      <c r="P20" s="57" t="s">
        <v>58</v>
      </c>
      <c r="Q20" s="57" t="s">
        <v>58</v>
      </c>
      <c r="R20" s="57" t="s">
        <v>58</v>
      </c>
      <c r="S20" s="57" t="s">
        <v>58</v>
      </c>
      <c r="T20" s="57" t="s">
        <v>58</v>
      </c>
      <c r="U20" s="57"/>
      <c r="V20" s="57"/>
      <c r="W20" s="57"/>
      <c r="X20" s="57"/>
      <c r="Y20" s="57"/>
    </row>
    <row r="21" spans="2:25">
      <c r="B21" s="57" t="s">
        <v>64</v>
      </c>
      <c r="C21" s="57" t="s">
        <v>57</v>
      </c>
      <c r="D21" s="58">
        <v>43731</v>
      </c>
      <c r="E21" s="71">
        <v>0</v>
      </c>
      <c r="F21" s="72">
        <v>0</v>
      </c>
      <c r="G21" s="57">
        <v>10</v>
      </c>
      <c r="H21" s="57">
        <v>10</v>
      </c>
      <c r="I21" s="57" t="s">
        <v>58</v>
      </c>
      <c r="J21" s="57" t="s">
        <v>58</v>
      </c>
      <c r="K21" s="57" t="s">
        <v>58</v>
      </c>
      <c r="L21" s="57" t="s">
        <v>58</v>
      </c>
      <c r="M21" s="57" t="s">
        <v>58</v>
      </c>
      <c r="N21" s="57" t="s">
        <v>58</v>
      </c>
      <c r="O21" s="57" t="s">
        <v>58</v>
      </c>
      <c r="P21" s="57" t="s">
        <v>58</v>
      </c>
      <c r="Q21" s="57" t="s">
        <v>58</v>
      </c>
      <c r="R21" s="57" t="s">
        <v>58</v>
      </c>
      <c r="S21" s="57" t="s">
        <v>58</v>
      </c>
      <c r="T21" s="57" t="s">
        <v>58</v>
      </c>
      <c r="U21" s="57"/>
      <c r="V21" s="57"/>
      <c r="W21" s="57"/>
      <c r="X21" s="57"/>
      <c r="Y21" s="57"/>
    </row>
    <row r="23" spans="2:25">
      <c r="B23" s="74" t="s">
        <v>61</v>
      </c>
    </row>
    <row r="24" spans="2:25">
      <c r="B24" s="75" t="s">
        <v>62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2:25">
      <c r="B25" s="78" t="s">
        <v>63</v>
      </c>
      <c r="Y25" s="79"/>
    </row>
    <row r="26" spans="2:25">
      <c r="B26" s="78"/>
      <c r="Y26" s="79"/>
    </row>
    <row r="27" spans="2:25">
      <c r="B27" s="78"/>
      <c r="Y27" s="79"/>
    </row>
    <row r="28" spans="2:25"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:Y1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7 B12:Y13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7 B12:V13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7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W12:Y13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2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21 D18:D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2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/>
  <pageMargins left="0.16" right="0.16" top="0.52" bottom="0.49" header="0.31496062992126" footer="0.31496062992126"/>
  <pageSetup paperSize="9" scale="8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2"/>
  <sheetViews>
    <sheetView topLeftCell="A9" zoomScaleNormal="100" workbookViewId="0">
      <selection activeCell="E16" sqref="E1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3"/>
      <c r="C1" s="84"/>
      <c r="D1" s="85"/>
      <c r="E1" s="4"/>
      <c r="F1" s="85"/>
      <c r="G1" s="97"/>
      <c r="H1" s="97"/>
      <c r="I1" s="97"/>
      <c r="J1" s="85"/>
      <c r="K1" s="85"/>
      <c r="L1" s="85"/>
      <c r="M1" s="85"/>
      <c r="N1" s="85"/>
      <c r="O1" s="5"/>
      <c r="P1" s="85"/>
      <c r="Q1" s="5"/>
      <c r="R1" s="85"/>
      <c r="S1" s="85"/>
      <c r="T1" s="73"/>
      <c r="U1" s="85"/>
      <c r="V1" s="85"/>
      <c r="W1" s="85"/>
      <c r="X1" s="85"/>
      <c r="Y1" s="85"/>
    </row>
    <row r="2" spans="1:25" ht="20.25">
      <c r="B2" s="98" t="s">
        <v>65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>
      <c r="B3" s="104" t="s">
        <v>66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6"/>
      <c r="B4" s="7" t="s">
        <v>67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5" t="s">
        <v>68</v>
      </c>
      <c r="C5" s="11" t="s">
        <v>69</v>
      </c>
      <c r="D5" s="12"/>
      <c r="E5" s="13" t="s">
        <v>70</v>
      </c>
      <c r="F5" s="14"/>
      <c r="G5" s="100" t="s">
        <v>71</v>
      </c>
      <c r="H5" s="100"/>
      <c r="I5" s="15"/>
      <c r="J5" s="101">
        <v>43755</v>
      </c>
      <c r="K5" s="101"/>
      <c r="L5" s="101"/>
      <c r="M5" s="101"/>
      <c r="N5" s="101"/>
      <c r="O5" s="15"/>
      <c r="P5" s="16" t="s">
        <v>72</v>
      </c>
      <c r="Q5" s="17"/>
      <c r="R5" s="18"/>
      <c r="S5" s="13"/>
      <c r="T5" s="13"/>
      <c r="U5" s="102">
        <v>43759</v>
      </c>
      <c r="V5" s="103"/>
      <c r="W5" s="103"/>
      <c r="X5" s="103"/>
      <c r="Y5" s="19"/>
    </row>
    <row r="6" spans="1:25">
      <c r="A6" s="6"/>
      <c r="B6" s="106"/>
      <c r="C6" s="21" t="s">
        <v>73</v>
      </c>
      <c r="D6" s="22"/>
      <c r="E6" s="23" t="s">
        <v>74</v>
      </c>
      <c r="F6" s="24"/>
      <c r="G6" s="93" t="s">
        <v>3</v>
      </c>
      <c r="H6" s="93"/>
      <c r="I6" s="25"/>
      <c r="J6" s="94">
        <v>43692</v>
      </c>
      <c r="K6" s="94"/>
      <c r="L6" s="94"/>
      <c r="M6" s="94"/>
      <c r="N6" s="94"/>
      <c r="O6" s="25"/>
      <c r="P6" s="26" t="s">
        <v>75</v>
      </c>
      <c r="Q6" s="27"/>
      <c r="R6" s="27"/>
      <c r="S6" s="25"/>
      <c r="T6" s="27"/>
      <c r="U6" s="95"/>
      <c r="V6" s="95"/>
      <c r="W6" s="95"/>
      <c r="X6" s="95"/>
      <c r="Y6" s="28" t="s">
        <v>76</v>
      </c>
    </row>
    <row r="7" spans="1:25">
      <c r="A7" s="6"/>
      <c r="B7" s="106"/>
      <c r="C7" s="21" t="s">
        <v>77</v>
      </c>
      <c r="D7" s="22"/>
      <c r="E7" s="31"/>
      <c r="F7" s="32"/>
      <c r="G7" s="93" t="s">
        <v>78</v>
      </c>
      <c r="H7" s="93"/>
      <c r="I7" s="25"/>
      <c r="J7" s="96"/>
      <c r="K7" s="96"/>
      <c r="L7" s="96"/>
      <c r="M7" s="96"/>
      <c r="N7" s="96"/>
      <c r="O7" s="25"/>
      <c r="P7" s="26" t="s">
        <v>79</v>
      </c>
      <c r="Q7" s="31"/>
      <c r="R7" s="31"/>
      <c r="S7" s="31"/>
      <c r="T7" s="31"/>
      <c r="U7" s="95"/>
      <c r="V7" s="95"/>
      <c r="W7" s="95"/>
      <c r="X7" s="95"/>
      <c r="Y7" s="33"/>
    </row>
    <row r="8" spans="1:25" ht="17.25" thickBot="1">
      <c r="A8" s="29"/>
      <c r="B8" s="107"/>
      <c r="C8" s="86" t="s">
        <v>80</v>
      </c>
      <c r="D8" s="36"/>
      <c r="E8" s="42"/>
      <c r="F8" s="38"/>
      <c r="G8" s="110"/>
      <c r="H8" s="110"/>
      <c r="I8" s="35"/>
      <c r="J8" s="111"/>
      <c r="K8" s="111"/>
      <c r="L8" s="111"/>
      <c r="M8" s="111"/>
      <c r="N8" s="111"/>
      <c r="O8" s="35"/>
      <c r="P8" s="39"/>
      <c r="Q8" s="42"/>
      <c r="R8" s="42"/>
      <c r="S8" s="42"/>
      <c r="T8" s="42"/>
      <c r="U8" s="112"/>
      <c r="V8" s="112"/>
      <c r="W8" s="112"/>
      <c r="X8" s="112"/>
      <c r="Y8" s="44"/>
    </row>
    <row r="9" spans="1:25" ht="18" thickTop="1" thickBot="1">
      <c r="B9" s="45" t="s">
        <v>81</v>
      </c>
      <c r="C9" s="46"/>
      <c r="D9" s="87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상항농장</v>
      </c>
      <c r="C10" s="50" t="s">
        <v>82</v>
      </c>
      <c r="D10" s="51">
        <f>ROUNDDOWN((J5-J6+1)/7,0)</f>
        <v>9</v>
      </c>
      <c r="E10" s="52" t="s">
        <v>83</v>
      </c>
      <c r="F10" s="53">
        <f>(J5-J6+1)-(D10*7)</f>
        <v>1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88" t="s">
        <v>16</v>
      </c>
      <c r="C11" s="88" t="s">
        <v>17</v>
      </c>
      <c r="D11" s="88" t="s">
        <v>18</v>
      </c>
      <c r="E11" s="88" t="s">
        <v>19</v>
      </c>
      <c r="F11" s="88" t="s">
        <v>20</v>
      </c>
      <c r="G11" s="88" t="s">
        <v>21</v>
      </c>
      <c r="H11" s="88">
        <v>0</v>
      </c>
      <c r="I11" s="88">
        <v>1</v>
      </c>
      <c r="J11" s="88">
        <v>2</v>
      </c>
      <c r="K11" s="88">
        <v>3</v>
      </c>
      <c r="L11" s="88">
        <v>4</v>
      </c>
      <c r="M11" s="88">
        <v>5</v>
      </c>
      <c r="N11" s="88">
        <v>6</v>
      </c>
      <c r="O11" s="88">
        <v>7</v>
      </c>
      <c r="P11" s="88">
        <v>8</v>
      </c>
      <c r="Q11" s="88">
        <v>9</v>
      </c>
      <c r="R11" s="88">
        <v>10</v>
      </c>
      <c r="S11" s="88">
        <v>11</v>
      </c>
      <c r="T11" s="88">
        <v>12</v>
      </c>
      <c r="U11" s="88">
        <v>13</v>
      </c>
      <c r="V11" s="88">
        <v>14</v>
      </c>
      <c r="W11" s="88">
        <v>15</v>
      </c>
      <c r="X11" s="88">
        <v>16</v>
      </c>
      <c r="Y11" s="88">
        <v>17</v>
      </c>
    </row>
    <row r="12" spans="1:25">
      <c r="B12" s="57" t="s">
        <v>84</v>
      </c>
      <c r="C12" s="57" t="s">
        <v>87</v>
      </c>
      <c r="D12" s="58">
        <v>43755</v>
      </c>
      <c r="E12" s="57">
        <v>15</v>
      </c>
      <c r="F12" s="57">
        <v>247</v>
      </c>
      <c r="G12" s="57">
        <v>10</v>
      </c>
      <c r="H12" s="57">
        <v>10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>
      <c r="B13" s="57" t="s">
        <v>86</v>
      </c>
      <c r="C13" s="57" t="s">
        <v>87</v>
      </c>
      <c r="D13" s="58">
        <v>43755</v>
      </c>
      <c r="E13" s="57">
        <v>9</v>
      </c>
      <c r="F13" s="57">
        <v>311</v>
      </c>
      <c r="G13" s="57">
        <v>10</v>
      </c>
      <c r="H13" s="57">
        <v>10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>
      <c r="B14" s="57" t="s">
        <v>84</v>
      </c>
      <c r="C14" s="57" t="s">
        <v>85</v>
      </c>
      <c r="D14" s="58">
        <v>43755</v>
      </c>
      <c r="E14" s="57">
        <v>10</v>
      </c>
      <c r="F14" s="57">
        <v>70</v>
      </c>
      <c r="G14" s="57">
        <v>10</v>
      </c>
      <c r="H14" s="57">
        <v>10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>
      <c r="B15" s="57" t="s">
        <v>86</v>
      </c>
      <c r="C15" s="57" t="s">
        <v>85</v>
      </c>
      <c r="D15" s="58">
        <v>43755</v>
      </c>
      <c r="E15" s="57">
        <v>8</v>
      </c>
      <c r="F15" s="57">
        <v>38</v>
      </c>
      <c r="G15" s="57">
        <v>10</v>
      </c>
      <c r="H15" s="57">
        <v>10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>
      <c r="B16" s="57" t="s">
        <v>84</v>
      </c>
      <c r="C16" s="57" t="s">
        <v>22</v>
      </c>
      <c r="D16" s="58">
        <v>43755</v>
      </c>
      <c r="E16" s="57">
        <v>5996</v>
      </c>
      <c r="F16" s="57">
        <v>54</v>
      </c>
      <c r="G16" s="57">
        <v>10</v>
      </c>
      <c r="H16" s="57"/>
      <c r="I16" s="57">
        <v>1</v>
      </c>
      <c r="J16" s="57">
        <v>1</v>
      </c>
      <c r="K16" s="57">
        <v>1</v>
      </c>
      <c r="L16" s="57">
        <v>1</v>
      </c>
      <c r="M16" s="57">
        <v>1</v>
      </c>
      <c r="N16" s="57">
        <v>3</v>
      </c>
      <c r="O16" s="57">
        <v>1</v>
      </c>
      <c r="P16" s="57"/>
      <c r="Q16" s="57">
        <v>1</v>
      </c>
      <c r="R16" s="57"/>
      <c r="S16" s="57"/>
      <c r="T16" s="57"/>
      <c r="U16" s="57"/>
      <c r="V16" s="57"/>
      <c r="W16" s="57"/>
      <c r="X16" s="57"/>
      <c r="Y16" s="57"/>
    </row>
    <row r="17" spans="2:25">
      <c r="B17" s="57" t="s">
        <v>86</v>
      </c>
      <c r="C17" s="57" t="s">
        <v>22</v>
      </c>
      <c r="D17" s="58">
        <v>43755</v>
      </c>
      <c r="E17" s="57">
        <v>2231</v>
      </c>
      <c r="F17" s="57">
        <v>57</v>
      </c>
      <c r="G17" s="57">
        <v>10</v>
      </c>
      <c r="H17" s="57">
        <v>1</v>
      </c>
      <c r="I17" s="57">
        <v>5</v>
      </c>
      <c r="J17" s="57">
        <v>1</v>
      </c>
      <c r="K17" s="57">
        <v>2</v>
      </c>
      <c r="L17" s="57">
        <v>1</v>
      </c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2:25">
      <c r="B18" s="57" t="s">
        <v>84</v>
      </c>
      <c r="C18" s="57" t="s">
        <v>90</v>
      </c>
      <c r="D18" s="58">
        <v>43755</v>
      </c>
      <c r="E18" s="57">
        <v>2213</v>
      </c>
      <c r="F18" s="57">
        <v>33</v>
      </c>
      <c r="G18" s="57">
        <v>10</v>
      </c>
      <c r="H18" s="57">
        <v>2</v>
      </c>
      <c r="I18" s="57">
        <v>1</v>
      </c>
      <c r="J18" s="57">
        <v>5</v>
      </c>
      <c r="K18" s="57">
        <v>2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2:25">
      <c r="B19" s="57" t="s">
        <v>86</v>
      </c>
      <c r="C19" s="57" t="s">
        <v>90</v>
      </c>
      <c r="D19" s="58">
        <v>43755</v>
      </c>
      <c r="E19" s="57">
        <v>2199</v>
      </c>
      <c r="F19" s="57">
        <v>40</v>
      </c>
      <c r="G19" s="57">
        <v>10</v>
      </c>
      <c r="H19" s="57">
        <v>2</v>
      </c>
      <c r="I19" s="57">
        <v>2</v>
      </c>
      <c r="J19" s="57">
        <v>5</v>
      </c>
      <c r="K19" s="57"/>
      <c r="L19" s="57">
        <v>1</v>
      </c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2:25">
      <c r="B20" s="57" t="s">
        <v>84</v>
      </c>
      <c r="C20" s="57" t="s">
        <v>92</v>
      </c>
      <c r="D20" s="58">
        <v>43755</v>
      </c>
      <c r="E20" s="71">
        <v>7.3</v>
      </c>
      <c r="F20" s="72">
        <v>18.321828902044651</v>
      </c>
      <c r="G20" s="57">
        <v>10</v>
      </c>
      <c r="H20" s="57" t="s">
        <v>58</v>
      </c>
      <c r="I20" s="57" t="s">
        <v>58</v>
      </c>
      <c r="J20" s="57" t="s">
        <v>58</v>
      </c>
      <c r="K20" s="57" t="s">
        <v>58</v>
      </c>
      <c r="L20" s="57" t="s">
        <v>58</v>
      </c>
      <c r="M20" s="57">
        <v>1</v>
      </c>
      <c r="N20" s="57">
        <v>2</v>
      </c>
      <c r="O20" s="57">
        <v>2</v>
      </c>
      <c r="P20" s="57">
        <v>3</v>
      </c>
      <c r="Q20" s="57">
        <v>2</v>
      </c>
      <c r="R20" s="57" t="s">
        <v>58</v>
      </c>
      <c r="S20" s="57" t="s">
        <v>58</v>
      </c>
      <c r="T20" s="57"/>
      <c r="U20" s="57"/>
      <c r="V20" s="57"/>
      <c r="W20" s="57"/>
      <c r="X20" s="57"/>
      <c r="Y20" s="57"/>
    </row>
    <row r="21" spans="2:25">
      <c r="B21" s="57" t="s">
        <v>86</v>
      </c>
      <c r="C21" s="57" t="s">
        <v>92</v>
      </c>
      <c r="D21" s="58">
        <v>43755</v>
      </c>
      <c r="E21" s="71">
        <v>6.4</v>
      </c>
      <c r="F21" s="72">
        <v>15.095184110613976</v>
      </c>
      <c r="G21" s="57">
        <v>10</v>
      </c>
      <c r="H21" s="57" t="s">
        <v>58</v>
      </c>
      <c r="I21" s="57" t="s">
        <v>58</v>
      </c>
      <c r="J21" s="57" t="s">
        <v>58</v>
      </c>
      <c r="K21" s="57" t="s">
        <v>58</v>
      </c>
      <c r="L21" s="57" t="s">
        <v>58</v>
      </c>
      <c r="M21" s="57">
        <v>2</v>
      </c>
      <c r="N21" s="57">
        <v>3</v>
      </c>
      <c r="O21" s="57">
        <v>4</v>
      </c>
      <c r="P21" s="57">
        <v>1</v>
      </c>
      <c r="Q21" s="57" t="s">
        <v>58</v>
      </c>
      <c r="R21" s="57" t="s">
        <v>58</v>
      </c>
      <c r="S21" s="57" t="s">
        <v>58</v>
      </c>
      <c r="T21" s="57"/>
      <c r="U21" s="57"/>
      <c r="V21" s="57"/>
      <c r="W21" s="57"/>
      <c r="X21" s="57"/>
      <c r="Y21" s="57"/>
    </row>
    <row r="22" spans="2:25">
      <c r="B22" s="57" t="s">
        <v>84</v>
      </c>
      <c r="C22" s="57" t="s">
        <v>91</v>
      </c>
      <c r="D22" s="58">
        <v>43755</v>
      </c>
      <c r="E22" s="71">
        <v>0</v>
      </c>
      <c r="F22" s="89">
        <v>0</v>
      </c>
      <c r="G22" s="57">
        <v>10</v>
      </c>
      <c r="H22" s="57">
        <v>10</v>
      </c>
      <c r="I22" s="57" t="s">
        <v>58</v>
      </c>
      <c r="J22" s="57" t="s">
        <v>58</v>
      </c>
      <c r="K22" s="57" t="s">
        <v>58</v>
      </c>
      <c r="L22" s="57" t="s">
        <v>58</v>
      </c>
      <c r="M22" s="57" t="s">
        <v>58</v>
      </c>
      <c r="N22" s="57" t="s">
        <v>58</v>
      </c>
      <c r="O22" s="57" t="s">
        <v>58</v>
      </c>
      <c r="P22" s="57" t="s">
        <v>58</v>
      </c>
      <c r="Q22" s="57" t="s">
        <v>58</v>
      </c>
      <c r="R22" s="57" t="s">
        <v>58</v>
      </c>
      <c r="S22" s="57" t="s">
        <v>58</v>
      </c>
      <c r="T22" s="57"/>
      <c r="U22" s="57"/>
      <c r="V22" s="57"/>
      <c r="W22" s="57"/>
      <c r="X22" s="57"/>
      <c r="Y22" s="57"/>
    </row>
    <row r="23" spans="2:25">
      <c r="B23" s="57" t="s">
        <v>86</v>
      </c>
      <c r="C23" s="57" t="s">
        <v>91</v>
      </c>
      <c r="D23" s="58">
        <v>43755</v>
      </c>
      <c r="E23" s="71">
        <v>0</v>
      </c>
      <c r="F23" s="90">
        <v>0</v>
      </c>
      <c r="G23" s="57">
        <v>10</v>
      </c>
      <c r="H23" s="57">
        <v>10</v>
      </c>
      <c r="I23" s="57" t="s">
        <v>58</v>
      </c>
      <c r="J23" s="57" t="s">
        <v>58</v>
      </c>
      <c r="K23" s="57" t="s">
        <v>58</v>
      </c>
      <c r="L23" s="57" t="s">
        <v>58</v>
      </c>
      <c r="M23" s="57" t="s">
        <v>58</v>
      </c>
      <c r="N23" s="57" t="s">
        <v>58</v>
      </c>
      <c r="O23" s="57" t="s">
        <v>58</v>
      </c>
      <c r="P23" s="57" t="s">
        <v>58</v>
      </c>
      <c r="Q23" s="57" t="s">
        <v>58</v>
      </c>
      <c r="R23" s="57" t="s">
        <v>58</v>
      </c>
      <c r="S23" s="57" t="s">
        <v>58</v>
      </c>
      <c r="T23" s="57"/>
      <c r="U23" s="57"/>
      <c r="V23" s="57"/>
      <c r="W23" s="57"/>
      <c r="X23" s="57"/>
      <c r="Y23" s="57"/>
    </row>
    <row r="24" spans="2:25">
      <c r="B24" s="57" t="s">
        <v>84</v>
      </c>
      <c r="C24" s="57" t="s">
        <v>88</v>
      </c>
      <c r="D24" s="58">
        <v>43755</v>
      </c>
      <c r="E24" s="57">
        <v>10856</v>
      </c>
      <c r="F24" s="57">
        <v>25</v>
      </c>
      <c r="G24" s="57">
        <v>10</v>
      </c>
      <c r="H24" s="57"/>
      <c r="I24" s="57"/>
      <c r="J24" s="57"/>
      <c r="K24" s="57"/>
      <c r="L24" s="57"/>
      <c r="M24" s="57"/>
      <c r="N24" s="57"/>
      <c r="O24" s="57">
        <v>2</v>
      </c>
      <c r="P24" s="57">
        <v>2</v>
      </c>
      <c r="Q24" s="57">
        <v>2</v>
      </c>
      <c r="R24" s="57">
        <v>3</v>
      </c>
      <c r="S24" s="57">
        <v>1</v>
      </c>
      <c r="T24" s="57"/>
      <c r="U24" s="57"/>
      <c r="V24" s="57"/>
      <c r="W24" s="57"/>
      <c r="X24" s="57"/>
      <c r="Y24" s="57"/>
    </row>
    <row r="25" spans="2:25">
      <c r="B25" s="57" t="s">
        <v>86</v>
      </c>
      <c r="C25" s="57" t="s">
        <v>88</v>
      </c>
      <c r="D25" s="58">
        <v>43755</v>
      </c>
      <c r="E25" s="57">
        <v>10252</v>
      </c>
      <c r="F25" s="57">
        <v>26</v>
      </c>
      <c r="G25" s="57">
        <v>10</v>
      </c>
      <c r="H25" s="57"/>
      <c r="I25" s="57"/>
      <c r="J25" s="57"/>
      <c r="K25" s="57"/>
      <c r="L25" s="57"/>
      <c r="M25" s="57"/>
      <c r="N25" s="57">
        <v>1</v>
      </c>
      <c r="O25" s="57">
        <v>1</v>
      </c>
      <c r="P25" s="57">
        <v>3</v>
      </c>
      <c r="Q25" s="57">
        <v>3</v>
      </c>
      <c r="R25" s="57">
        <v>1</v>
      </c>
      <c r="S25" s="57">
        <v>1</v>
      </c>
      <c r="T25" s="57"/>
      <c r="U25" s="57"/>
      <c r="V25" s="57"/>
      <c r="W25" s="57"/>
      <c r="X25" s="57"/>
      <c r="Y25" s="57"/>
    </row>
    <row r="26" spans="2:25">
      <c r="B26" s="57" t="s">
        <v>84</v>
      </c>
      <c r="C26" s="57" t="s">
        <v>89</v>
      </c>
      <c r="D26" s="58">
        <v>43755</v>
      </c>
      <c r="E26" s="57">
        <v>164</v>
      </c>
      <c r="F26" s="57">
        <v>137</v>
      </c>
      <c r="G26" s="57">
        <v>10</v>
      </c>
      <c r="H26" s="57">
        <v>9</v>
      </c>
      <c r="I26" s="57">
        <v>1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2:25">
      <c r="B27" s="57" t="s">
        <v>86</v>
      </c>
      <c r="C27" s="57" t="s">
        <v>89</v>
      </c>
      <c r="D27" s="58">
        <v>43755</v>
      </c>
      <c r="E27" s="57">
        <v>100</v>
      </c>
      <c r="F27" s="57">
        <v>102</v>
      </c>
      <c r="G27" s="57">
        <v>10</v>
      </c>
      <c r="H27" s="57">
        <v>1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9" spans="2:25">
      <c r="B29" s="74" t="s">
        <v>93</v>
      </c>
    </row>
    <row r="30" spans="2:25">
      <c r="B30" s="75" t="s">
        <v>62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</row>
    <row r="31" spans="2:25">
      <c r="B31" s="78" t="s">
        <v>96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79"/>
    </row>
    <row r="32" spans="2:25">
      <c r="B32" s="78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79"/>
    </row>
    <row r="33" spans="2:25">
      <c r="B33" s="91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79"/>
    </row>
    <row r="34" spans="2:25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2"/>
    </row>
    <row r="37" spans="2:25">
      <c r="B37" s="108" t="s">
        <v>94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2:25" ht="17.25">
      <c r="B38" s="109" t="s">
        <v>95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</sheetData>
  <mergeCells count="18">
    <mergeCell ref="B37:Y37"/>
    <mergeCell ref="B38:Y38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D12:D2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7 B12:Y19 D20:D23 G20:G2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7 D18:D19 D12:D1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7 B18:Y19 B12:Y1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17 B20:Y2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8"/>
  <sheetViews>
    <sheetView tabSelected="1" workbookViewId="0">
      <selection activeCell="B25" sqref="B2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83"/>
      <c r="C1" s="84"/>
      <c r="D1" s="85"/>
      <c r="E1" s="4"/>
      <c r="F1" s="85"/>
      <c r="G1" s="97"/>
      <c r="H1" s="97"/>
      <c r="I1" s="97"/>
      <c r="J1" s="85"/>
      <c r="K1" s="85"/>
      <c r="L1" s="85"/>
      <c r="M1" s="85"/>
      <c r="N1" s="85"/>
      <c r="O1" s="5"/>
      <c r="P1" s="85"/>
      <c r="Q1" s="5"/>
      <c r="R1" s="85"/>
      <c r="S1" s="85"/>
      <c r="T1" s="92"/>
      <c r="U1" s="85"/>
      <c r="V1" s="85"/>
      <c r="W1" s="85"/>
      <c r="X1" s="85"/>
      <c r="Y1" s="85"/>
    </row>
    <row r="2" spans="1:25" ht="2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>
      <c r="B3" s="104" t="s">
        <v>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6"/>
      <c r="B4" s="7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5" t="s">
        <v>68</v>
      </c>
      <c r="C5" s="11" t="s">
        <v>48</v>
      </c>
      <c r="D5" s="12"/>
      <c r="E5" s="13" t="s">
        <v>97</v>
      </c>
      <c r="F5" s="14"/>
      <c r="G5" s="100" t="s">
        <v>49</v>
      </c>
      <c r="H5" s="100"/>
      <c r="I5" s="15"/>
      <c r="J5" s="101">
        <v>43777</v>
      </c>
      <c r="K5" s="101"/>
      <c r="L5" s="101"/>
      <c r="M5" s="101"/>
      <c r="N5" s="101"/>
      <c r="O5" s="15"/>
      <c r="P5" s="16" t="s">
        <v>50</v>
      </c>
      <c r="Q5" s="17"/>
      <c r="R5" s="18"/>
      <c r="S5" s="13"/>
      <c r="T5" s="13"/>
      <c r="U5" s="102">
        <v>43781</v>
      </c>
      <c r="V5" s="103"/>
      <c r="W5" s="103"/>
      <c r="X5" s="103"/>
      <c r="Y5" s="19"/>
    </row>
    <row r="6" spans="1:25">
      <c r="A6" s="6"/>
      <c r="B6" s="106"/>
      <c r="C6" s="21" t="s">
        <v>52</v>
      </c>
      <c r="D6" s="22"/>
      <c r="E6" s="23" t="s">
        <v>53</v>
      </c>
      <c r="F6" s="24"/>
      <c r="G6" s="93" t="s">
        <v>3</v>
      </c>
      <c r="H6" s="93"/>
      <c r="I6" s="25"/>
      <c r="J6" s="94">
        <v>43692</v>
      </c>
      <c r="K6" s="94"/>
      <c r="L6" s="94"/>
      <c r="M6" s="94"/>
      <c r="N6" s="94"/>
      <c r="O6" s="25"/>
      <c r="P6" s="26" t="s">
        <v>4</v>
      </c>
      <c r="Q6" s="27"/>
      <c r="R6" s="27"/>
      <c r="S6" s="25"/>
      <c r="T6" s="27"/>
      <c r="U6" s="95"/>
      <c r="V6" s="95"/>
      <c r="W6" s="95"/>
      <c r="X6" s="95"/>
      <c r="Y6" s="28" t="s">
        <v>5</v>
      </c>
    </row>
    <row r="7" spans="1:25">
      <c r="A7" s="6"/>
      <c r="B7" s="106"/>
      <c r="C7" s="21" t="s">
        <v>7</v>
      </c>
      <c r="D7" s="22"/>
      <c r="E7" s="31"/>
      <c r="F7" s="32"/>
      <c r="G7" s="93" t="s">
        <v>8</v>
      </c>
      <c r="H7" s="93"/>
      <c r="I7" s="25"/>
      <c r="J7" s="96"/>
      <c r="K7" s="96"/>
      <c r="L7" s="96"/>
      <c r="M7" s="96"/>
      <c r="N7" s="96"/>
      <c r="O7" s="25"/>
      <c r="P7" s="26" t="s">
        <v>9</v>
      </c>
      <c r="Q7" s="31"/>
      <c r="R7" s="31"/>
      <c r="S7" s="31"/>
      <c r="T7" s="31"/>
      <c r="U7" s="95"/>
      <c r="V7" s="95"/>
      <c r="W7" s="95"/>
      <c r="X7" s="95"/>
      <c r="Y7" s="33"/>
    </row>
    <row r="8" spans="1:25" ht="17.25" thickBot="1">
      <c r="A8" s="29"/>
      <c r="B8" s="107"/>
      <c r="C8" s="86" t="s">
        <v>80</v>
      </c>
      <c r="D8" s="36"/>
      <c r="E8" s="42"/>
      <c r="F8" s="38"/>
      <c r="G8" s="110"/>
      <c r="H8" s="110"/>
      <c r="I8" s="35"/>
      <c r="J8" s="111"/>
      <c r="K8" s="111"/>
      <c r="L8" s="111"/>
      <c r="M8" s="111"/>
      <c r="N8" s="111"/>
      <c r="O8" s="35"/>
      <c r="P8" s="39"/>
      <c r="Q8" s="42"/>
      <c r="R8" s="42"/>
      <c r="S8" s="42"/>
      <c r="T8" s="42"/>
      <c r="U8" s="112"/>
      <c r="V8" s="112"/>
      <c r="W8" s="112"/>
      <c r="X8" s="112"/>
      <c r="Y8" s="44"/>
    </row>
    <row r="9" spans="1:25" ht="18" thickTop="1" thickBot="1">
      <c r="B9" s="45" t="s">
        <v>13</v>
      </c>
      <c r="C9" s="46"/>
      <c r="D9" s="87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상항농장</v>
      </c>
      <c r="C10" s="50" t="s">
        <v>14</v>
      </c>
      <c r="D10" s="51">
        <f>ROUNDDOWN((J5-J6+1)/7,0)</f>
        <v>12</v>
      </c>
      <c r="E10" s="52" t="s">
        <v>15</v>
      </c>
      <c r="F10" s="53">
        <f>(J5-J6+1)-(D10*7)</f>
        <v>2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88" t="s">
        <v>16</v>
      </c>
      <c r="C11" s="88" t="s">
        <v>17</v>
      </c>
      <c r="D11" s="88" t="s">
        <v>18</v>
      </c>
      <c r="E11" s="88" t="s">
        <v>19</v>
      </c>
      <c r="F11" s="88" t="s">
        <v>20</v>
      </c>
      <c r="G11" s="88" t="s">
        <v>21</v>
      </c>
      <c r="H11" s="88">
        <v>0</v>
      </c>
      <c r="I11" s="88">
        <v>1</v>
      </c>
      <c r="J11" s="88">
        <v>2</v>
      </c>
      <c r="K11" s="88">
        <v>3</v>
      </c>
      <c r="L11" s="88">
        <v>4</v>
      </c>
      <c r="M11" s="88">
        <v>5</v>
      </c>
      <c r="N11" s="88">
        <v>6</v>
      </c>
      <c r="O11" s="88">
        <v>7</v>
      </c>
      <c r="P11" s="88">
        <v>8</v>
      </c>
      <c r="Q11" s="88">
        <v>9</v>
      </c>
      <c r="R11" s="88">
        <v>10</v>
      </c>
      <c r="S11" s="88">
        <v>11</v>
      </c>
      <c r="T11" s="88">
        <v>12</v>
      </c>
      <c r="U11" s="88">
        <v>13</v>
      </c>
      <c r="V11" s="88">
        <v>14</v>
      </c>
      <c r="W11" s="88">
        <v>15</v>
      </c>
      <c r="X11" s="88">
        <v>16</v>
      </c>
      <c r="Y11" s="88">
        <v>17</v>
      </c>
    </row>
    <row r="12" spans="1:25" ht="17.25" customHeight="1">
      <c r="B12" s="57" t="s">
        <v>98</v>
      </c>
      <c r="C12" s="57" t="s">
        <v>99</v>
      </c>
      <c r="D12" s="58">
        <v>43777</v>
      </c>
      <c r="E12" s="57">
        <v>28</v>
      </c>
      <c r="F12" s="57">
        <v>107</v>
      </c>
      <c r="G12" s="57">
        <v>10</v>
      </c>
      <c r="H12" s="57">
        <v>10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>
      <c r="B13" s="57" t="s">
        <v>100</v>
      </c>
      <c r="C13" s="57" t="s">
        <v>99</v>
      </c>
      <c r="D13" s="58">
        <v>43777</v>
      </c>
      <c r="E13" s="57">
        <v>51</v>
      </c>
      <c r="F13" s="57">
        <v>61</v>
      </c>
      <c r="G13" s="57">
        <v>10</v>
      </c>
      <c r="H13" s="57">
        <v>10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>
      <c r="B14" s="57" t="s">
        <v>98</v>
      </c>
      <c r="C14" s="57" t="s">
        <v>101</v>
      </c>
      <c r="D14" s="58">
        <v>43777</v>
      </c>
      <c r="E14" s="57">
        <v>14</v>
      </c>
      <c r="F14" s="57">
        <v>100</v>
      </c>
      <c r="G14" s="57">
        <v>10</v>
      </c>
      <c r="H14" s="57">
        <v>10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>
      <c r="B15" s="57" t="s">
        <v>100</v>
      </c>
      <c r="C15" s="57" t="s">
        <v>101</v>
      </c>
      <c r="D15" s="58">
        <v>43777</v>
      </c>
      <c r="E15" s="57">
        <v>18</v>
      </c>
      <c r="F15" s="57">
        <v>67</v>
      </c>
      <c r="G15" s="57">
        <v>10</v>
      </c>
      <c r="H15" s="57">
        <v>10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>
      <c r="B16" s="57" t="s">
        <v>98</v>
      </c>
      <c r="C16" s="57" t="s">
        <v>22</v>
      </c>
      <c r="D16" s="58">
        <v>43777</v>
      </c>
      <c r="E16" s="57">
        <v>6628</v>
      </c>
      <c r="F16" s="57">
        <v>36</v>
      </c>
      <c r="G16" s="57">
        <v>10</v>
      </c>
      <c r="H16" s="57"/>
      <c r="I16" s="57"/>
      <c r="J16" s="57"/>
      <c r="K16" s="57">
        <v>1</v>
      </c>
      <c r="L16" s="57">
        <v>2</v>
      </c>
      <c r="M16" s="57">
        <v>2</v>
      </c>
      <c r="N16" s="57">
        <v>1</v>
      </c>
      <c r="O16" s="57">
        <v>3</v>
      </c>
      <c r="P16" s="57">
        <v>1</v>
      </c>
      <c r="Q16" s="57"/>
      <c r="R16" s="57"/>
      <c r="S16" s="57"/>
      <c r="T16" s="57"/>
      <c r="U16" s="57"/>
      <c r="V16" s="57"/>
      <c r="W16" s="57"/>
      <c r="X16" s="57"/>
      <c r="Y16" s="57"/>
    </row>
    <row r="17" spans="2:25">
      <c r="B17" s="57" t="s">
        <v>100</v>
      </c>
      <c r="C17" s="57" t="s">
        <v>22</v>
      </c>
      <c r="D17" s="58">
        <v>43777</v>
      </c>
      <c r="E17" s="57">
        <v>9469</v>
      </c>
      <c r="F17" s="57">
        <v>46</v>
      </c>
      <c r="G17" s="57">
        <v>10</v>
      </c>
      <c r="H17" s="57"/>
      <c r="I17" s="57"/>
      <c r="J17" s="57"/>
      <c r="K17" s="57"/>
      <c r="L17" s="57">
        <v>2</v>
      </c>
      <c r="M17" s="57"/>
      <c r="N17" s="57">
        <v>2</v>
      </c>
      <c r="O17" s="57">
        <v>3</v>
      </c>
      <c r="P17" s="57"/>
      <c r="Q17" s="57">
        <v>1</v>
      </c>
      <c r="R17" s="57">
        <v>2</v>
      </c>
      <c r="S17" s="57"/>
      <c r="T17" s="57"/>
      <c r="U17" s="57"/>
      <c r="V17" s="57"/>
      <c r="W17" s="57"/>
      <c r="X17" s="57"/>
      <c r="Y17" s="57"/>
    </row>
    <row r="18" spans="2:25">
      <c r="B18" s="57" t="s">
        <v>98</v>
      </c>
      <c r="C18" s="57" t="s">
        <v>102</v>
      </c>
      <c r="D18" s="58">
        <v>43777</v>
      </c>
      <c r="E18" s="57">
        <v>2855</v>
      </c>
      <c r="F18" s="57">
        <v>84</v>
      </c>
      <c r="G18" s="57">
        <v>10</v>
      </c>
      <c r="H18" s="57"/>
      <c r="I18" s="57">
        <v>5</v>
      </c>
      <c r="J18" s="57">
        <v>3</v>
      </c>
      <c r="K18" s="57">
        <v>1</v>
      </c>
      <c r="L18" s="57"/>
      <c r="M18" s="57"/>
      <c r="N18" s="57"/>
      <c r="O18" s="57"/>
      <c r="P18" s="57">
        <v>1</v>
      </c>
      <c r="Q18" s="57"/>
      <c r="R18" s="57"/>
      <c r="S18" s="57"/>
      <c r="T18" s="57"/>
      <c r="U18" s="57"/>
      <c r="V18" s="57"/>
      <c r="W18" s="57"/>
      <c r="X18" s="57"/>
      <c r="Y18" s="57"/>
    </row>
    <row r="19" spans="2:25">
      <c r="B19" s="57" t="s">
        <v>100</v>
      </c>
      <c r="C19" s="57" t="s">
        <v>102</v>
      </c>
      <c r="D19" s="58">
        <v>43777</v>
      </c>
      <c r="E19" s="57">
        <v>11460</v>
      </c>
      <c r="F19" s="57">
        <v>30</v>
      </c>
      <c r="G19" s="57">
        <v>10</v>
      </c>
      <c r="H19" s="57"/>
      <c r="I19" s="57"/>
      <c r="J19" s="57"/>
      <c r="K19" s="57"/>
      <c r="L19" s="57"/>
      <c r="M19" s="57">
        <v>1</v>
      </c>
      <c r="N19" s="57">
        <v>1</v>
      </c>
      <c r="O19" s="57">
        <v>1</v>
      </c>
      <c r="P19" s="57"/>
      <c r="Q19" s="57">
        <v>1</v>
      </c>
      <c r="R19" s="57">
        <v>2</v>
      </c>
      <c r="S19" s="57">
        <v>4</v>
      </c>
      <c r="T19" s="57"/>
      <c r="U19" s="57"/>
      <c r="V19" s="57"/>
      <c r="W19" s="57"/>
      <c r="X19" s="57"/>
      <c r="Y19" s="57"/>
    </row>
    <row r="21" spans="2:25">
      <c r="B21" s="74" t="s">
        <v>61</v>
      </c>
    </row>
    <row r="22" spans="2:25">
      <c r="B22" s="75" t="s">
        <v>103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2:25">
      <c r="B23" s="78" t="s">
        <v>104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79"/>
    </row>
    <row r="24" spans="2:25">
      <c r="B24" s="78" t="s">
        <v>105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79"/>
    </row>
    <row r="25" spans="2:25">
      <c r="B25" s="91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79"/>
    </row>
    <row r="26" spans="2:25"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2"/>
    </row>
    <row r="29" spans="2:25">
      <c r="B29" s="108" t="s">
        <v>94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spans="2:25" ht="17.25">
      <c r="B30" s="109" t="s">
        <v>95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</row>
    <row r="33" spans="2: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9 D12:D14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9 B12:Y14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13" t="s">
        <v>24</v>
      </c>
      <c r="C1" s="114"/>
      <c r="D1" s="114"/>
      <c r="E1" s="115"/>
      <c r="F1" s="113" t="s">
        <v>25</v>
      </c>
      <c r="G1" s="114"/>
      <c r="H1" s="114"/>
      <c r="I1" s="115"/>
      <c r="J1" s="113" t="s">
        <v>26</v>
      </c>
      <c r="K1" s="114"/>
      <c r="L1" s="114"/>
      <c r="M1" s="115"/>
      <c r="N1" s="113" t="s">
        <v>27</v>
      </c>
      <c r="O1" s="114"/>
      <c r="P1" s="114"/>
      <c r="Q1" s="115"/>
      <c r="R1" s="113" t="s">
        <v>28</v>
      </c>
      <c r="S1" s="114"/>
      <c r="T1" s="114"/>
      <c r="U1" s="115"/>
      <c r="V1" s="113" t="s">
        <v>29</v>
      </c>
      <c r="W1" s="114"/>
      <c r="X1" s="114"/>
      <c r="Y1" s="115"/>
      <c r="Z1" s="113" t="s">
        <v>30</v>
      </c>
      <c r="AA1" s="114"/>
      <c r="AB1" s="114"/>
      <c r="AC1" s="115"/>
    </row>
    <row r="2" spans="1:29">
      <c r="B2" s="59" t="s">
        <v>31</v>
      </c>
      <c r="C2" s="60"/>
      <c r="D2" s="60"/>
      <c r="E2" s="61" t="s">
        <v>32</v>
      </c>
      <c r="F2" s="59"/>
      <c r="G2" s="60"/>
      <c r="H2" s="60"/>
      <c r="I2" s="61"/>
      <c r="J2" s="59"/>
      <c r="K2" s="60"/>
      <c r="L2" s="60"/>
      <c r="M2" s="61"/>
      <c r="N2" s="59"/>
      <c r="O2" s="60"/>
      <c r="P2" s="60"/>
      <c r="Q2" s="61"/>
      <c r="R2" s="59"/>
      <c r="S2" s="60"/>
      <c r="T2" s="60"/>
      <c r="U2" s="61"/>
      <c r="V2" s="59"/>
      <c r="W2" s="60"/>
      <c r="X2" s="60"/>
      <c r="Y2" s="61"/>
      <c r="Z2" s="59"/>
      <c r="AA2" s="60"/>
      <c r="AB2" s="60"/>
      <c r="AC2" s="61"/>
    </row>
    <row r="3" spans="1:29">
      <c r="A3" t="s">
        <v>33</v>
      </c>
      <c r="B3" s="62">
        <f ca="1">IFERROR(AVERAGEIF(INDIRECT(B$1&amp;"!$C$12:$C$500"),$A3,INDIRECT(B$1&amp;"!$E$12:$E$500")),NA())</f>
        <v>6.7</v>
      </c>
      <c r="C3" s="63">
        <f ca="1">IF(SUMIF(INDIRECT(B$1&amp;"!$C$12:$C$500"),$A3,INDIRECT(B$1&amp;"!$G$12:$G$500"))=0,NA(),SUMIF(INDIRECT(B$1&amp;"!$C$12:$C$500"),$A3,INDIRECT(B$1&amp;"!$G$12:$G$500")))</f>
        <v>20</v>
      </c>
      <c r="D3" s="63">
        <f ca="1">SUMIF(INDIRECT(B$1&amp;"!$C$12:$C$500"),$A3,INDIRECT(B$1&amp;"!$h$12:$h$500"))</f>
        <v>0</v>
      </c>
      <c r="E3" s="64">
        <f ca="1">IFERROR((1-D3/C3),NA())</f>
        <v>1</v>
      </c>
      <c r="F3" s="62">
        <f ca="1">IFERROR(AVERAGEIF(INDIRECT(F$1&amp;"!$C$12:$C$500"),$A3,INDIRECT(F$1&amp;"!$E$12:$E$500")),NA())</f>
        <v>6.85</v>
      </c>
      <c r="G3" s="63">
        <f ca="1">IF(SUMIF(INDIRECT(F$1&amp;"!$C$12:$C$500"),$A3,INDIRECT(F$1&amp;"!$G$12:$G$500"))=0,NA(),SUMIF(INDIRECT(F$1&amp;"!$C$12:$C$500"),$A3,INDIRECT(F$1&amp;"!$G$12:$G$500")))</f>
        <v>20</v>
      </c>
      <c r="H3" s="63">
        <f ca="1">SUMIF(INDIRECT(F$1&amp;"!$C$12:$C$500"),$A3,INDIRECT(F$1&amp;"!$h$12:$h$500"))</f>
        <v>0</v>
      </c>
      <c r="I3" s="64">
        <f ca="1">IFERROR((1-H3/G3),NA())</f>
        <v>1</v>
      </c>
      <c r="J3" s="62" t="e">
        <f ca="1">IFERROR(AVERAGEIF(INDIRECT(J$1&amp;"!$C$12:$C$500"),$A3,INDIRECT(J$1&amp;"!$E$12:$E$500")),NA())</f>
        <v>#N/A</v>
      </c>
      <c r="K3" s="63" t="e">
        <f ca="1">IF(SUMIF(INDIRECT(J$1&amp;"!$C$12:$C$500"),$A3,INDIRECT(J$1&amp;"!$G$12:$G$500"))=0,NA(),SUMIF(INDIRECT(J$1&amp;"!$C$12:$C$500"),$A3,INDIRECT(J$1&amp;"!$G$12:$G$500")))</f>
        <v>#N/A</v>
      </c>
      <c r="L3" s="63">
        <f ca="1">SUMIF(INDIRECT(J$1&amp;"!$C$12:$C$500"),$A3,INDIRECT(J$1&amp;"!$h$12:$h$500"))</f>
        <v>0</v>
      </c>
      <c r="M3" s="64" t="e">
        <f ca="1">IFERROR((1-L3/K3),NA())</f>
        <v>#N/A</v>
      </c>
      <c r="N3" s="62" t="e">
        <f ca="1">IFERROR(AVERAGEIF(INDIRECT(N$1&amp;"!$C$12:$C$500"),$A3,INDIRECT(N$1&amp;"!$E$12:$E$500")),NA())</f>
        <v>#N/A</v>
      </c>
      <c r="O3" s="63" t="e">
        <f ca="1">IF(SUMIF(INDIRECT(N$1&amp;"!$C$12:$C$500"),$A3,INDIRECT(N$1&amp;"!$G$12:$G$500"))=0,NA(),SUMIF(INDIRECT(N$1&amp;"!$C$12:$C$500"),$A3,INDIRECT(N$1&amp;"!$G$12:$G$500")))</f>
        <v>#REF!</v>
      </c>
      <c r="P3" s="63" t="e">
        <f ca="1">SUMIF(INDIRECT(N$1&amp;"!$C$12:$C$500"),$A3,INDIRECT(N$1&amp;"!$h$12:$h$500"))</f>
        <v>#REF!</v>
      </c>
      <c r="Q3" s="64" t="e">
        <f ca="1">IFERROR((1-P3/O3),NA())</f>
        <v>#N/A</v>
      </c>
      <c r="R3" s="62" t="e">
        <f ca="1">IFERROR(AVERAGEIF(INDIRECT(R$1&amp;"!$C$12:$C$500"),$A3,INDIRECT(R$1&amp;"!$E$12:$E$500")),NA())</f>
        <v>#N/A</v>
      </c>
      <c r="S3" s="63" t="e">
        <f ca="1">IF(SUMIF(INDIRECT(R$1&amp;"!$C$12:$C$500"),$A3,INDIRECT(R$1&amp;"!$G$12:$G$500"))=0,NA(),SUMIF(INDIRECT(R$1&amp;"!$C$12:$C$500"),$A3,INDIRECT(R$1&amp;"!$G$12:$G$500")))</f>
        <v>#REF!</v>
      </c>
      <c r="T3" s="63" t="e">
        <f ca="1">SUMIF(INDIRECT(R$1&amp;"!$C$12:$C$500"),$A3,INDIRECT(R$1&amp;"!$h$12:$h$500"))</f>
        <v>#REF!</v>
      </c>
      <c r="U3" s="64" t="e">
        <f ca="1">IFERROR((1-T3/S3),NA())</f>
        <v>#N/A</v>
      </c>
      <c r="V3" s="62" t="e">
        <f ca="1">IFERROR(AVERAGEIF(INDIRECT(V$1&amp;"!$C$12:$C$500"),$A3,INDIRECT(V$1&amp;"!$E$12:$E$500")),NA())</f>
        <v>#N/A</v>
      </c>
      <c r="W3" s="63" t="e">
        <f ca="1">IF(SUMIF(INDIRECT(V$1&amp;"!$C$12:$C$500"),$A3,INDIRECT(V$1&amp;"!$G$12:$G$500"))=0,NA(),SUMIF(INDIRECT(V$1&amp;"!$C$12:$C$500"),$A3,INDIRECT(V$1&amp;"!$G$12:$G$500")))</f>
        <v>#REF!</v>
      </c>
      <c r="X3" s="63" t="e">
        <f ca="1">SUMIF(INDIRECT(V$1&amp;"!$C$12:$C$500"),$A3,INDIRECT(V$1&amp;"!$h$12:$h$500"))</f>
        <v>#REF!</v>
      </c>
      <c r="Y3" s="64" t="e">
        <f ca="1">IFERROR((1-X3/W3),NA())</f>
        <v>#N/A</v>
      </c>
      <c r="Z3" s="62" t="e">
        <f ca="1">IFERROR(AVERAGEIF(INDIRECT(Z$1&amp;"!$C$12:$C$500"),$A3,INDIRECT(Z$1&amp;"!$E$12:$E$500")),NA())</f>
        <v>#N/A</v>
      </c>
      <c r="AA3" s="63" t="e">
        <f ca="1">IF(SUMIF(INDIRECT(Z$1&amp;"!$C$12:$C$500"),$A3,INDIRECT(Z$1&amp;"!$G$12:$G$500"))=0,NA(),SUMIF(INDIRECT(Z$1&amp;"!$C$12:$C$500"),$A3,INDIRECT(Z$1&amp;"!$G$12:$G$500")))</f>
        <v>#REF!</v>
      </c>
      <c r="AB3" s="63" t="e">
        <f ca="1">SUMIF(INDIRECT(Z$1&amp;"!$C$12:$C$500"),$A3,INDIRECT(Z$1&amp;"!$h$12:$h$500"))</f>
        <v>#REF!</v>
      </c>
      <c r="AC3" s="64" t="e">
        <f ca="1">IFERROR((1-AB3/AA3),NA())</f>
        <v>#N/A</v>
      </c>
    </row>
    <row r="4" spans="1:29">
      <c r="A4" t="s">
        <v>34</v>
      </c>
      <c r="B4" s="62">
        <f t="shared" ref="B4:B14" ca="1" si="0">IFERROR(AVERAGEIF(INDIRECT(B$1&amp;"!$C$12:$C$500"),$A4,INDIRECT(B$1&amp;"!$E$12:$E$500")),NA())</f>
        <v>0.05</v>
      </c>
      <c r="C4" s="63">
        <f t="shared" ref="C4:C14" ca="1" si="1">IF(SUMIF(INDIRECT(B$1&amp;"!$C$12:$C$500"),$A4,INDIRECT(B$1&amp;"!$G$12:$G$500"))=0,NA(),SUMIF(INDIRECT(B$1&amp;"!$C$12:$C$500"),$A4,INDIRECT(B$1&amp;"!$G$12:$G$500")))</f>
        <v>20</v>
      </c>
      <c r="D4" s="63">
        <f t="shared" ref="D4:D14" ca="1" si="2">SUMIF(INDIRECT(B$1&amp;"!$C$12:$C$500"),$A4,INDIRECT(B$1&amp;"!$h$12:$h$500"))</f>
        <v>19</v>
      </c>
      <c r="E4" s="64">
        <f t="shared" ref="E4:E14" ca="1" si="3">IFERROR((1-D4/C4),NA())</f>
        <v>5.0000000000000044E-2</v>
      </c>
      <c r="F4" s="62">
        <f t="shared" ref="F4:F14" ca="1" si="4">IFERROR(AVERAGEIF(INDIRECT(F$1&amp;"!$C$12:$C$500"),$A4,INDIRECT(F$1&amp;"!$E$12:$E$500")),NA())</f>
        <v>0</v>
      </c>
      <c r="G4" s="63">
        <f t="shared" ref="G4:G14" ca="1" si="5">IF(SUMIF(INDIRECT(F$1&amp;"!$C$12:$C$500"),$A4,INDIRECT(F$1&amp;"!$G$12:$G$500"))=0,NA(),SUMIF(INDIRECT(F$1&amp;"!$C$12:$C$500"),$A4,INDIRECT(F$1&amp;"!$G$12:$G$500")))</f>
        <v>20</v>
      </c>
      <c r="H4" s="63">
        <f t="shared" ref="H4:H14" ca="1" si="6">SUMIF(INDIRECT(F$1&amp;"!$C$12:$C$500"),$A4,INDIRECT(F$1&amp;"!$h$12:$h$500"))</f>
        <v>20</v>
      </c>
      <c r="I4" s="64">
        <f t="shared" ref="I4:I14" ca="1" si="7">IFERROR((1-H4/G4),NA())</f>
        <v>0</v>
      </c>
      <c r="J4" s="62" t="e">
        <f t="shared" ref="J4:J14" ca="1" si="8">IFERROR(AVERAGEIF(INDIRECT(J$1&amp;"!$C$12:$C$500"),$A4,INDIRECT(J$1&amp;"!$E$12:$E$500")),NA())</f>
        <v>#N/A</v>
      </c>
      <c r="K4" s="63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63">
        <f t="shared" ref="L4:L14" ca="1" si="10">SUMIF(INDIRECT(J$1&amp;"!$C$12:$C$500"),$A4,INDIRECT(J$1&amp;"!$h$12:$h$500"))</f>
        <v>0</v>
      </c>
      <c r="M4" s="64" t="e">
        <f t="shared" ref="M4:M14" ca="1" si="11">IFERROR((1-L4/K4),NA())</f>
        <v>#N/A</v>
      </c>
      <c r="N4" s="62" t="e">
        <f t="shared" ref="N4:N14" ca="1" si="12">IFERROR(AVERAGEIF(INDIRECT(N$1&amp;"!$C$12:$C$500"),$A4,INDIRECT(N$1&amp;"!$E$12:$E$500")),NA())</f>
        <v>#N/A</v>
      </c>
      <c r="O4" s="63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63" t="e">
        <f t="shared" ref="P4:P14" ca="1" si="14">SUMIF(INDIRECT(N$1&amp;"!$C$12:$C$500"),$A4,INDIRECT(N$1&amp;"!$h$12:$h$500"))</f>
        <v>#REF!</v>
      </c>
      <c r="Q4" s="64" t="e">
        <f t="shared" ref="Q4:Q14" ca="1" si="15">IFERROR((1-P4/O4),NA())</f>
        <v>#N/A</v>
      </c>
      <c r="R4" s="62" t="e">
        <f t="shared" ref="R4:R14" ca="1" si="16">IFERROR(AVERAGEIF(INDIRECT(R$1&amp;"!$C$12:$C$500"),$A4,INDIRECT(R$1&amp;"!$E$12:$E$500")),NA())</f>
        <v>#N/A</v>
      </c>
      <c r="S4" s="63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63" t="e">
        <f t="shared" ref="T4:T14" ca="1" si="18">SUMIF(INDIRECT(R$1&amp;"!$C$12:$C$500"),$A4,INDIRECT(R$1&amp;"!$h$12:$h$500"))</f>
        <v>#REF!</v>
      </c>
      <c r="U4" s="64" t="e">
        <f t="shared" ref="U4:U14" ca="1" si="19">IFERROR((1-T4/S4),NA())</f>
        <v>#N/A</v>
      </c>
      <c r="V4" s="62" t="e">
        <f t="shared" ref="V4:V14" ca="1" si="20">IFERROR(AVERAGEIF(INDIRECT(V$1&amp;"!$C$12:$C$500"),$A4,INDIRECT(V$1&amp;"!$E$12:$E$500")),NA())</f>
        <v>#N/A</v>
      </c>
      <c r="W4" s="63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63" t="e">
        <f t="shared" ref="X4:X14" ca="1" si="22">SUMIF(INDIRECT(V$1&amp;"!$C$12:$C$500"),$A4,INDIRECT(V$1&amp;"!$h$12:$h$500"))</f>
        <v>#REF!</v>
      </c>
      <c r="Y4" s="64" t="e">
        <f t="shared" ref="Y4:Y14" ca="1" si="23">IFERROR((1-X4/W4),NA())</f>
        <v>#N/A</v>
      </c>
      <c r="Z4" s="62" t="e">
        <f t="shared" ref="Z4:Z14" ca="1" si="24">IFERROR(AVERAGEIF(INDIRECT(Z$1&amp;"!$C$12:$C$500"),$A4,INDIRECT(Z$1&amp;"!$E$12:$E$500")),NA())</f>
        <v>#N/A</v>
      </c>
      <c r="AA4" s="63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63" t="e">
        <f t="shared" ref="AB4:AB14" ca="1" si="26">SUMIF(INDIRECT(Z$1&amp;"!$C$12:$C$500"),$A4,INDIRECT(Z$1&amp;"!$h$12:$h$500"))</f>
        <v>#REF!</v>
      </c>
      <c r="AC4" s="64" t="e">
        <f t="shared" ref="AC4:AC14" ca="1" si="27">IFERROR((1-AB4/AA4),NA())</f>
        <v>#N/A</v>
      </c>
    </row>
    <row r="5" spans="1:29">
      <c r="A5" t="s">
        <v>35</v>
      </c>
      <c r="B5" s="62" t="e">
        <f t="shared" ca="1" si="0"/>
        <v>#N/A</v>
      </c>
      <c r="C5" s="63" t="e">
        <f t="shared" ca="1" si="1"/>
        <v>#N/A</v>
      </c>
      <c r="D5" s="63">
        <f t="shared" ca="1" si="2"/>
        <v>0</v>
      </c>
      <c r="E5" s="64" t="e">
        <f t="shared" ca="1" si="3"/>
        <v>#N/A</v>
      </c>
      <c r="F5" s="62" t="e">
        <f t="shared" ca="1" si="4"/>
        <v>#N/A</v>
      </c>
      <c r="G5" s="63" t="e">
        <f t="shared" ca="1" si="5"/>
        <v>#N/A</v>
      </c>
      <c r="H5" s="63">
        <f t="shared" ca="1" si="6"/>
        <v>0</v>
      </c>
      <c r="I5" s="64" t="e">
        <f t="shared" ca="1" si="7"/>
        <v>#N/A</v>
      </c>
      <c r="J5" s="62" t="e">
        <f t="shared" ca="1" si="8"/>
        <v>#N/A</v>
      </c>
      <c r="K5" s="63" t="e">
        <f t="shared" ca="1" si="9"/>
        <v>#N/A</v>
      </c>
      <c r="L5" s="63">
        <f t="shared" ca="1" si="10"/>
        <v>0</v>
      </c>
      <c r="M5" s="64" t="e">
        <f t="shared" ca="1" si="11"/>
        <v>#N/A</v>
      </c>
      <c r="N5" s="62" t="e">
        <f t="shared" ca="1" si="12"/>
        <v>#N/A</v>
      </c>
      <c r="O5" s="63" t="e">
        <f t="shared" ca="1" si="13"/>
        <v>#REF!</v>
      </c>
      <c r="P5" s="63" t="e">
        <f t="shared" ca="1" si="14"/>
        <v>#REF!</v>
      </c>
      <c r="Q5" s="64" t="e">
        <f t="shared" ca="1" si="15"/>
        <v>#N/A</v>
      </c>
      <c r="R5" s="62" t="e">
        <f t="shared" ca="1" si="16"/>
        <v>#N/A</v>
      </c>
      <c r="S5" s="63" t="e">
        <f t="shared" ca="1" si="17"/>
        <v>#REF!</v>
      </c>
      <c r="T5" s="63" t="e">
        <f t="shared" ca="1" si="18"/>
        <v>#REF!</v>
      </c>
      <c r="U5" s="64" t="e">
        <f t="shared" ca="1" si="19"/>
        <v>#N/A</v>
      </c>
      <c r="V5" s="62" t="e">
        <f t="shared" ca="1" si="20"/>
        <v>#N/A</v>
      </c>
      <c r="W5" s="63" t="e">
        <f t="shared" ca="1" si="21"/>
        <v>#REF!</v>
      </c>
      <c r="X5" s="63" t="e">
        <f t="shared" ca="1" si="22"/>
        <v>#REF!</v>
      </c>
      <c r="Y5" s="64" t="e">
        <f t="shared" ca="1" si="23"/>
        <v>#N/A</v>
      </c>
      <c r="Z5" s="62" t="e">
        <f t="shared" ca="1" si="24"/>
        <v>#N/A</v>
      </c>
      <c r="AA5" s="63" t="e">
        <f t="shared" ca="1" si="25"/>
        <v>#REF!</v>
      </c>
      <c r="AB5" s="63" t="e">
        <f t="shared" ca="1" si="26"/>
        <v>#REF!</v>
      </c>
      <c r="AC5" s="64" t="e">
        <f t="shared" ca="1" si="27"/>
        <v>#N/A</v>
      </c>
    </row>
    <row r="6" spans="1:29">
      <c r="A6" t="s">
        <v>36</v>
      </c>
      <c r="B6" s="62" t="e">
        <f t="shared" ca="1" si="0"/>
        <v>#N/A</v>
      </c>
      <c r="C6" s="63" t="e">
        <f t="shared" ca="1" si="1"/>
        <v>#N/A</v>
      </c>
      <c r="D6" s="63">
        <f t="shared" ca="1" si="2"/>
        <v>0</v>
      </c>
      <c r="E6" s="64" t="e">
        <f t="shared" ca="1" si="3"/>
        <v>#N/A</v>
      </c>
      <c r="F6" s="62">
        <f t="shared" ca="1" si="4"/>
        <v>2206</v>
      </c>
      <c r="G6" s="63">
        <f t="shared" ca="1" si="5"/>
        <v>20</v>
      </c>
      <c r="H6" s="63">
        <f t="shared" ca="1" si="6"/>
        <v>4</v>
      </c>
      <c r="I6" s="64">
        <f t="shared" ca="1" si="7"/>
        <v>0.8</v>
      </c>
      <c r="J6" s="62" t="e">
        <f t="shared" ca="1" si="8"/>
        <v>#N/A</v>
      </c>
      <c r="K6" s="63" t="e">
        <f t="shared" ca="1" si="9"/>
        <v>#N/A</v>
      </c>
      <c r="L6" s="63">
        <f t="shared" ca="1" si="10"/>
        <v>0</v>
      </c>
      <c r="M6" s="64" t="e">
        <f t="shared" ca="1" si="11"/>
        <v>#N/A</v>
      </c>
      <c r="N6" s="62" t="e">
        <f t="shared" ca="1" si="12"/>
        <v>#N/A</v>
      </c>
      <c r="O6" s="63" t="e">
        <f t="shared" ca="1" si="13"/>
        <v>#REF!</v>
      </c>
      <c r="P6" s="63" t="e">
        <f t="shared" ca="1" si="14"/>
        <v>#REF!</v>
      </c>
      <c r="Q6" s="64" t="e">
        <f t="shared" ca="1" si="15"/>
        <v>#N/A</v>
      </c>
      <c r="R6" s="62" t="e">
        <f t="shared" ca="1" si="16"/>
        <v>#N/A</v>
      </c>
      <c r="S6" s="63" t="e">
        <f t="shared" ca="1" si="17"/>
        <v>#REF!</v>
      </c>
      <c r="T6" s="63" t="e">
        <f t="shared" ca="1" si="18"/>
        <v>#REF!</v>
      </c>
      <c r="U6" s="64" t="e">
        <f t="shared" ca="1" si="19"/>
        <v>#N/A</v>
      </c>
      <c r="V6" s="62" t="e">
        <f t="shared" ca="1" si="20"/>
        <v>#N/A</v>
      </c>
      <c r="W6" s="63" t="e">
        <f t="shared" ca="1" si="21"/>
        <v>#REF!</v>
      </c>
      <c r="X6" s="63" t="e">
        <f t="shared" ca="1" si="22"/>
        <v>#REF!</v>
      </c>
      <c r="Y6" s="64" t="e">
        <f t="shared" ca="1" si="23"/>
        <v>#N/A</v>
      </c>
      <c r="Z6" s="62" t="e">
        <f t="shared" ca="1" si="24"/>
        <v>#N/A</v>
      </c>
      <c r="AA6" s="63" t="e">
        <f t="shared" ca="1" si="25"/>
        <v>#REF!</v>
      </c>
      <c r="AB6" s="63" t="e">
        <f t="shared" ca="1" si="26"/>
        <v>#REF!</v>
      </c>
      <c r="AC6" s="64" t="e">
        <f t="shared" ca="1" si="27"/>
        <v>#N/A</v>
      </c>
    </row>
    <row r="7" spans="1:29">
      <c r="A7" t="s">
        <v>37</v>
      </c>
      <c r="B7" s="62">
        <f t="shared" ca="1" si="0"/>
        <v>2104.5</v>
      </c>
      <c r="C7" s="63">
        <f t="shared" ca="1" si="1"/>
        <v>20</v>
      </c>
      <c r="D7" s="63">
        <f t="shared" ca="1" si="2"/>
        <v>4</v>
      </c>
      <c r="E7" s="64">
        <f t="shared" ca="1" si="3"/>
        <v>0.8</v>
      </c>
      <c r="F7" s="62">
        <f t="shared" ca="1" si="4"/>
        <v>4113.5</v>
      </c>
      <c r="G7" s="63">
        <f t="shared" ca="1" si="5"/>
        <v>20</v>
      </c>
      <c r="H7" s="63">
        <f t="shared" ca="1" si="6"/>
        <v>1</v>
      </c>
      <c r="I7" s="64">
        <f t="shared" ca="1" si="7"/>
        <v>0.95</v>
      </c>
      <c r="J7" s="62">
        <f t="shared" ca="1" si="8"/>
        <v>8048.5</v>
      </c>
      <c r="K7" s="63">
        <f t="shared" ca="1" si="9"/>
        <v>20</v>
      </c>
      <c r="L7" s="63">
        <f t="shared" ca="1" si="10"/>
        <v>0</v>
      </c>
      <c r="M7" s="64">
        <f t="shared" ca="1" si="11"/>
        <v>1</v>
      </c>
      <c r="N7" s="62" t="e">
        <f t="shared" ca="1" si="12"/>
        <v>#N/A</v>
      </c>
      <c r="O7" s="63" t="e">
        <f t="shared" ca="1" si="13"/>
        <v>#REF!</v>
      </c>
      <c r="P7" s="63" t="e">
        <f t="shared" ca="1" si="14"/>
        <v>#REF!</v>
      </c>
      <c r="Q7" s="64" t="e">
        <f t="shared" ca="1" si="15"/>
        <v>#N/A</v>
      </c>
      <c r="R7" s="62" t="e">
        <f t="shared" ca="1" si="16"/>
        <v>#N/A</v>
      </c>
      <c r="S7" s="63" t="e">
        <f t="shared" ca="1" si="17"/>
        <v>#REF!</v>
      </c>
      <c r="T7" s="63" t="e">
        <f t="shared" ca="1" si="18"/>
        <v>#REF!</v>
      </c>
      <c r="U7" s="64" t="e">
        <f t="shared" ca="1" si="19"/>
        <v>#N/A</v>
      </c>
      <c r="V7" s="62" t="e">
        <f t="shared" ca="1" si="20"/>
        <v>#N/A</v>
      </c>
      <c r="W7" s="63" t="e">
        <f t="shared" ca="1" si="21"/>
        <v>#REF!</v>
      </c>
      <c r="X7" s="63" t="e">
        <f t="shared" ca="1" si="22"/>
        <v>#REF!</v>
      </c>
      <c r="Y7" s="64" t="e">
        <f t="shared" ca="1" si="23"/>
        <v>#N/A</v>
      </c>
      <c r="Z7" s="62" t="e">
        <f t="shared" ca="1" si="24"/>
        <v>#N/A</v>
      </c>
      <c r="AA7" s="63" t="e">
        <f t="shared" ca="1" si="25"/>
        <v>#REF!</v>
      </c>
      <c r="AB7" s="63" t="e">
        <f t="shared" ca="1" si="26"/>
        <v>#REF!</v>
      </c>
      <c r="AC7" s="64" t="e">
        <f t="shared" ca="1" si="27"/>
        <v>#N/A</v>
      </c>
    </row>
    <row r="8" spans="1:29">
      <c r="A8" t="s">
        <v>38</v>
      </c>
      <c r="B8" s="62" t="e">
        <f t="shared" ca="1" si="0"/>
        <v>#N/A</v>
      </c>
      <c r="C8" s="63" t="e">
        <f t="shared" ca="1" si="1"/>
        <v>#N/A</v>
      </c>
      <c r="D8" s="63">
        <f t="shared" ca="1" si="2"/>
        <v>0</v>
      </c>
      <c r="E8" s="64" t="e">
        <f t="shared" ca="1" si="3"/>
        <v>#N/A</v>
      </c>
      <c r="F8" s="62">
        <f t="shared" ca="1" si="4"/>
        <v>10554</v>
      </c>
      <c r="G8" s="63">
        <f t="shared" ca="1" si="5"/>
        <v>20</v>
      </c>
      <c r="H8" s="63">
        <f t="shared" ca="1" si="6"/>
        <v>0</v>
      </c>
      <c r="I8" s="64">
        <f t="shared" ca="1" si="7"/>
        <v>1</v>
      </c>
      <c r="J8" s="62" t="e">
        <f t="shared" ca="1" si="8"/>
        <v>#N/A</v>
      </c>
      <c r="K8" s="63" t="e">
        <f t="shared" ca="1" si="9"/>
        <v>#N/A</v>
      </c>
      <c r="L8" s="63">
        <f t="shared" ca="1" si="10"/>
        <v>0</v>
      </c>
      <c r="M8" s="64" t="e">
        <f t="shared" ca="1" si="11"/>
        <v>#N/A</v>
      </c>
      <c r="N8" s="62" t="e">
        <f t="shared" ca="1" si="12"/>
        <v>#N/A</v>
      </c>
      <c r="O8" s="63" t="e">
        <f t="shared" ca="1" si="13"/>
        <v>#REF!</v>
      </c>
      <c r="P8" s="63" t="e">
        <f t="shared" ca="1" si="14"/>
        <v>#REF!</v>
      </c>
      <c r="Q8" s="64" t="e">
        <f t="shared" ca="1" si="15"/>
        <v>#N/A</v>
      </c>
      <c r="R8" s="62" t="e">
        <f t="shared" ca="1" si="16"/>
        <v>#N/A</v>
      </c>
      <c r="S8" s="63" t="e">
        <f t="shared" ca="1" si="17"/>
        <v>#REF!</v>
      </c>
      <c r="T8" s="63" t="e">
        <f t="shared" ca="1" si="18"/>
        <v>#REF!</v>
      </c>
      <c r="U8" s="64" t="e">
        <f t="shared" ca="1" si="19"/>
        <v>#N/A</v>
      </c>
      <c r="V8" s="62" t="e">
        <f t="shared" ca="1" si="20"/>
        <v>#N/A</v>
      </c>
      <c r="W8" s="63" t="e">
        <f t="shared" ca="1" si="21"/>
        <v>#REF!</v>
      </c>
      <c r="X8" s="63" t="e">
        <f t="shared" ca="1" si="22"/>
        <v>#REF!</v>
      </c>
      <c r="Y8" s="64" t="e">
        <f t="shared" ca="1" si="23"/>
        <v>#N/A</v>
      </c>
      <c r="Z8" s="62" t="e">
        <f t="shared" ca="1" si="24"/>
        <v>#N/A</v>
      </c>
      <c r="AA8" s="63" t="e">
        <f t="shared" ca="1" si="25"/>
        <v>#REF!</v>
      </c>
      <c r="AB8" s="63" t="e">
        <f t="shared" ca="1" si="26"/>
        <v>#REF!</v>
      </c>
      <c r="AC8" s="64" t="e">
        <f t="shared" ca="1" si="27"/>
        <v>#N/A</v>
      </c>
    </row>
    <row r="9" spans="1:29">
      <c r="A9" t="s">
        <v>39</v>
      </c>
      <c r="B9" s="62" t="e">
        <f t="shared" ca="1" si="0"/>
        <v>#N/A</v>
      </c>
      <c r="C9" s="63" t="e">
        <f t="shared" ca="1" si="1"/>
        <v>#N/A</v>
      </c>
      <c r="D9" s="63">
        <f t="shared" ca="1" si="2"/>
        <v>0</v>
      </c>
      <c r="E9" s="64" t="e">
        <f t="shared" ca="1" si="3"/>
        <v>#N/A</v>
      </c>
      <c r="F9" s="62">
        <f t="shared" ca="1" si="4"/>
        <v>132</v>
      </c>
      <c r="G9" s="63">
        <f t="shared" ca="1" si="5"/>
        <v>20</v>
      </c>
      <c r="H9" s="63">
        <f t="shared" ca="1" si="6"/>
        <v>10</v>
      </c>
      <c r="I9" s="64">
        <f t="shared" ca="1" si="7"/>
        <v>0.5</v>
      </c>
      <c r="J9" s="62" t="e">
        <f t="shared" ca="1" si="8"/>
        <v>#N/A</v>
      </c>
      <c r="K9" s="63" t="e">
        <f t="shared" ca="1" si="9"/>
        <v>#N/A</v>
      </c>
      <c r="L9" s="63">
        <f t="shared" ca="1" si="10"/>
        <v>0</v>
      </c>
      <c r="M9" s="64" t="e">
        <f t="shared" ca="1" si="11"/>
        <v>#N/A</v>
      </c>
      <c r="N9" s="62" t="e">
        <f t="shared" ca="1" si="12"/>
        <v>#N/A</v>
      </c>
      <c r="O9" s="63" t="e">
        <f t="shared" ca="1" si="13"/>
        <v>#REF!</v>
      </c>
      <c r="P9" s="63" t="e">
        <f t="shared" ca="1" si="14"/>
        <v>#REF!</v>
      </c>
      <c r="Q9" s="64" t="e">
        <f t="shared" ca="1" si="15"/>
        <v>#N/A</v>
      </c>
      <c r="R9" s="62" t="e">
        <f t="shared" ca="1" si="16"/>
        <v>#N/A</v>
      </c>
      <c r="S9" s="63" t="e">
        <f t="shared" ca="1" si="17"/>
        <v>#REF!</v>
      </c>
      <c r="T9" s="63" t="e">
        <f t="shared" ca="1" si="18"/>
        <v>#REF!</v>
      </c>
      <c r="U9" s="64" t="e">
        <f t="shared" ca="1" si="19"/>
        <v>#N/A</v>
      </c>
      <c r="V9" s="62" t="e">
        <f t="shared" ca="1" si="20"/>
        <v>#N/A</v>
      </c>
      <c r="W9" s="63" t="e">
        <f t="shared" ca="1" si="21"/>
        <v>#REF!</v>
      </c>
      <c r="X9" s="63" t="e">
        <f t="shared" ca="1" si="22"/>
        <v>#REF!</v>
      </c>
      <c r="Y9" s="64" t="e">
        <f t="shared" ca="1" si="23"/>
        <v>#N/A</v>
      </c>
      <c r="Z9" s="62" t="e">
        <f t="shared" ca="1" si="24"/>
        <v>#N/A</v>
      </c>
      <c r="AA9" s="63" t="e">
        <f t="shared" ca="1" si="25"/>
        <v>#REF!</v>
      </c>
      <c r="AB9" s="63" t="e">
        <f t="shared" ca="1" si="26"/>
        <v>#REF!</v>
      </c>
      <c r="AC9" s="64" t="e">
        <f t="shared" ca="1" si="27"/>
        <v>#N/A</v>
      </c>
    </row>
    <row r="10" spans="1:29">
      <c r="A10" t="s">
        <v>40</v>
      </c>
      <c r="B10" s="62" t="e">
        <f t="shared" ca="1" si="0"/>
        <v>#N/A</v>
      </c>
      <c r="C10" s="63" t="e">
        <f t="shared" ca="1" si="1"/>
        <v>#N/A</v>
      </c>
      <c r="D10" s="63">
        <f t="shared" ca="1" si="2"/>
        <v>0</v>
      </c>
      <c r="E10" s="64" t="e">
        <f t="shared" ca="1" si="3"/>
        <v>#N/A</v>
      </c>
      <c r="F10" s="62" t="e">
        <f t="shared" ca="1" si="4"/>
        <v>#N/A</v>
      </c>
      <c r="G10" s="63" t="e">
        <f t="shared" ca="1" si="5"/>
        <v>#N/A</v>
      </c>
      <c r="H10" s="63">
        <f t="shared" ca="1" si="6"/>
        <v>0</v>
      </c>
      <c r="I10" s="64" t="e">
        <f t="shared" ca="1" si="7"/>
        <v>#N/A</v>
      </c>
      <c r="J10" s="62" t="e">
        <f t="shared" ca="1" si="8"/>
        <v>#N/A</v>
      </c>
      <c r="K10" s="63" t="e">
        <f t="shared" ca="1" si="9"/>
        <v>#N/A</v>
      </c>
      <c r="L10" s="63">
        <f t="shared" ca="1" si="10"/>
        <v>0</v>
      </c>
      <c r="M10" s="64" t="e">
        <f t="shared" ca="1" si="11"/>
        <v>#N/A</v>
      </c>
      <c r="N10" s="62" t="e">
        <f t="shared" ca="1" si="12"/>
        <v>#N/A</v>
      </c>
      <c r="O10" s="63" t="e">
        <f t="shared" ca="1" si="13"/>
        <v>#REF!</v>
      </c>
      <c r="P10" s="63" t="e">
        <f t="shared" ca="1" si="14"/>
        <v>#REF!</v>
      </c>
      <c r="Q10" s="64" t="e">
        <f t="shared" ca="1" si="15"/>
        <v>#N/A</v>
      </c>
      <c r="R10" s="62" t="e">
        <f t="shared" ca="1" si="16"/>
        <v>#N/A</v>
      </c>
      <c r="S10" s="63" t="e">
        <f t="shared" ca="1" si="17"/>
        <v>#REF!</v>
      </c>
      <c r="T10" s="63" t="e">
        <f t="shared" ca="1" si="18"/>
        <v>#REF!</v>
      </c>
      <c r="U10" s="64" t="e">
        <f t="shared" ca="1" si="19"/>
        <v>#N/A</v>
      </c>
      <c r="V10" s="62" t="e">
        <f t="shared" ca="1" si="20"/>
        <v>#N/A</v>
      </c>
      <c r="W10" s="63" t="e">
        <f t="shared" ca="1" si="21"/>
        <v>#REF!</v>
      </c>
      <c r="X10" s="63" t="e">
        <f t="shared" ca="1" si="22"/>
        <v>#REF!</v>
      </c>
      <c r="Y10" s="64" t="e">
        <f t="shared" ca="1" si="23"/>
        <v>#N/A</v>
      </c>
      <c r="Z10" s="62" t="e">
        <f t="shared" ca="1" si="24"/>
        <v>#N/A</v>
      </c>
      <c r="AA10" s="63" t="e">
        <f t="shared" ca="1" si="25"/>
        <v>#REF!</v>
      </c>
      <c r="AB10" s="63" t="e">
        <f t="shared" ca="1" si="26"/>
        <v>#REF!</v>
      </c>
      <c r="AC10" s="64" t="e">
        <f t="shared" ca="1" si="27"/>
        <v>#N/A</v>
      </c>
    </row>
    <row r="11" spans="1:29">
      <c r="A11" t="s">
        <v>41</v>
      </c>
      <c r="B11" s="62" t="e">
        <f t="shared" ca="1" si="0"/>
        <v>#N/A</v>
      </c>
      <c r="C11" s="63" t="e">
        <f t="shared" ca="1" si="1"/>
        <v>#N/A</v>
      </c>
      <c r="D11" s="63">
        <f t="shared" ca="1" si="2"/>
        <v>0</v>
      </c>
      <c r="E11" s="64" t="e">
        <f t="shared" ca="1" si="3"/>
        <v>#N/A</v>
      </c>
      <c r="F11" s="62" t="e">
        <f t="shared" ca="1" si="4"/>
        <v>#N/A</v>
      </c>
      <c r="G11" s="63" t="e">
        <f t="shared" ca="1" si="5"/>
        <v>#N/A</v>
      </c>
      <c r="H11" s="63">
        <f t="shared" ca="1" si="6"/>
        <v>0</v>
      </c>
      <c r="I11" s="64" t="e">
        <f t="shared" ca="1" si="7"/>
        <v>#N/A</v>
      </c>
      <c r="J11" s="62" t="e">
        <f t="shared" ca="1" si="8"/>
        <v>#N/A</v>
      </c>
      <c r="K11" s="63" t="e">
        <f t="shared" ca="1" si="9"/>
        <v>#N/A</v>
      </c>
      <c r="L11" s="63">
        <f t="shared" ca="1" si="10"/>
        <v>0</v>
      </c>
      <c r="M11" s="64" t="e">
        <f t="shared" ca="1" si="11"/>
        <v>#N/A</v>
      </c>
      <c r="N11" s="62" t="e">
        <f t="shared" ca="1" si="12"/>
        <v>#N/A</v>
      </c>
      <c r="O11" s="63" t="e">
        <f t="shared" ca="1" si="13"/>
        <v>#REF!</v>
      </c>
      <c r="P11" s="63" t="e">
        <f t="shared" ca="1" si="14"/>
        <v>#REF!</v>
      </c>
      <c r="Q11" s="64" t="e">
        <f t="shared" ca="1" si="15"/>
        <v>#N/A</v>
      </c>
      <c r="R11" s="62" t="e">
        <f t="shared" ca="1" si="16"/>
        <v>#N/A</v>
      </c>
      <c r="S11" s="63" t="e">
        <f t="shared" ca="1" si="17"/>
        <v>#REF!</v>
      </c>
      <c r="T11" s="63" t="e">
        <f t="shared" ca="1" si="18"/>
        <v>#REF!</v>
      </c>
      <c r="U11" s="64" t="e">
        <f t="shared" ca="1" si="19"/>
        <v>#N/A</v>
      </c>
      <c r="V11" s="62" t="e">
        <f t="shared" ca="1" si="20"/>
        <v>#N/A</v>
      </c>
      <c r="W11" s="63" t="e">
        <f t="shared" ca="1" si="21"/>
        <v>#REF!</v>
      </c>
      <c r="X11" s="63" t="e">
        <f t="shared" ca="1" si="22"/>
        <v>#REF!</v>
      </c>
      <c r="Y11" s="64" t="e">
        <f t="shared" ca="1" si="23"/>
        <v>#N/A</v>
      </c>
      <c r="Z11" s="62" t="e">
        <f t="shared" ca="1" si="24"/>
        <v>#N/A</v>
      </c>
      <c r="AA11" s="63" t="e">
        <f t="shared" ca="1" si="25"/>
        <v>#REF!</v>
      </c>
      <c r="AB11" s="63" t="e">
        <f t="shared" ca="1" si="26"/>
        <v>#REF!</v>
      </c>
      <c r="AC11" s="64" t="e">
        <f t="shared" ca="1" si="27"/>
        <v>#N/A</v>
      </c>
    </row>
    <row r="12" spans="1:29">
      <c r="A12" t="s">
        <v>42</v>
      </c>
      <c r="B12" s="62" t="e">
        <f t="shared" ca="1" si="0"/>
        <v>#N/A</v>
      </c>
      <c r="C12" s="63" t="e">
        <f t="shared" ca="1" si="1"/>
        <v>#N/A</v>
      </c>
      <c r="D12" s="63">
        <f t="shared" ca="1" si="2"/>
        <v>0</v>
      </c>
      <c r="E12" s="64" t="e">
        <f t="shared" ca="1" si="3"/>
        <v>#N/A</v>
      </c>
      <c r="F12" s="62" t="e">
        <f t="shared" ca="1" si="4"/>
        <v>#N/A</v>
      </c>
      <c r="G12" s="63" t="e">
        <f t="shared" ca="1" si="5"/>
        <v>#N/A</v>
      </c>
      <c r="H12" s="63">
        <f t="shared" ca="1" si="6"/>
        <v>0</v>
      </c>
      <c r="I12" s="64" t="e">
        <f t="shared" ca="1" si="7"/>
        <v>#N/A</v>
      </c>
      <c r="J12" s="62">
        <f t="shared" ca="1" si="8"/>
        <v>7157.5</v>
      </c>
      <c r="K12" s="63">
        <f t="shared" ca="1" si="9"/>
        <v>20</v>
      </c>
      <c r="L12" s="63">
        <f t="shared" ca="1" si="10"/>
        <v>0</v>
      </c>
      <c r="M12" s="64">
        <f t="shared" ca="1" si="11"/>
        <v>1</v>
      </c>
      <c r="N12" s="62" t="e">
        <f t="shared" ca="1" si="12"/>
        <v>#N/A</v>
      </c>
      <c r="O12" s="63" t="e">
        <f t="shared" ca="1" si="13"/>
        <v>#REF!</v>
      </c>
      <c r="P12" s="63" t="e">
        <f t="shared" ca="1" si="14"/>
        <v>#REF!</v>
      </c>
      <c r="Q12" s="64" t="e">
        <f t="shared" ca="1" si="15"/>
        <v>#N/A</v>
      </c>
      <c r="R12" s="62" t="e">
        <f t="shared" ca="1" si="16"/>
        <v>#N/A</v>
      </c>
      <c r="S12" s="63" t="e">
        <f t="shared" ca="1" si="17"/>
        <v>#REF!</v>
      </c>
      <c r="T12" s="63" t="e">
        <f t="shared" ca="1" si="18"/>
        <v>#REF!</v>
      </c>
      <c r="U12" s="64" t="e">
        <f t="shared" ca="1" si="19"/>
        <v>#N/A</v>
      </c>
      <c r="V12" s="62" t="e">
        <f t="shared" ca="1" si="20"/>
        <v>#N/A</v>
      </c>
      <c r="W12" s="63" t="e">
        <f t="shared" ca="1" si="21"/>
        <v>#REF!</v>
      </c>
      <c r="X12" s="63" t="e">
        <f t="shared" ca="1" si="22"/>
        <v>#REF!</v>
      </c>
      <c r="Y12" s="64" t="e">
        <f t="shared" ca="1" si="23"/>
        <v>#N/A</v>
      </c>
      <c r="Z12" s="62" t="e">
        <f t="shared" ca="1" si="24"/>
        <v>#N/A</v>
      </c>
      <c r="AA12" s="63" t="e">
        <f t="shared" ca="1" si="25"/>
        <v>#REF!</v>
      </c>
      <c r="AB12" s="63" t="e">
        <f t="shared" ca="1" si="26"/>
        <v>#REF!</v>
      </c>
      <c r="AC12" s="64" t="e">
        <f t="shared" ca="1" si="27"/>
        <v>#N/A</v>
      </c>
    </row>
    <row r="13" spans="1:29">
      <c r="A13" t="s">
        <v>43</v>
      </c>
      <c r="B13" s="62">
        <f t="shared" ca="1" si="0"/>
        <v>39.5</v>
      </c>
      <c r="C13" s="63">
        <f t="shared" ca="1" si="1"/>
        <v>20</v>
      </c>
      <c r="D13" s="63">
        <f t="shared" ca="1" si="2"/>
        <v>20</v>
      </c>
      <c r="E13" s="64">
        <f t="shared" ca="1" si="3"/>
        <v>0</v>
      </c>
      <c r="F13" s="62">
        <f t="shared" ca="1" si="4"/>
        <v>12</v>
      </c>
      <c r="G13" s="63">
        <f t="shared" ca="1" si="5"/>
        <v>20</v>
      </c>
      <c r="H13" s="63">
        <f t="shared" ca="1" si="6"/>
        <v>20</v>
      </c>
      <c r="I13" s="64">
        <f t="shared" ca="1" si="7"/>
        <v>0</v>
      </c>
      <c r="J13" s="62">
        <f t="shared" ca="1" si="8"/>
        <v>39.5</v>
      </c>
      <c r="K13" s="63">
        <f t="shared" ca="1" si="9"/>
        <v>20</v>
      </c>
      <c r="L13" s="63">
        <f t="shared" ca="1" si="10"/>
        <v>20</v>
      </c>
      <c r="M13" s="64">
        <f t="shared" ca="1" si="11"/>
        <v>0</v>
      </c>
      <c r="N13" s="62" t="e">
        <f t="shared" ca="1" si="12"/>
        <v>#N/A</v>
      </c>
      <c r="O13" s="63" t="e">
        <f t="shared" ca="1" si="13"/>
        <v>#REF!</v>
      </c>
      <c r="P13" s="63" t="e">
        <f t="shared" ca="1" si="14"/>
        <v>#REF!</v>
      </c>
      <c r="Q13" s="64" t="e">
        <f t="shared" ca="1" si="15"/>
        <v>#N/A</v>
      </c>
      <c r="R13" s="62" t="e">
        <f t="shared" ca="1" si="16"/>
        <v>#N/A</v>
      </c>
      <c r="S13" s="63" t="e">
        <f t="shared" ca="1" si="17"/>
        <v>#REF!</v>
      </c>
      <c r="T13" s="63" t="e">
        <f t="shared" ca="1" si="18"/>
        <v>#REF!</v>
      </c>
      <c r="U13" s="64" t="e">
        <f t="shared" ca="1" si="19"/>
        <v>#N/A</v>
      </c>
      <c r="V13" s="62" t="e">
        <f t="shared" ca="1" si="20"/>
        <v>#N/A</v>
      </c>
      <c r="W13" s="63" t="e">
        <f t="shared" ca="1" si="21"/>
        <v>#REF!</v>
      </c>
      <c r="X13" s="63" t="e">
        <f t="shared" ca="1" si="22"/>
        <v>#REF!</v>
      </c>
      <c r="Y13" s="64" t="e">
        <f t="shared" ca="1" si="23"/>
        <v>#N/A</v>
      </c>
      <c r="Z13" s="62" t="e">
        <f t="shared" ca="1" si="24"/>
        <v>#N/A</v>
      </c>
      <c r="AA13" s="63" t="e">
        <f t="shared" ca="1" si="25"/>
        <v>#REF!</v>
      </c>
      <c r="AB13" s="63" t="e">
        <f t="shared" ca="1" si="26"/>
        <v>#REF!</v>
      </c>
      <c r="AC13" s="64" t="e">
        <f t="shared" ca="1" si="27"/>
        <v>#N/A</v>
      </c>
    </row>
    <row r="14" spans="1:29" ht="17.25" thickBot="1">
      <c r="A14" t="s">
        <v>44</v>
      </c>
      <c r="B14" s="65">
        <f t="shared" ca="1" si="0"/>
        <v>13</v>
      </c>
      <c r="C14" s="66">
        <f t="shared" ca="1" si="1"/>
        <v>20</v>
      </c>
      <c r="D14" s="66">
        <f t="shared" ca="1" si="2"/>
        <v>20</v>
      </c>
      <c r="E14" s="67">
        <f t="shared" ca="1" si="3"/>
        <v>0</v>
      </c>
      <c r="F14" s="65">
        <f t="shared" ca="1" si="4"/>
        <v>9</v>
      </c>
      <c r="G14" s="66">
        <f t="shared" ca="1" si="5"/>
        <v>20</v>
      </c>
      <c r="H14" s="66">
        <f t="shared" ca="1" si="6"/>
        <v>20</v>
      </c>
      <c r="I14" s="67">
        <f t="shared" ca="1" si="7"/>
        <v>0</v>
      </c>
      <c r="J14" s="65">
        <f t="shared" ca="1" si="8"/>
        <v>16</v>
      </c>
      <c r="K14" s="66">
        <f t="shared" ca="1" si="9"/>
        <v>20</v>
      </c>
      <c r="L14" s="66">
        <f t="shared" ca="1" si="10"/>
        <v>20</v>
      </c>
      <c r="M14" s="67">
        <f t="shared" ca="1" si="11"/>
        <v>0</v>
      </c>
      <c r="N14" s="65" t="e">
        <f t="shared" ca="1" si="12"/>
        <v>#N/A</v>
      </c>
      <c r="O14" s="66" t="e">
        <f t="shared" ca="1" si="13"/>
        <v>#REF!</v>
      </c>
      <c r="P14" s="66" t="e">
        <f t="shared" ca="1" si="14"/>
        <v>#REF!</v>
      </c>
      <c r="Q14" s="67" t="e">
        <f t="shared" ca="1" si="15"/>
        <v>#N/A</v>
      </c>
      <c r="R14" s="65" t="e">
        <f t="shared" ca="1" si="16"/>
        <v>#N/A</v>
      </c>
      <c r="S14" s="66" t="e">
        <f t="shared" ca="1" si="17"/>
        <v>#REF!</v>
      </c>
      <c r="T14" s="66" t="e">
        <f t="shared" ca="1" si="18"/>
        <v>#REF!</v>
      </c>
      <c r="U14" s="67" t="e">
        <f t="shared" ca="1" si="19"/>
        <v>#N/A</v>
      </c>
      <c r="V14" s="65" t="e">
        <f t="shared" ca="1" si="20"/>
        <v>#N/A</v>
      </c>
      <c r="W14" s="66" t="e">
        <f t="shared" ca="1" si="21"/>
        <v>#REF!</v>
      </c>
      <c r="X14" s="66" t="e">
        <f t="shared" ca="1" si="22"/>
        <v>#REF!</v>
      </c>
      <c r="Y14" s="67" t="e">
        <f t="shared" ca="1" si="23"/>
        <v>#N/A</v>
      </c>
      <c r="Z14" s="65" t="e">
        <f t="shared" ca="1" si="24"/>
        <v>#N/A</v>
      </c>
      <c r="AA14" s="66" t="e">
        <f t="shared" ca="1" si="25"/>
        <v>#REF!</v>
      </c>
      <c r="AB14" s="66" t="e">
        <f t="shared" ca="1" si="26"/>
        <v>#REF!</v>
      </c>
      <c r="AC14" s="67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kimby</cp:lastModifiedBy>
  <cp:lastPrinted>2019-11-12T08:37:20Z</cp:lastPrinted>
  <dcterms:created xsi:type="dcterms:W3CDTF">2019-08-27T02:07:48Z</dcterms:created>
  <dcterms:modified xsi:type="dcterms:W3CDTF">2019-11-12T08:37:25Z</dcterms:modified>
</cp:coreProperties>
</file>