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160" yWindow="270" windowWidth="13920" windowHeight="11385" activeTab="2"/>
  </bookViews>
  <sheets>
    <sheet name="4주령" sheetId="1" r:id="rId1"/>
    <sheet name="8주령" sheetId="3" r:id="rId2"/>
    <sheet name="12주령" sheetId="4" r:id="rId3"/>
    <sheet name="graph" sheetId="2" r:id="rId4"/>
  </sheets>
  <definedNames>
    <definedName name="_xlnm._FilterDatabase" localSheetId="2" hidden="1">'12주령'!$B$11:$Y$11</definedName>
    <definedName name="_xlnm._FilterDatabase" localSheetId="1" hidden="1">'8주령'!$B$11:$Y$11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/>
  <c r="F10" s="1"/>
  <c r="B10"/>
  <c r="D10" i="3" l="1"/>
  <c r="F10" s="1"/>
  <c r="B10"/>
  <c r="D10" i="1" l="1"/>
  <c r="F10" s="1"/>
  <c r="B10"/>
  <c r="X11" i="2"/>
  <c r="V9"/>
  <c r="B6"/>
  <c r="X7"/>
  <c r="D14"/>
  <c r="AA11"/>
  <c r="C13"/>
  <c r="F8"/>
  <c r="G4"/>
  <c r="H3"/>
  <c r="AB12"/>
  <c r="C7"/>
  <c r="AB4"/>
  <c r="S3"/>
  <c r="S13"/>
  <c r="AA5"/>
  <c r="H9"/>
  <c r="R14"/>
  <c r="G7"/>
  <c r="N12"/>
  <c r="F7"/>
  <c r="AA8"/>
  <c r="G6"/>
  <c r="D13"/>
  <c r="G8"/>
  <c r="K13"/>
  <c r="V10"/>
  <c r="K14"/>
  <c r="R5"/>
  <c r="B14"/>
  <c r="H14"/>
  <c r="F10"/>
  <c r="K7"/>
  <c r="H12"/>
  <c r="J14"/>
  <c r="J10"/>
  <c r="F12"/>
  <c r="AA7"/>
  <c r="S8"/>
  <c r="X5"/>
  <c r="N7"/>
  <c r="L12"/>
  <c r="W3"/>
  <c r="N8"/>
  <c r="D12"/>
  <c r="J13"/>
  <c r="K12"/>
  <c r="T10"/>
  <c r="AA6"/>
  <c r="AA13"/>
  <c r="L11"/>
  <c r="W12"/>
  <c r="N14"/>
  <c r="N11"/>
  <c r="K11"/>
  <c r="D7"/>
  <c r="P8"/>
  <c r="AB5"/>
  <c r="R8"/>
  <c r="D4"/>
  <c r="B7"/>
  <c r="F4"/>
  <c r="N5"/>
  <c r="G11"/>
  <c r="D9"/>
  <c r="L6"/>
  <c r="T12"/>
  <c r="B8"/>
  <c r="S6"/>
  <c r="W4"/>
  <c r="T8"/>
  <c r="G13"/>
  <c r="S4"/>
  <c r="Z13"/>
  <c r="X8"/>
  <c r="H4"/>
  <c r="O14"/>
  <c r="P7"/>
  <c r="H10"/>
  <c r="H13"/>
  <c r="O12"/>
  <c r="J3"/>
  <c r="AB13"/>
  <c r="O10"/>
  <c r="J7"/>
  <c r="AB8"/>
  <c r="L10"/>
  <c r="Z5"/>
  <c r="V13"/>
  <c r="O3"/>
  <c r="D11"/>
  <c r="P12"/>
  <c r="B13"/>
  <c r="B12"/>
  <c r="J6"/>
  <c r="B5"/>
  <c r="AB9"/>
  <c r="J4"/>
  <c r="AB11"/>
  <c r="O11"/>
  <c r="F14"/>
  <c r="O4"/>
  <c r="J11"/>
  <c r="X3"/>
  <c r="Z7"/>
  <c r="AB7"/>
  <c r="R3"/>
  <c r="X9"/>
  <c r="V11"/>
  <c r="C4"/>
  <c r="AB10"/>
  <c r="G9"/>
  <c r="T3"/>
  <c r="X13"/>
  <c r="F11"/>
  <c r="W9"/>
  <c r="P14"/>
  <c r="L4"/>
  <c r="C8"/>
  <c r="Z14"/>
  <c r="R13"/>
  <c r="P6"/>
  <c r="P9"/>
  <c r="P11"/>
  <c r="Z12"/>
  <c r="X14"/>
  <c r="R4"/>
  <c r="S11"/>
  <c r="N13"/>
  <c r="V12"/>
  <c r="W14"/>
  <c r="T4"/>
  <c r="L14"/>
  <c r="D8"/>
  <c r="B11"/>
  <c r="W6"/>
  <c r="Z4"/>
  <c r="AA14"/>
  <c r="K10"/>
  <c r="C10"/>
  <c r="D5"/>
  <c r="J9"/>
  <c r="D3"/>
  <c r="AB14"/>
  <c r="L8"/>
  <c r="S9"/>
  <c r="AA12"/>
  <c r="C3"/>
  <c r="N3"/>
  <c r="K5"/>
  <c r="W10"/>
  <c r="W13"/>
  <c r="AA3"/>
  <c r="V3"/>
  <c r="S7"/>
  <c r="Z10"/>
  <c r="H11"/>
  <c r="Z9"/>
  <c r="R10"/>
  <c r="Z6"/>
  <c r="P3"/>
  <c r="K9"/>
  <c r="S5"/>
  <c r="W8"/>
  <c r="X10"/>
  <c r="O13"/>
  <c r="J12"/>
  <c r="K8"/>
  <c r="H7"/>
  <c r="T9"/>
  <c r="L9"/>
  <c r="O8"/>
  <c r="V7"/>
  <c r="F5"/>
  <c r="T7"/>
  <c r="B9"/>
  <c r="N4"/>
  <c r="G10"/>
  <c r="R11"/>
  <c r="R7"/>
  <c r="O6"/>
  <c r="T11"/>
  <c r="AB3"/>
  <c r="N10"/>
  <c r="G3"/>
  <c r="F3"/>
  <c r="Z11"/>
  <c r="C9"/>
  <c r="AB6"/>
  <c r="S12"/>
  <c r="O9"/>
  <c r="H5"/>
  <c r="V6"/>
  <c r="P13"/>
  <c r="W5"/>
  <c r="T6"/>
  <c r="B3"/>
  <c r="G5"/>
  <c r="W7"/>
  <c r="O5"/>
  <c r="P10"/>
  <c r="F9"/>
  <c r="P4"/>
  <c r="R6"/>
  <c r="N9"/>
  <c r="C11"/>
  <c r="D6"/>
  <c r="O7"/>
  <c r="S10"/>
  <c r="D10"/>
  <c r="L3"/>
  <c r="K4"/>
  <c r="AA4"/>
  <c r="AA9"/>
  <c r="T13"/>
  <c r="B10"/>
  <c r="C12"/>
  <c r="X12"/>
  <c r="P5"/>
  <c r="W11"/>
  <c r="R9"/>
  <c r="V14"/>
  <c r="T5"/>
  <c r="Z8"/>
  <c r="H8"/>
  <c r="K3"/>
  <c r="V5"/>
  <c r="C5"/>
  <c r="Z3"/>
  <c r="R12"/>
  <c r="X4"/>
  <c r="F6"/>
  <c r="J5"/>
  <c r="AA10"/>
  <c r="V8"/>
  <c r="C14"/>
  <c r="S14"/>
  <c r="L5"/>
  <c r="K6"/>
  <c r="N6"/>
  <c r="G14"/>
  <c r="T14"/>
  <c r="J8"/>
  <c r="C6"/>
  <c r="F13"/>
  <c r="B4"/>
  <c r="X6"/>
  <c r="V4"/>
  <c r="L7"/>
  <c r="L13"/>
  <c r="H6"/>
  <c r="G12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<sst xmlns="http://schemas.openxmlformats.org/spreadsheetml/2006/main" count="266" uniqueCount="114">
  <si>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</si>
  <si>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</si>
  <si>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</si>
  <si>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</si>
  <si>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</si>
  <si>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</si>
  <si>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</si>
  <si>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</si>
  <si>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</si>
  <si>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</si>
  <si>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</si>
  <si>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</si>
  <si>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</si>
  <si>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</si>
  <si>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</si>
  <si>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</si>
  <si>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</si>
  <si>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</si>
  <si>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</si>
  <si>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</si>
  <si>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</si>
  <si>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</si>
  <si>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</si>
  <si>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</si>
  <si>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</si>
  <si>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</si>
  <si>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</si>
  <si>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</si>
  <si>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</si>
  <si>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</si>
  <si>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t>IBV</t>
  </si>
  <si>
    <t/>
  </si>
  <si>
    <t xml:space="preserve">  (우) 28127  충북 청주시 청원구 오창읍 중부로 1555  /  Tel (043)240-7671~3 / Fax (043)240-7674</t>
    <phoneticPr fontId="5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</si>
  <si>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</si>
  <si>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</si>
  <si>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</si>
  <si>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</si>
  <si>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</si>
  <si>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</si>
  <si>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</si>
  <si>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</si>
  <si>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</si>
  <si>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</si>
  <si>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</si>
  <si>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</si>
  <si>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</si>
  <si>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</si>
  <si>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</si>
  <si>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</si>
  <si>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</si>
  <si>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</si>
  <si>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</si>
  <si>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</si>
  <si>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</si>
  <si>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r>
      <t>19-2527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</si>
  <si>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3" type="noConversion"/>
  </si>
  <si>
    <r>
      <t>19-2528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</si>
  <si>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t>19-2527</t>
    <phoneticPr fontId="3" type="noConversion"/>
  </si>
  <si>
    <t>상항농장</t>
    <phoneticPr fontId="3" type="noConversion"/>
  </si>
  <si>
    <t>MSMG</t>
    <phoneticPr fontId="3" type="noConversion"/>
  </si>
  <si>
    <t>AI</t>
    <phoneticPr fontId="3" type="noConversion"/>
  </si>
  <si>
    <t>ND</t>
    <phoneticPr fontId="3" type="noConversion"/>
  </si>
  <si>
    <t>ND</t>
    <phoneticPr fontId="3" type="noConversion"/>
  </si>
  <si>
    <t xml:space="preserve">코   멘   트 </t>
    <phoneticPr fontId="5" type="noConversion"/>
  </si>
  <si>
    <t>- MGMS, SE: 음성 유지 중, 양호</t>
    <phoneticPr fontId="3" type="noConversion"/>
  </si>
  <si>
    <t>- IBV, ND, AI: 결과 양호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</si>
  <si>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</si>
  <si>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</si>
  <si>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접  수  내  용</t>
    <phoneticPr fontId="5" type="noConversion"/>
  </si>
  <si>
    <t xml:space="preserve"> 접수  번호 :</t>
    <phoneticPr fontId="5" type="noConversion"/>
  </si>
  <si>
    <t>19-2996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</si>
  <si>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</si>
  <si>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</si>
  <si>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상항농장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</si>
  <si>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</si>
  <si>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</si>
  <si>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</si>
  <si>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</si>
  <si>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</si>
  <si>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</si>
  <si>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</si>
  <si>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</si>
  <si>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</si>
  <si>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19-2996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</si>
  <si>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3" type="noConversion"/>
  </si>
  <si>
    <t>SE</t>
    <phoneticPr fontId="3" type="noConversion"/>
  </si>
  <si>
    <r>
      <t>19-2997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</si>
  <si>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t>APV</t>
    <phoneticPr fontId="3" type="noConversion"/>
  </si>
  <si>
    <t>ND</t>
    <phoneticPr fontId="3" type="noConversion"/>
  </si>
  <si>
    <t>ND</t>
    <phoneticPr fontId="3" type="noConversion"/>
  </si>
  <si>
    <t>AI</t>
    <phoneticPr fontId="3" type="noConversion"/>
  </si>
  <si>
    <t>IBD</t>
  </si>
  <si>
    <t>CAV</t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</si>
  <si>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</si>
  <si>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</si>
  <si>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</si>
  <si>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MGMS, SE: 음성 유지 중</t>
    <phoneticPr fontId="3" type="noConversion"/>
  </si>
  <si>
    <t>- IBV, APV, ND, AI, IBD: 검사결과 양호</t>
    <phoneticPr fontId="3" type="noConversion"/>
  </si>
  <si>
    <t>- CAV: 131동 2수 양성으로 확인, 접종 전 감염된 것으로 판단됨</t>
    <phoneticPr fontId="3" type="noConversion"/>
  </si>
  <si>
    <t>19-3177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</si>
  <si>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</si>
  <si>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</si>
  <si>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8" type="noConversion"/>
  </si>
  <si>
    <t xml:space="preserve"> 채  혈  일  :</t>
    <phoneticPr fontId="8" type="noConversion"/>
  </si>
  <si>
    <t xml:space="preserve"> 전화  번호 :</t>
    <phoneticPr fontId="8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</si>
  <si>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</si>
  <si>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</si>
  <si>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</si>
  <si>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19-3177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</si>
  <si>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MSMG</t>
    <phoneticPr fontId="3" type="noConversion"/>
  </si>
  <si>
    <r>
      <t>19-3178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3" type="noConversion"/>
  </si>
  <si>
    <t>SE</t>
    <phoneticPr fontId="3" type="noConversion"/>
  </si>
  <si>
    <t>IBH</t>
    <phoneticPr fontId="3" type="noConversion"/>
  </si>
  <si>
    <t xml:space="preserve">코   멘   트 </t>
    <phoneticPr fontId="5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</si>
</sst>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9" fontId="1" fillId="0" borderId="0" applyFont="0" applyFill="0" applyBorder="0" applyAlignment="0" applyProtection="0">
      <alignment vertical="center"/>
    </xf>
    <xf numFmtId="0" fontId="26" fillId="0" borderId="0"/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0" borderId="0" xfId="0" applyBorder="1">
      <alignment vertical="center"/>
    </xf>
    <xf numFmtId="180" fontId="0" fillId="6" borderId="24" xfId="3" applyNumberFormat="1" applyFont="1" applyFill="1" applyBorder="1">
      <alignment vertical="center"/>
    </xf>
    <xf numFmtId="0" fontId="0" fillId="6" borderId="25" xfId="0" applyFill="1" applyBorder="1">
      <alignment vertical="center"/>
    </xf>
    <xf numFmtId="0" fontId="0" fillId="0" borderId="26" xfId="0" applyBorder="1">
      <alignment vertical="center"/>
    </xf>
    <xf numFmtId="180" fontId="0" fillId="6" borderId="27" xfId="3" applyNumberFormat="1" applyFont="1" applyFill="1" applyBorder="1">
      <alignment vertical="center"/>
    </xf>
    <xf numFmtId="1" fontId="24" fillId="0" borderId="19" xfId="0" quotePrefix="1" applyNumberFormat="1" applyFont="1" applyBorder="1" applyAlignment="1">
      <alignment horizontal="center" vertical="center"/>
    </xf>
    <xf numFmtId="1" fontId="27" fillId="0" borderId="19" xfId="4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28" fillId="0" borderId="29" xfId="0" quotePrefix="1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quotePrefix="1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quotePrefix="1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15" fillId="0" borderId="37" xfId="0" applyFont="1" applyBorder="1" applyAlignment="1">
      <alignment horizontal="justify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32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1" fillId="3" borderId="0" xfId="5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textRotation="91"/>
    </xf>
    <xf numFmtId="0" fontId="15" fillId="0" borderId="8" xfId="0" applyFont="1" applyBorder="1" applyAlignment="1">
      <alignment horizontal="center" vertical="center" textRotation="91"/>
    </xf>
    <xf numFmtId="0" fontId="15" fillId="0" borderId="37" xfId="0" applyFont="1" applyBorder="1" applyAlignment="1">
      <alignment horizontal="center" vertical="center" textRotation="9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6">
    <cellStyle name="백분율" xfId="3" builtinId="5"/>
    <cellStyle name="쉼표 [0] 2" xfId="1"/>
    <cellStyle name="표준" xfId="0" builtinId="0"/>
    <cellStyle name="표준 2" xfId="2"/>
    <cellStyle name="표준 9" xfId="5"/>
    <cellStyle name="표준_양계혈청검사결과(견본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2.5999999999999996</c:v>
                </c:pt>
                <c:pt idx="1">
                  <c:v>6.8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/>
        <c:axId val="136465792"/>
        <c:axId val="1364716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0.95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/>
        <c:marker val="1"/>
        <c:axId val="136483200"/>
        <c:axId val="136473216"/>
      </c:lineChart>
      <c:catAx>
        <c:axId val="1364657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71680"/>
        <c:crosses val="autoZero"/>
        <c:auto val="1"/>
        <c:lblAlgn val="ctr"/>
        <c:lblOffset val="100"/>
      </c:catAx>
      <c:valAx>
        <c:axId val="13647168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65792"/>
        <c:crosses val="autoZero"/>
        <c:crossBetween val="between"/>
      </c:valAx>
      <c:valAx>
        <c:axId val="1364732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83200"/>
        <c:crosses val="max"/>
        <c:crossBetween val="between"/>
      </c:valAx>
      <c:catAx>
        <c:axId val="136483200"/>
        <c:scaling>
          <c:orientation val="minMax"/>
        </c:scaling>
        <c:delete val="1"/>
        <c:axPos val="b"/>
        <c:numFmt formatCode="General" sourceLinked="1"/>
        <c:tickLblPos val="none"/>
        <c:crossAx val="1364732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3445.5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/>
        <c:axId val="137037312"/>
        <c:axId val="1370388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/>
        <c:marker val="1"/>
        <c:axId val="137074944"/>
        <c:axId val="137073408"/>
      </c:lineChart>
      <c:catAx>
        <c:axId val="1370373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38848"/>
        <c:crosses val="autoZero"/>
        <c:auto val="1"/>
        <c:lblAlgn val="ctr"/>
        <c:lblOffset val="100"/>
      </c:catAx>
      <c:valAx>
        <c:axId val="1370388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37312"/>
        <c:crosses val="autoZero"/>
        <c:crossBetween val="between"/>
      </c:valAx>
      <c:valAx>
        <c:axId val="1370734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074944"/>
        <c:crosses val="max"/>
        <c:crossBetween val="between"/>
      </c:valAx>
      <c:catAx>
        <c:axId val="137074944"/>
        <c:scaling>
          <c:orientation val="minMax"/>
        </c:scaling>
        <c:delete val="1"/>
        <c:axPos val="b"/>
        <c:numFmt formatCode="General" sourceLinked="1"/>
        <c:tickLblPos val="none"/>
        <c:crossAx val="1370734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</c:v>
                </c:pt>
                <c:pt idx="1">
                  <c:v>86.5</c:v>
                </c:pt>
                <c:pt idx="2">
                  <c:v>101.5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/>
        <c:axId val="137180288"/>
        <c:axId val="1371818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/>
        <c:marker val="1"/>
        <c:axId val="137230208"/>
        <c:axId val="137228672"/>
      </c:lineChart>
      <c:catAx>
        <c:axId val="1371802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81824"/>
        <c:crosses val="autoZero"/>
        <c:auto val="1"/>
        <c:lblAlgn val="ctr"/>
        <c:lblOffset val="100"/>
      </c:catAx>
      <c:valAx>
        <c:axId val="1371818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180288"/>
        <c:crosses val="autoZero"/>
        <c:crossBetween val="between"/>
      </c:valAx>
      <c:valAx>
        <c:axId val="1372286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230208"/>
        <c:crosses val="max"/>
        <c:crossBetween val="between"/>
      </c:valAx>
      <c:catAx>
        <c:axId val="137230208"/>
        <c:scaling>
          <c:orientation val="minMax"/>
        </c:scaling>
        <c:delete val="1"/>
        <c:axPos val="b"/>
        <c:numFmt formatCode="General" sourceLinked="1"/>
        <c:tickLblPos val="none"/>
        <c:crossAx val="1372286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10</c:v>
                </c:pt>
                <c:pt idx="1">
                  <c:v>8.5</c:v>
                </c:pt>
                <c:pt idx="2">
                  <c:v>20.5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/>
        <c:axId val="155134592"/>
        <c:axId val="1551773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/>
        <c:marker val="1"/>
        <c:axId val="155180416"/>
        <c:axId val="155178880"/>
      </c:lineChart>
      <c:catAx>
        <c:axId val="1551345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177344"/>
        <c:crosses val="autoZero"/>
        <c:auto val="1"/>
        <c:lblAlgn val="ctr"/>
        <c:lblOffset val="100"/>
      </c:catAx>
      <c:valAx>
        <c:axId val="1551773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134592"/>
        <c:crosses val="autoZero"/>
        <c:crossBetween val="between"/>
      </c:valAx>
      <c:valAx>
        <c:axId val="1551788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180416"/>
        <c:crosses val="max"/>
        <c:crossBetween val="between"/>
      </c:valAx>
      <c:catAx>
        <c:axId val="155180416"/>
        <c:scaling>
          <c:orientation val="minMax"/>
        </c:scaling>
        <c:delete val="1"/>
        <c:axPos val="b"/>
        <c:numFmt formatCode="General" sourceLinked="1"/>
        <c:tickLblPos val="none"/>
        <c:crossAx val="1551788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0.15000000000000002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/>
        <c:axId val="136494080"/>
        <c:axId val="1365040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0.15000000000000002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/>
        <c:marker val="1"/>
        <c:axId val="136507392"/>
        <c:axId val="136505600"/>
      </c:lineChart>
      <c:catAx>
        <c:axId val="1364940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04064"/>
        <c:crosses val="autoZero"/>
        <c:auto val="1"/>
        <c:lblAlgn val="ctr"/>
        <c:lblOffset val="100"/>
      </c:catAx>
      <c:valAx>
        <c:axId val="13650406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94080"/>
        <c:crosses val="autoZero"/>
        <c:crossBetween val="between"/>
      </c:valAx>
      <c:valAx>
        <c:axId val="13650560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07392"/>
        <c:crosses val="max"/>
        <c:crossBetween val="between"/>
      </c:valAx>
      <c:catAx>
        <c:axId val="136507392"/>
        <c:scaling>
          <c:orientation val="minMax"/>
        </c:scaling>
        <c:delete val="1"/>
        <c:axPos val="b"/>
        <c:numFmt formatCode="General" sourceLinked="1"/>
        <c:tickLblPos val="none"/>
        <c:crossAx val="13650560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/>
        <c:axId val="136538752"/>
        <c:axId val="1365446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/>
        <c:marker val="1"/>
        <c:axId val="136547712"/>
        <c:axId val="136546176"/>
      </c:lineChart>
      <c:catAx>
        <c:axId val="1365387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44640"/>
        <c:crosses val="autoZero"/>
        <c:auto val="1"/>
        <c:lblAlgn val="ctr"/>
        <c:lblOffset val="100"/>
      </c:catAx>
      <c:valAx>
        <c:axId val="13654464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38752"/>
        <c:crosses val="autoZero"/>
        <c:crossBetween val="between"/>
      </c:valAx>
      <c:valAx>
        <c:axId val="1365461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47712"/>
        <c:crosses val="max"/>
        <c:crossBetween val="between"/>
      </c:valAx>
      <c:catAx>
        <c:axId val="136547712"/>
        <c:scaling>
          <c:orientation val="minMax"/>
        </c:scaling>
        <c:delete val="1"/>
        <c:axPos val="b"/>
        <c:numFmt formatCode="General" sourceLinked="1"/>
        <c:tickLblPos val="none"/>
        <c:crossAx val="1365461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3781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/>
        <c:axId val="136579328"/>
        <c:axId val="1365893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/>
        <c:marker val="1"/>
        <c:axId val="136592384"/>
        <c:axId val="136590848"/>
      </c:lineChart>
      <c:catAx>
        <c:axId val="1365793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89312"/>
        <c:crosses val="autoZero"/>
        <c:auto val="1"/>
        <c:lblAlgn val="ctr"/>
        <c:lblOffset val="100"/>
      </c:catAx>
      <c:valAx>
        <c:axId val="1365893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79328"/>
        <c:crosses val="autoZero"/>
        <c:crossBetween val="between"/>
      </c:valAx>
      <c:valAx>
        <c:axId val="1365908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2384"/>
        <c:crosses val="max"/>
        <c:crossBetween val="between"/>
      </c:valAx>
      <c:catAx>
        <c:axId val="136592384"/>
        <c:scaling>
          <c:orientation val="minMax"/>
        </c:scaling>
        <c:delete val="1"/>
        <c:axPos val="b"/>
        <c:numFmt formatCode="General" sourceLinked="1"/>
        <c:tickLblPos val="none"/>
        <c:crossAx val="1365908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785</c:v>
                </c:pt>
                <c:pt idx="1">
                  <c:v>3031</c:v>
                </c:pt>
                <c:pt idx="2">
                  <c:v>5735.5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/>
        <c:axId val="136624000"/>
        <c:axId val="1366255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0.35</c:v>
                </c:pt>
                <c:pt idx="1">
                  <c:v>0.95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/>
        <c:marker val="1"/>
        <c:axId val="136657536"/>
        <c:axId val="136656000"/>
      </c:lineChart>
      <c:catAx>
        <c:axId val="136624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25536"/>
        <c:crosses val="autoZero"/>
        <c:auto val="1"/>
        <c:lblAlgn val="ctr"/>
        <c:lblOffset val="100"/>
      </c:catAx>
      <c:valAx>
        <c:axId val="13662553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24000"/>
        <c:crosses val="autoZero"/>
        <c:crossBetween val="between"/>
      </c:valAx>
      <c:valAx>
        <c:axId val="13665600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57536"/>
        <c:crosses val="max"/>
        <c:crossBetween val="between"/>
      </c:valAx>
      <c:catAx>
        <c:axId val="136657536"/>
        <c:scaling>
          <c:orientation val="minMax"/>
        </c:scaling>
        <c:delete val="1"/>
        <c:axPos val="b"/>
        <c:numFmt formatCode="General" sourceLinked="1"/>
        <c:tickLblPos val="none"/>
        <c:crossAx val="13665600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9428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/>
        <c:axId val="136676864"/>
        <c:axId val="13667840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/>
        <c:marker val="1"/>
        <c:axId val="136694016"/>
        <c:axId val="136692480"/>
      </c:lineChart>
      <c:catAx>
        <c:axId val="136676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78400"/>
        <c:crosses val="autoZero"/>
        <c:auto val="1"/>
        <c:lblAlgn val="ctr"/>
        <c:lblOffset val="100"/>
      </c:catAx>
      <c:valAx>
        <c:axId val="13667840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76864"/>
        <c:crosses val="autoZero"/>
        <c:crossBetween val="between"/>
      </c:valAx>
      <c:valAx>
        <c:axId val="1366924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694016"/>
        <c:crosses val="max"/>
        <c:crossBetween val="between"/>
      </c:valAx>
      <c:catAx>
        <c:axId val="136694016"/>
        <c:scaling>
          <c:orientation val="minMax"/>
        </c:scaling>
        <c:delete val="1"/>
        <c:axPos val="b"/>
        <c:numFmt formatCode="General" sourceLinked="1"/>
        <c:tickLblPos val="none"/>
        <c:crossAx val="1366924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372.5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/>
        <c:axId val="136848512"/>
        <c:axId val="1368500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9.9999999999999978E-2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/>
        <c:marker val="1"/>
        <c:axId val="136869760"/>
        <c:axId val="136868224"/>
      </c:lineChart>
      <c:catAx>
        <c:axId val="136848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850048"/>
        <c:crosses val="autoZero"/>
        <c:auto val="1"/>
        <c:lblAlgn val="ctr"/>
        <c:lblOffset val="100"/>
      </c:catAx>
      <c:valAx>
        <c:axId val="1368500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848512"/>
        <c:crosses val="autoZero"/>
        <c:crossBetween val="between"/>
      </c:valAx>
      <c:valAx>
        <c:axId val="1368682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869760"/>
        <c:crosses val="max"/>
        <c:crossBetween val="between"/>
      </c:valAx>
      <c:catAx>
        <c:axId val="136869760"/>
        <c:scaling>
          <c:orientation val="minMax"/>
        </c:scaling>
        <c:delete val="1"/>
        <c:axPos val="b"/>
        <c:numFmt formatCode="General" sourceLinked="1"/>
        <c:tickLblPos val="none"/>
        <c:crossAx val="1368682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/>
        <c:axId val="136894720"/>
        <c:axId val="1369128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/>
        <c:marker val="1"/>
        <c:axId val="136915968"/>
        <c:axId val="136914432"/>
      </c:lineChart>
      <c:catAx>
        <c:axId val="136894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12896"/>
        <c:crosses val="autoZero"/>
        <c:auto val="1"/>
        <c:lblAlgn val="ctr"/>
        <c:lblOffset val="100"/>
      </c:catAx>
      <c:valAx>
        <c:axId val="1369128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894720"/>
        <c:crosses val="autoZero"/>
        <c:crossBetween val="between"/>
      </c:valAx>
      <c:valAx>
        <c:axId val="1369144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15968"/>
        <c:crosses val="max"/>
        <c:crossBetween val="between"/>
      </c:valAx>
      <c:catAx>
        <c:axId val="136915968"/>
        <c:scaling>
          <c:orientation val="minMax"/>
        </c:scaling>
        <c:delete val="1"/>
        <c:axPos val="b"/>
        <c:tickLblPos val="none"/>
        <c:crossAx val="1369144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/>
        <c:axId val="136959872"/>
        <c:axId val="1369614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/>
        <c:marker val="1"/>
        <c:axId val="136989312"/>
        <c:axId val="136987776"/>
      </c:lineChart>
      <c:catAx>
        <c:axId val="1369598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61408"/>
        <c:crosses val="autoZero"/>
        <c:auto val="1"/>
        <c:lblAlgn val="ctr"/>
        <c:lblOffset val="100"/>
      </c:catAx>
      <c:valAx>
        <c:axId val="1369614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59872"/>
        <c:crosses val="autoZero"/>
        <c:crossBetween val="between"/>
      </c:valAx>
      <c:valAx>
        <c:axId val="1369877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989312"/>
        <c:crosses val="max"/>
        <c:crossBetween val="between"/>
      </c:valAx>
      <c:catAx>
        <c:axId val="136989312"/>
        <c:scaling>
          <c:orientation val="minMax"/>
        </c:scaling>
        <c:delete val="1"/>
        <c:axPos val="b"/>
        <c:numFmt formatCode="General" sourceLinked="1"/>
        <c:tickLblPos val="none"/>
        <c:crossAx val="1369877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C17" sqref="AC17"/>
    </sheetView>
  </sheetViews>
  <sheetFormatPr defaultRowHeight="16.5"/>
  <cols>
    <col min="1" max="1" width="1.375" style="1" customWidth="1"/>
    <col min="2" max="2" width="13" style="1" customWidth="1"/>
    <col min="3" max="3" width="8.375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1"/>
      <c r="H1" s="91"/>
      <c r="I1" s="91"/>
      <c r="O1" s="5"/>
      <c r="Q1" s="5"/>
      <c r="T1" s="6" t="s">
        <v>2</v>
      </c>
    </row>
    <row r="2" spans="1:25" ht="20.25">
      <c r="B2" s="92" t="s">
        <v>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>
      <c r="B3" s="93" t="s">
        <v>32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57</v>
      </c>
      <c r="F5" s="15"/>
      <c r="G5" s="94" t="s">
        <v>7</v>
      </c>
      <c r="H5" s="94"/>
      <c r="I5" s="16"/>
      <c r="J5" s="95">
        <v>43728</v>
      </c>
      <c r="K5" s="95"/>
      <c r="L5" s="95"/>
      <c r="M5" s="95"/>
      <c r="N5" s="95"/>
      <c r="O5" s="16"/>
      <c r="P5" s="17" t="s">
        <v>8</v>
      </c>
      <c r="Q5" s="18"/>
      <c r="R5" s="19"/>
      <c r="S5" s="14"/>
      <c r="T5" s="14"/>
      <c r="U5" s="96">
        <v>43734</v>
      </c>
      <c r="V5" s="97"/>
      <c r="W5" s="97"/>
      <c r="X5" s="97"/>
      <c r="Y5" s="20"/>
    </row>
    <row r="6" spans="1:25">
      <c r="A6" s="7"/>
      <c r="B6" s="21" t="s">
        <v>9</v>
      </c>
      <c r="C6" s="22" t="s">
        <v>10</v>
      </c>
      <c r="D6" s="23"/>
      <c r="E6" s="24" t="s">
        <v>58</v>
      </c>
      <c r="F6" s="25"/>
      <c r="G6" s="98" t="s">
        <v>11</v>
      </c>
      <c r="H6" s="98"/>
      <c r="I6" s="26"/>
      <c r="J6" s="99">
        <v>43702</v>
      </c>
      <c r="K6" s="99"/>
      <c r="L6" s="99"/>
      <c r="M6" s="99"/>
      <c r="N6" s="99"/>
      <c r="O6" s="26"/>
      <c r="P6" s="27" t="s">
        <v>12</v>
      </c>
      <c r="Q6" s="28"/>
      <c r="R6" s="28"/>
      <c r="S6" s="26"/>
      <c r="T6" s="28"/>
      <c r="U6" s="100"/>
      <c r="V6" s="100"/>
      <c r="W6" s="100"/>
      <c r="X6" s="100"/>
      <c r="Y6" s="29" t="s">
        <v>13</v>
      </c>
    </row>
    <row r="7" spans="1:25">
      <c r="A7" s="30"/>
      <c r="B7" s="31" t="s">
        <v>14</v>
      </c>
      <c r="C7" s="22" t="s">
        <v>15</v>
      </c>
      <c r="D7" s="23"/>
      <c r="E7" s="32"/>
      <c r="F7" s="33"/>
      <c r="G7" s="98" t="s">
        <v>16</v>
      </c>
      <c r="H7" s="98"/>
      <c r="I7" s="26"/>
      <c r="J7" s="101"/>
      <c r="K7" s="101"/>
      <c r="L7" s="101"/>
      <c r="M7" s="101"/>
      <c r="N7" s="101"/>
      <c r="O7" s="26"/>
      <c r="P7" s="27" t="s">
        <v>17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18</v>
      </c>
      <c r="C8" s="36" t="s">
        <v>19</v>
      </c>
      <c r="D8" s="37"/>
      <c r="E8" s="38" t="s">
        <v>20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상항농장</v>
      </c>
      <c r="C10" s="51" t="s">
        <v>22</v>
      </c>
      <c r="D10" s="52">
        <f>ROUNDDOWN((J5-J6+1)/7,0)</f>
        <v>3</v>
      </c>
      <c r="E10" s="53" t="s">
        <v>23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24</v>
      </c>
      <c r="C11" s="58" t="s">
        <v>25</v>
      </c>
      <c r="D11" s="58" t="s">
        <v>26</v>
      </c>
      <c r="E11" s="58" t="s">
        <v>27</v>
      </c>
      <c r="F11" s="58" t="s">
        <v>28</v>
      </c>
      <c r="G11" s="58" t="s">
        <v>29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54</v>
      </c>
      <c r="C12" s="59" t="s">
        <v>59</v>
      </c>
      <c r="D12" s="60">
        <v>43728</v>
      </c>
      <c r="E12" s="59">
        <v>1</v>
      </c>
      <c r="F12" s="59">
        <v>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56</v>
      </c>
      <c r="C13" s="59" t="s">
        <v>59</v>
      </c>
      <c r="D13" s="60">
        <v>43728</v>
      </c>
      <c r="E13" s="59">
        <v>1</v>
      </c>
      <c r="F13" s="59">
        <v>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54</v>
      </c>
      <c r="C14" s="59" t="s">
        <v>55</v>
      </c>
      <c r="D14" s="60">
        <v>43728</v>
      </c>
      <c r="E14" s="59">
        <v>7</v>
      </c>
      <c r="F14" s="59">
        <v>143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56</v>
      </c>
      <c r="C15" s="59" t="s">
        <v>55</v>
      </c>
      <c r="D15" s="60">
        <v>43728</v>
      </c>
      <c r="E15" s="59">
        <v>13</v>
      </c>
      <c r="F15" s="59">
        <v>146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54</v>
      </c>
      <c r="C16" s="59" t="s">
        <v>30</v>
      </c>
      <c r="D16" s="60">
        <v>43728</v>
      </c>
      <c r="E16" s="59">
        <v>774</v>
      </c>
      <c r="F16" s="59">
        <v>55</v>
      </c>
      <c r="G16" s="59">
        <v>10</v>
      </c>
      <c r="H16" s="59">
        <v>7</v>
      </c>
      <c r="I16" s="59">
        <v>3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56</v>
      </c>
      <c r="C17" s="59" t="s">
        <v>30</v>
      </c>
      <c r="D17" s="60">
        <v>43728</v>
      </c>
      <c r="E17" s="59">
        <v>796</v>
      </c>
      <c r="F17" s="59">
        <v>76</v>
      </c>
      <c r="G17" s="59">
        <v>10</v>
      </c>
      <c r="H17" s="59">
        <v>6</v>
      </c>
      <c r="I17" s="59">
        <v>3</v>
      </c>
      <c r="J17" s="59">
        <v>1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54</v>
      </c>
      <c r="C18" s="59" t="s">
        <v>61</v>
      </c>
      <c r="D18" s="60">
        <v>43731</v>
      </c>
      <c r="E18" s="61">
        <v>2.4</v>
      </c>
      <c r="F18" s="62">
        <v>62.731054392423424</v>
      </c>
      <c r="G18" s="59">
        <v>10</v>
      </c>
      <c r="H18" s="59" t="s">
        <v>31</v>
      </c>
      <c r="I18" s="59">
        <v>4</v>
      </c>
      <c r="J18" s="59">
        <v>2</v>
      </c>
      <c r="K18" s="59">
        <v>1</v>
      </c>
      <c r="L18" s="59">
        <v>2</v>
      </c>
      <c r="M18" s="59">
        <v>1</v>
      </c>
      <c r="N18" s="59" t="s">
        <v>31</v>
      </c>
      <c r="O18" s="59" t="s">
        <v>31</v>
      </c>
      <c r="P18" s="59" t="s">
        <v>31</v>
      </c>
      <c r="Q18" s="59" t="s">
        <v>31</v>
      </c>
      <c r="R18" s="59" t="s">
        <v>31</v>
      </c>
      <c r="S18" s="59" t="s">
        <v>31</v>
      </c>
      <c r="T18" s="59" t="s">
        <v>31</v>
      </c>
      <c r="U18" s="59"/>
      <c r="V18" s="59"/>
      <c r="W18" s="59"/>
      <c r="X18" s="59"/>
      <c r="Y18" s="59"/>
    </row>
    <row r="19" spans="2:25">
      <c r="B19" s="59" t="s">
        <v>56</v>
      </c>
      <c r="C19" s="59" t="s">
        <v>62</v>
      </c>
      <c r="D19" s="60">
        <v>43731</v>
      </c>
      <c r="E19" s="61">
        <v>2.8</v>
      </c>
      <c r="F19" s="62">
        <v>71.030637572268091</v>
      </c>
      <c r="G19" s="59">
        <v>10</v>
      </c>
      <c r="H19" s="59">
        <v>1</v>
      </c>
      <c r="I19" s="59">
        <v>2</v>
      </c>
      <c r="J19" s="59">
        <v>2</v>
      </c>
      <c r="K19" s="59">
        <v>2</v>
      </c>
      <c r="L19" s="59" t="s">
        <v>31</v>
      </c>
      <c r="M19" s="59">
        <v>2</v>
      </c>
      <c r="N19" s="59">
        <v>1</v>
      </c>
      <c r="O19" s="59" t="s">
        <v>31</v>
      </c>
      <c r="P19" s="59" t="s">
        <v>31</v>
      </c>
      <c r="Q19" s="59" t="s">
        <v>31</v>
      </c>
      <c r="R19" s="59" t="s">
        <v>31</v>
      </c>
      <c r="S19" s="59" t="s">
        <v>31</v>
      </c>
      <c r="T19" s="59" t="s">
        <v>31</v>
      </c>
      <c r="U19" s="59"/>
      <c r="V19" s="59"/>
      <c r="W19" s="59"/>
      <c r="X19" s="59"/>
      <c r="Y19" s="59"/>
    </row>
    <row r="20" spans="2:25">
      <c r="B20" s="59" t="s">
        <v>54</v>
      </c>
      <c r="C20" s="59" t="s">
        <v>60</v>
      </c>
      <c r="D20" s="60">
        <v>43731</v>
      </c>
      <c r="E20" s="61">
        <v>0.1</v>
      </c>
      <c r="F20" s="72">
        <v>316.2277660168379</v>
      </c>
      <c r="G20" s="59">
        <v>10</v>
      </c>
      <c r="H20" s="59">
        <v>9</v>
      </c>
      <c r="I20" s="59">
        <v>1</v>
      </c>
      <c r="J20" s="59" t="s">
        <v>31</v>
      </c>
      <c r="K20" s="59" t="s">
        <v>31</v>
      </c>
      <c r="L20" s="59" t="s">
        <v>31</v>
      </c>
      <c r="M20" s="59" t="s">
        <v>31</v>
      </c>
      <c r="N20" s="59" t="s">
        <v>31</v>
      </c>
      <c r="O20" s="59" t="s">
        <v>31</v>
      </c>
      <c r="P20" s="59" t="s">
        <v>31</v>
      </c>
      <c r="Q20" s="59" t="s">
        <v>31</v>
      </c>
      <c r="R20" s="59" t="s">
        <v>31</v>
      </c>
      <c r="S20" s="59" t="s">
        <v>31</v>
      </c>
      <c r="T20" s="59" t="s">
        <v>31</v>
      </c>
      <c r="U20" s="59"/>
      <c r="V20" s="59"/>
      <c r="W20" s="59"/>
      <c r="X20" s="59"/>
      <c r="Y20" s="59"/>
    </row>
    <row r="21" spans="2:25">
      <c r="B21" s="59" t="s">
        <v>56</v>
      </c>
      <c r="C21" s="59" t="s">
        <v>60</v>
      </c>
      <c r="D21" s="60">
        <v>43731</v>
      </c>
      <c r="E21" s="61">
        <v>0.2</v>
      </c>
      <c r="F21" s="73">
        <v>210.81851067789194</v>
      </c>
      <c r="G21" s="59">
        <v>10</v>
      </c>
      <c r="H21" s="59">
        <v>8</v>
      </c>
      <c r="I21" s="59">
        <v>2</v>
      </c>
      <c r="J21" s="59" t="s">
        <v>31</v>
      </c>
      <c r="K21" s="59" t="s">
        <v>31</v>
      </c>
      <c r="L21" s="59" t="s">
        <v>31</v>
      </c>
      <c r="M21" s="59" t="s">
        <v>31</v>
      </c>
      <c r="N21" s="59" t="s">
        <v>31</v>
      </c>
      <c r="O21" s="59" t="s">
        <v>31</v>
      </c>
      <c r="P21" s="59" t="s">
        <v>31</v>
      </c>
      <c r="Q21" s="59" t="s">
        <v>31</v>
      </c>
      <c r="R21" s="59" t="s">
        <v>31</v>
      </c>
      <c r="S21" s="59" t="s">
        <v>31</v>
      </c>
      <c r="T21" s="59" t="s">
        <v>31</v>
      </c>
      <c r="U21" s="59"/>
      <c r="V21" s="59"/>
      <c r="W21" s="59"/>
      <c r="X21" s="59"/>
      <c r="Y21" s="59"/>
    </row>
    <row r="23" spans="2:25">
      <c r="B23" s="75" t="s">
        <v>63</v>
      </c>
    </row>
    <row r="24" spans="2:25">
      <c r="B24" s="76" t="s">
        <v>64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</row>
    <row r="25" spans="2:25">
      <c r="B25" s="79" t="s">
        <v>65</v>
      </c>
      <c r="Y25" s="80"/>
    </row>
    <row r="26" spans="2:25">
      <c r="B26" s="79"/>
      <c r="Y26" s="80"/>
    </row>
    <row r="27" spans="2:25">
      <c r="B27" s="79"/>
      <c r="Y27" s="80"/>
    </row>
    <row r="28" spans="2:25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3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7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7 B14:B17 D14:D17">
    <cfRule type="colorScale" priority="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7 D14:D17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X17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 D16:D17">
    <cfRule type="colorScale" priority="1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4:Y17">
    <cfRule type="colorScale" priority="10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V17">
    <cfRule type="colorScale" priority="1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W15:Y17">
    <cfRule type="colorScale" priority="1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21 D18:D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8" right="0.16" top="0.47" bottom="0.41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6"/>
  <sheetViews>
    <sheetView workbookViewId="0">
      <selection activeCell="H29" sqref="H29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4"/>
      <c r="C1" s="85"/>
      <c r="D1" s="86"/>
      <c r="E1" s="4"/>
      <c r="F1" s="86"/>
      <c r="G1" s="91"/>
      <c r="H1" s="91"/>
      <c r="I1" s="91"/>
      <c r="J1" s="86"/>
      <c r="K1" s="86"/>
      <c r="L1" s="86"/>
      <c r="M1" s="86"/>
      <c r="N1" s="86"/>
      <c r="O1" s="5"/>
      <c r="P1" s="86"/>
      <c r="Q1" s="5"/>
      <c r="R1" s="86"/>
      <c r="S1" s="86"/>
      <c r="T1" s="74"/>
      <c r="U1" s="86"/>
      <c r="V1" s="86"/>
      <c r="W1" s="86"/>
      <c r="X1" s="86"/>
      <c r="Y1" s="86"/>
    </row>
    <row r="2" spans="1:25" ht="20.25">
      <c r="B2" s="92" t="s">
        <v>66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>
      <c r="B3" s="107" t="s">
        <v>67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8" t="s">
        <v>68</v>
      </c>
      <c r="C5" s="12" t="s">
        <v>69</v>
      </c>
      <c r="D5" s="13"/>
      <c r="E5" s="14" t="s">
        <v>70</v>
      </c>
      <c r="F5" s="15"/>
      <c r="G5" s="94" t="s">
        <v>71</v>
      </c>
      <c r="H5" s="94"/>
      <c r="I5" s="16"/>
      <c r="J5" s="95">
        <v>43769</v>
      </c>
      <c r="K5" s="95"/>
      <c r="L5" s="95"/>
      <c r="M5" s="95"/>
      <c r="N5" s="95"/>
      <c r="O5" s="16"/>
      <c r="P5" s="17" t="s">
        <v>72</v>
      </c>
      <c r="Q5" s="18"/>
      <c r="R5" s="19"/>
      <c r="S5" s="14"/>
      <c r="T5" s="14"/>
      <c r="U5" s="96">
        <v>43774</v>
      </c>
      <c r="V5" s="97"/>
      <c r="W5" s="97"/>
      <c r="X5" s="97"/>
      <c r="Y5" s="20"/>
    </row>
    <row r="6" spans="1:25">
      <c r="A6" s="7"/>
      <c r="B6" s="109"/>
      <c r="C6" s="22" t="s">
        <v>10</v>
      </c>
      <c r="D6" s="23"/>
      <c r="E6" s="24" t="s">
        <v>73</v>
      </c>
      <c r="F6" s="25"/>
      <c r="G6" s="98" t="s">
        <v>74</v>
      </c>
      <c r="H6" s="98"/>
      <c r="I6" s="26"/>
      <c r="J6" s="99">
        <v>43702</v>
      </c>
      <c r="K6" s="99"/>
      <c r="L6" s="99"/>
      <c r="M6" s="99"/>
      <c r="N6" s="99"/>
      <c r="O6" s="26"/>
      <c r="P6" s="27" t="s">
        <v>75</v>
      </c>
      <c r="Q6" s="28"/>
      <c r="R6" s="28"/>
      <c r="S6" s="26"/>
      <c r="T6" s="28"/>
      <c r="U6" s="100"/>
      <c r="V6" s="100"/>
      <c r="W6" s="100"/>
      <c r="X6" s="100"/>
      <c r="Y6" s="29" t="s">
        <v>13</v>
      </c>
    </row>
    <row r="7" spans="1:25">
      <c r="A7" s="7"/>
      <c r="B7" s="109"/>
      <c r="C7" s="22" t="s">
        <v>76</v>
      </c>
      <c r="D7" s="23"/>
      <c r="E7" s="32"/>
      <c r="F7" s="33"/>
      <c r="G7" s="98" t="s">
        <v>77</v>
      </c>
      <c r="H7" s="98"/>
      <c r="I7" s="26"/>
      <c r="J7" s="101"/>
      <c r="K7" s="101"/>
      <c r="L7" s="101"/>
      <c r="M7" s="101"/>
      <c r="N7" s="101"/>
      <c r="O7" s="26"/>
      <c r="P7" s="27" t="s">
        <v>78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110"/>
      <c r="C8" s="87" t="s">
        <v>79</v>
      </c>
      <c r="D8" s="37"/>
      <c r="E8" s="43"/>
      <c r="F8" s="39"/>
      <c r="G8" s="104"/>
      <c r="H8" s="104"/>
      <c r="I8" s="36"/>
      <c r="J8" s="105"/>
      <c r="K8" s="105"/>
      <c r="L8" s="105"/>
      <c r="M8" s="105"/>
      <c r="N8" s="105"/>
      <c r="O8" s="36"/>
      <c r="P8" s="40"/>
      <c r="Q8" s="43"/>
      <c r="R8" s="43"/>
      <c r="S8" s="43"/>
      <c r="T8" s="43"/>
      <c r="U8" s="106"/>
      <c r="V8" s="106"/>
      <c r="W8" s="106"/>
      <c r="X8" s="106"/>
      <c r="Y8" s="45"/>
    </row>
    <row r="9" spans="1:25" ht="18" thickTop="1" thickBot="1">
      <c r="B9" s="46" t="s">
        <v>80</v>
      </c>
      <c r="C9" s="47"/>
      <c r="D9" s="88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상항농장</v>
      </c>
      <c r="C10" s="51" t="s">
        <v>81</v>
      </c>
      <c r="D10" s="52">
        <f>ROUNDDOWN((J5-J6+1)/7,0)</f>
        <v>9</v>
      </c>
      <c r="E10" s="53" t="s">
        <v>82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24</v>
      </c>
      <c r="C11" s="58" t="s">
        <v>25</v>
      </c>
      <c r="D11" s="58" t="s">
        <v>26</v>
      </c>
      <c r="E11" s="58" t="s">
        <v>27</v>
      </c>
      <c r="F11" s="58" t="s">
        <v>28</v>
      </c>
      <c r="G11" s="58" t="s">
        <v>29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83</v>
      </c>
      <c r="C12" s="59" t="s">
        <v>84</v>
      </c>
      <c r="D12" s="60">
        <v>43769</v>
      </c>
      <c r="E12" s="59">
        <v>14</v>
      </c>
      <c r="F12" s="59">
        <v>214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86</v>
      </c>
      <c r="C13" s="59" t="s">
        <v>84</v>
      </c>
      <c r="D13" s="60">
        <v>43769</v>
      </c>
      <c r="E13" s="59">
        <v>159</v>
      </c>
      <c r="F13" s="59">
        <v>109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83</v>
      </c>
      <c r="C14" s="59" t="s">
        <v>85</v>
      </c>
      <c r="D14" s="60">
        <v>43769</v>
      </c>
      <c r="E14" s="59">
        <v>5</v>
      </c>
      <c r="F14" s="59">
        <v>40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86</v>
      </c>
      <c r="C15" s="59" t="s">
        <v>85</v>
      </c>
      <c r="D15" s="60">
        <v>43769</v>
      </c>
      <c r="E15" s="59">
        <v>12</v>
      </c>
      <c r="F15" s="59">
        <v>58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83</v>
      </c>
      <c r="C16" s="59" t="s">
        <v>30</v>
      </c>
      <c r="D16" s="60">
        <v>43769</v>
      </c>
      <c r="E16" s="59">
        <v>3724</v>
      </c>
      <c r="F16" s="59">
        <v>75</v>
      </c>
      <c r="G16" s="59">
        <v>10</v>
      </c>
      <c r="H16" s="59">
        <v>1</v>
      </c>
      <c r="I16" s="59"/>
      <c r="J16" s="59">
        <v>4</v>
      </c>
      <c r="K16" s="59">
        <v>2</v>
      </c>
      <c r="L16" s="59">
        <v>2</v>
      </c>
      <c r="M16" s="59"/>
      <c r="N16" s="59"/>
      <c r="O16" s="59"/>
      <c r="P16" s="59">
        <v>1</v>
      </c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86</v>
      </c>
      <c r="C17" s="59" t="s">
        <v>30</v>
      </c>
      <c r="D17" s="60">
        <v>43769</v>
      </c>
      <c r="E17" s="59">
        <v>2338</v>
      </c>
      <c r="F17" s="59">
        <v>61</v>
      </c>
      <c r="G17" s="59">
        <v>10</v>
      </c>
      <c r="H17" s="59"/>
      <c r="I17" s="59">
        <v>5</v>
      </c>
      <c r="J17" s="59">
        <v>4</v>
      </c>
      <c r="K17" s="59"/>
      <c r="L17" s="59"/>
      <c r="M17" s="59"/>
      <c r="N17" s="59">
        <v>1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83</v>
      </c>
      <c r="C18" s="59" t="s">
        <v>87</v>
      </c>
      <c r="D18" s="60">
        <v>43769</v>
      </c>
      <c r="E18" s="59">
        <v>2776</v>
      </c>
      <c r="F18" s="59">
        <v>74</v>
      </c>
      <c r="G18" s="59">
        <v>10</v>
      </c>
      <c r="H18" s="59">
        <v>4</v>
      </c>
      <c r="I18" s="59">
        <v>1</v>
      </c>
      <c r="J18" s="59">
        <v>1</v>
      </c>
      <c r="K18" s="59">
        <v>1</v>
      </c>
      <c r="L18" s="59">
        <v>2</v>
      </c>
      <c r="M18" s="59"/>
      <c r="N18" s="59">
        <v>1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86</v>
      </c>
      <c r="C19" s="59" t="s">
        <v>87</v>
      </c>
      <c r="D19" s="60">
        <v>43769</v>
      </c>
      <c r="E19" s="59">
        <v>4786</v>
      </c>
      <c r="F19" s="59">
        <v>75</v>
      </c>
      <c r="G19" s="59">
        <v>10</v>
      </c>
      <c r="H19" s="59">
        <v>2</v>
      </c>
      <c r="I19" s="59">
        <v>1</v>
      </c>
      <c r="J19" s="59">
        <v>1</v>
      </c>
      <c r="K19" s="59"/>
      <c r="L19" s="59">
        <v>2</v>
      </c>
      <c r="M19" s="59">
        <v>1</v>
      </c>
      <c r="N19" s="59">
        <v>2</v>
      </c>
      <c r="O19" s="59"/>
      <c r="P19" s="59"/>
      <c r="Q19" s="59">
        <v>1</v>
      </c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83</v>
      </c>
      <c r="C20" s="59" t="s">
        <v>88</v>
      </c>
      <c r="D20" s="60">
        <v>43769</v>
      </c>
      <c r="E20" s="61">
        <v>7.3</v>
      </c>
      <c r="F20" s="72">
        <v>9.2458706535692432</v>
      </c>
      <c r="G20" s="59">
        <v>10</v>
      </c>
      <c r="H20" s="59" t="s">
        <v>31</v>
      </c>
      <c r="I20" s="59" t="s">
        <v>31</v>
      </c>
      <c r="J20" s="59" t="s">
        <v>31</v>
      </c>
      <c r="K20" s="59" t="s">
        <v>31</v>
      </c>
      <c r="L20" s="59" t="s">
        <v>31</v>
      </c>
      <c r="M20" s="59" t="s">
        <v>31</v>
      </c>
      <c r="N20" s="59">
        <v>1</v>
      </c>
      <c r="O20" s="59">
        <v>5</v>
      </c>
      <c r="P20" s="59">
        <v>4</v>
      </c>
      <c r="Q20" s="59" t="s">
        <v>31</v>
      </c>
      <c r="R20" s="59" t="s">
        <v>31</v>
      </c>
      <c r="S20" s="59" t="s">
        <v>31</v>
      </c>
      <c r="T20" s="59" t="s">
        <v>31</v>
      </c>
      <c r="U20" s="59"/>
      <c r="V20" s="59"/>
      <c r="W20" s="59"/>
      <c r="X20" s="59"/>
      <c r="Y20" s="59"/>
    </row>
    <row r="21" spans="2:25">
      <c r="B21" s="59" t="s">
        <v>86</v>
      </c>
      <c r="C21" s="59" t="s">
        <v>89</v>
      </c>
      <c r="D21" s="60">
        <v>43769</v>
      </c>
      <c r="E21" s="61">
        <v>6.3</v>
      </c>
      <c r="F21" s="73">
        <v>18.404790614736616</v>
      </c>
      <c r="G21" s="59">
        <v>10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9">
        <v>2</v>
      </c>
      <c r="N21" s="59">
        <v>5</v>
      </c>
      <c r="O21" s="59">
        <v>2</v>
      </c>
      <c r="P21" s="59" t="s">
        <v>31</v>
      </c>
      <c r="Q21" s="59">
        <v>1</v>
      </c>
      <c r="R21" s="59" t="s">
        <v>31</v>
      </c>
      <c r="S21" s="59" t="s">
        <v>31</v>
      </c>
      <c r="T21" s="59" t="s">
        <v>31</v>
      </c>
      <c r="U21" s="59"/>
      <c r="V21" s="59"/>
      <c r="W21" s="59"/>
      <c r="X21" s="59"/>
      <c r="Y21" s="59"/>
    </row>
    <row r="22" spans="2:25">
      <c r="B22" s="59" t="s">
        <v>83</v>
      </c>
      <c r="C22" s="59" t="s">
        <v>90</v>
      </c>
      <c r="D22" s="60">
        <v>43769</v>
      </c>
      <c r="E22" s="61">
        <v>0</v>
      </c>
      <c r="F22" s="62">
        <v>0</v>
      </c>
      <c r="G22" s="59">
        <v>10</v>
      </c>
      <c r="H22" s="59">
        <v>10</v>
      </c>
      <c r="I22" s="59" t="s">
        <v>31</v>
      </c>
      <c r="J22" s="59" t="s">
        <v>31</v>
      </c>
      <c r="K22" s="59" t="s">
        <v>31</v>
      </c>
      <c r="L22" s="59" t="s">
        <v>31</v>
      </c>
      <c r="M22" s="59" t="s">
        <v>31</v>
      </c>
      <c r="N22" s="59" t="s">
        <v>31</v>
      </c>
      <c r="O22" s="59" t="s">
        <v>31</v>
      </c>
      <c r="P22" s="59" t="s">
        <v>31</v>
      </c>
      <c r="Q22" s="59" t="s">
        <v>31</v>
      </c>
      <c r="R22" s="59" t="s">
        <v>31</v>
      </c>
      <c r="S22" s="59" t="s">
        <v>31</v>
      </c>
      <c r="T22" s="59" t="s">
        <v>31</v>
      </c>
      <c r="U22" s="59"/>
      <c r="V22" s="59"/>
      <c r="W22" s="59"/>
      <c r="X22" s="59"/>
      <c r="Y22" s="59"/>
    </row>
    <row r="23" spans="2:25">
      <c r="B23" s="59" t="s">
        <v>86</v>
      </c>
      <c r="C23" s="59" t="s">
        <v>90</v>
      </c>
      <c r="D23" s="60">
        <v>43769</v>
      </c>
      <c r="E23" s="61">
        <v>0</v>
      </c>
      <c r="F23" s="62">
        <v>0</v>
      </c>
      <c r="G23" s="59">
        <v>10</v>
      </c>
      <c r="H23" s="59">
        <v>10</v>
      </c>
      <c r="I23" s="59" t="s">
        <v>31</v>
      </c>
      <c r="J23" s="59" t="s">
        <v>31</v>
      </c>
      <c r="K23" s="59" t="s">
        <v>31</v>
      </c>
      <c r="L23" s="59" t="s">
        <v>31</v>
      </c>
      <c r="M23" s="59" t="s">
        <v>31</v>
      </c>
      <c r="N23" s="59" t="s">
        <v>31</v>
      </c>
      <c r="O23" s="59" t="s">
        <v>31</v>
      </c>
      <c r="P23" s="59" t="s">
        <v>31</v>
      </c>
      <c r="Q23" s="59" t="s">
        <v>31</v>
      </c>
      <c r="R23" s="59" t="s">
        <v>31</v>
      </c>
      <c r="S23" s="59" t="s">
        <v>31</v>
      </c>
      <c r="T23" s="59" t="s">
        <v>31</v>
      </c>
      <c r="U23" s="59"/>
      <c r="V23" s="59"/>
      <c r="W23" s="59"/>
      <c r="X23" s="59"/>
      <c r="Y23" s="59"/>
    </row>
    <row r="24" spans="2:25">
      <c r="B24" s="59" t="s">
        <v>83</v>
      </c>
      <c r="C24" s="59" t="s">
        <v>91</v>
      </c>
      <c r="D24" s="60">
        <v>43769</v>
      </c>
      <c r="E24" s="59">
        <v>8037</v>
      </c>
      <c r="F24" s="59">
        <v>40</v>
      </c>
      <c r="G24" s="59">
        <v>10</v>
      </c>
      <c r="H24" s="59"/>
      <c r="I24" s="59"/>
      <c r="J24" s="59"/>
      <c r="K24" s="59"/>
      <c r="L24" s="59">
        <v>1</v>
      </c>
      <c r="M24" s="59">
        <v>1</v>
      </c>
      <c r="N24" s="59">
        <v>1</v>
      </c>
      <c r="O24" s="59">
        <v>2</v>
      </c>
      <c r="P24" s="59">
        <v>2</v>
      </c>
      <c r="Q24" s="59">
        <v>2</v>
      </c>
      <c r="R24" s="59">
        <v>1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86</v>
      </c>
      <c r="C25" s="59" t="s">
        <v>91</v>
      </c>
      <c r="D25" s="60">
        <v>43769</v>
      </c>
      <c r="E25" s="59">
        <v>10819</v>
      </c>
      <c r="F25" s="59">
        <v>23</v>
      </c>
      <c r="G25" s="59">
        <v>10</v>
      </c>
      <c r="H25" s="59"/>
      <c r="I25" s="59"/>
      <c r="J25" s="59"/>
      <c r="K25" s="59"/>
      <c r="L25" s="59"/>
      <c r="M25" s="59"/>
      <c r="N25" s="59"/>
      <c r="O25" s="59">
        <v>2</v>
      </c>
      <c r="P25" s="59">
        <v>2</v>
      </c>
      <c r="Q25" s="59">
        <v>3</v>
      </c>
      <c r="R25" s="59">
        <v>2</v>
      </c>
      <c r="S25" s="59">
        <v>1</v>
      </c>
      <c r="T25" s="59"/>
      <c r="U25" s="59"/>
      <c r="V25" s="59"/>
      <c r="W25" s="59"/>
      <c r="X25" s="59"/>
      <c r="Y25" s="59"/>
    </row>
    <row r="26" spans="2:25">
      <c r="B26" s="59" t="s">
        <v>83</v>
      </c>
      <c r="C26" s="59" t="s">
        <v>92</v>
      </c>
      <c r="D26" s="60">
        <v>43769</v>
      </c>
      <c r="E26" s="59">
        <v>85</v>
      </c>
      <c r="F26" s="59">
        <v>135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86</v>
      </c>
      <c r="C27" s="59" t="s">
        <v>92</v>
      </c>
      <c r="D27" s="60">
        <v>43769</v>
      </c>
      <c r="E27" s="59">
        <v>660</v>
      </c>
      <c r="F27" s="59">
        <v>101</v>
      </c>
      <c r="G27" s="59">
        <v>10</v>
      </c>
      <c r="H27" s="59">
        <v>8</v>
      </c>
      <c r="I27" s="59"/>
      <c r="J27" s="59">
        <v>2</v>
      </c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9" spans="2:25">
      <c r="B29" s="75" t="s">
        <v>93</v>
      </c>
    </row>
    <row r="30" spans="2:25">
      <c r="B30" s="76" t="s">
        <v>96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</row>
    <row r="31" spans="2:25">
      <c r="B31" s="79" t="s">
        <v>98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0"/>
    </row>
    <row r="32" spans="2:25">
      <c r="B32" s="79" t="s">
        <v>97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0"/>
    </row>
    <row r="33" spans="2:25">
      <c r="B33" s="89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0"/>
    </row>
    <row r="34" spans="2:25"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3"/>
    </row>
    <row r="37" spans="2:25">
      <c r="B37" s="102" t="s">
        <v>94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</row>
    <row r="38" spans="2:25" ht="17.25">
      <c r="B38" s="103" t="s">
        <v>95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20:Y23 B15:Y1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3 B24:Y27 D20:D23 B12:Y1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D24:D27 D12:D14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B24:Y27 B12:Y14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3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8"/>
  <sheetViews>
    <sheetView tabSelected="1" workbookViewId="0">
      <selection activeCell="E16" sqref="E1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4"/>
      <c r="C1" s="85"/>
      <c r="D1" s="86"/>
      <c r="E1" s="4"/>
      <c r="F1" s="86"/>
      <c r="G1" s="91"/>
      <c r="H1" s="91"/>
      <c r="I1" s="91"/>
      <c r="J1" s="86"/>
      <c r="K1" s="86"/>
      <c r="L1" s="86"/>
      <c r="M1" s="86"/>
      <c r="N1" s="86"/>
      <c r="O1" s="5"/>
      <c r="P1" s="86"/>
      <c r="Q1" s="5"/>
      <c r="R1" s="86"/>
      <c r="S1" s="86"/>
      <c r="T1" s="90"/>
      <c r="U1" s="86"/>
      <c r="V1" s="86"/>
      <c r="W1" s="86"/>
      <c r="X1" s="86"/>
      <c r="Y1" s="86"/>
    </row>
    <row r="2" spans="1:25" ht="20.25">
      <c r="B2" s="92" t="s">
        <v>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>
      <c r="B3" s="107" t="s">
        <v>67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08" t="s">
        <v>68</v>
      </c>
      <c r="C5" s="12" t="s">
        <v>69</v>
      </c>
      <c r="D5" s="13"/>
      <c r="E5" s="14" t="s">
        <v>99</v>
      </c>
      <c r="F5" s="15"/>
      <c r="G5" s="94" t="s">
        <v>100</v>
      </c>
      <c r="H5" s="94"/>
      <c r="I5" s="16"/>
      <c r="J5" s="95">
        <v>43788</v>
      </c>
      <c r="K5" s="95"/>
      <c r="L5" s="95"/>
      <c r="M5" s="95"/>
      <c r="N5" s="95"/>
      <c r="O5" s="16"/>
      <c r="P5" s="17" t="s">
        <v>101</v>
      </c>
      <c r="Q5" s="18"/>
      <c r="R5" s="19"/>
      <c r="S5" s="14"/>
      <c r="T5" s="14"/>
      <c r="U5" s="96">
        <v>43790</v>
      </c>
      <c r="V5" s="97"/>
      <c r="W5" s="97"/>
      <c r="X5" s="97"/>
      <c r="Y5" s="20"/>
    </row>
    <row r="6" spans="1:25">
      <c r="A6" s="7"/>
      <c r="B6" s="109"/>
      <c r="C6" s="22" t="s">
        <v>10</v>
      </c>
      <c r="D6" s="23"/>
      <c r="E6" s="24" t="s">
        <v>73</v>
      </c>
      <c r="F6" s="25"/>
      <c r="G6" s="98" t="s">
        <v>11</v>
      </c>
      <c r="H6" s="98"/>
      <c r="I6" s="26"/>
      <c r="J6" s="99">
        <v>43702</v>
      </c>
      <c r="K6" s="99"/>
      <c r="L6" s="99"/>
      <c r="M6" s="99"/>
      <c r="N6" s="99"/>
      <c r="O6" s="26"/>
      <c r="P6" s="27" t="s">
        <v>12</v>
      </c>
      <c r="Q6" s="28"/>
      <c r="R6" s="28"/>
      <c r="S6" s="26"/>
      <c r="T6" s="28"/>
      <c r="U6" s="100"/>
      <c r="V6" s="100"/>
      <c r="W6" s="100"/>
      <c r="X6" s="100"/>
      <c r="Y6" s="29" t="s">
        <v>102</v>
      </c>
    </row>
    <row r="7" spans="1:25">
      <c r="A7" s="7"/>
      <c r="B7" s="109"/>
      <c r="C7" s="22" t="s">
        <v>15</v>
      </c>
      <c r="D7" s="23"/>
      <c r="E7" s="32"/>
      <c r="F7" s="33"/>
      <c r="G7" s="98" t="s">
        <v>103</v>
      </c>
      <c r="H7" s="98"/>
      <c r="I7" s="26"/>
      <c r="J7" s="101"/>
      <c r="K7" s="101"/>
      <c r="L7" s="101"/>
      <c r="M7" s="101"/>
      <c r="N7" s="101"/>
      <c r="O7" s="26"/>
      <c r="P7" s="27" t="s">
        <v>104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110"/>
      <c r="C8" s="87" t="s">
        <v>79</v>
      </c>
      <c r="D8" s="37"/>
      <c r="E8" s="43"/>
      <c r="F8" s="39"/>
      <c r="G8" s="104"/>
      <c r="H8" s="104"/>
      <c r="I8" s="36"/>
      <c r="J8" s="105"/>
      <c r="K8" s="105"/>
      <c r="L8" s="105"/>
      <c r="M8" s="105"/>
      <c r="N8" s="105"/>
      <c r="O8" s="36"/>
      <c r="P8" s="40"/>
      <c r="Q8" s="43"/>
      <c r="R8" s="43"/>
      <c r="S8" s="43"/>
      <c r="T8" s="43"/>
      <c r="U8" s="106"/>
      <c r="V8" s="106"/>
      <c r="W8" s="106"/>
      <c r="X8" s="106"/>
      <c r="Y8" s="45"/>
    </row>
    <row r="9" spans="1:25" ht="18" thickTop="1" thickBot="1">
      <c r="B9" s="46" t="s">
        <v>105</v>
      </c>
      <c r="C9" s="47"/>
      <c r="D9" s="88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상항농장</v>
      </c>
      <c r="C10" s="51" t="s">
        <v>106</v>
      </c>
      <c r="D10" s="52">
        <f>ROUNDDOWN((J5-J6+1)/7,0)</f>
        <v>12</v>
      </c>
      <c r="E10" s="53" t="s">
        <v>107</v>
      </c>
      <c r="F10" s="54">
        <f>(J5-J6+1)-(D10*7)</f>
        <v>3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24</v>
      </c>
      <c r="C11" s="58" t="s">
        <v>25</v>
      </c>
      <c r="D11" s="58" t="s">
        <v>26</v>
      </c>
      <c r="E11" s="58" t="s">
        <v>27</v>
      </c>
      <c r="F11" s="58" t="s">
        <v>28</v>
      </c>
      <c r="G11" s="58" t="s">
        <v>29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7.25" customHeight="1">
      <c r="B12" s="59" t="s">
        <v>108</v>
      </c>
      <c r="C12" s="59" t="s">
        <v>109</v>
      </c>
      <c r="D12" s="60">
        <v>43788</v>
      </c>
      <c r="E12" s="59">
        <v>25</v>
      </c>
      <c r="F12" s="59">
        <v>132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110</v>
      </c>
      <c r="C13" s="59" t="s">
        <v>109</v>
      </c>
      <c r="D13" s="60">
        <v>43788</v>
      </c>
      <c r="E13" s="59">
        <v>178</v>
      </c>
      <c r="F13" s="59">
        <v>112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108</v>
      </c>
      <c r="C14" s="59" t="s">
        <v>111</v>
      </c>
      <c r="D14" s="60">
        <v>43788</v>
      </c>
      <c r="E14" s="59">
        <v>16</v>
      </c>
      <c r="F14" s="59">
        <v>75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110</v>
      </c>
      <c r="C15" s="59" t="s">
        <v>111</v>
      </c>
      <c r="D15" s="60">
        <v>43788</v>
      </c>
      <c r="E15" s="59">
        <v>25</v>
      </c>
      <c r="F15" s="59">
        <v>72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108</v>
      </c>
      <c r="C16" s="59" t="s">
        <v>30</v>
      </c>
      <c r="D16" s="60">
        <v>43788</v>
      </c>
      <c r="E16" s="59">
        <v>5797</v>
      </c>
      <c r="F16" s="59">
        <v>32</v>
      </c>
      <c r="G16" s="59">
        <v>10</v>
      </c>
      <c r="H16" s="59"/>
      <c r="I16" s="59"/>
      <c r="J16" s="59"/>
      <c r="K16" s="59">
        <v>2</v>
      </c>
      <c r="L16" s="59">
        <v>1</v>
      </c>
      <c r="M16" s="59">
        <v>2</v>
      </c>
      <c r="N16" s="59">
        <v>3</v>
      </c>
      <c r="O16" s="59">
        <v>2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110</v>
      </c>
      <c r="C17" s="59" t="s">
        <v>30</v>
      </c>
      <c r="D17" s="60">
        <v>43788</v>
      </c>
      <c r="E17" s="59">
        <v>5674</v>
      </c>
      <c r="F17" s="59">
        <v>43</v>
      </c>
      <c r="G17" s="59">
        <v>10</v>
      </c>
      <c r="H17" s="59"/>
      <c r="I17" s="59"/>
      <c r="J17" s="59"/>
      <c r="K17" s="59">
        <v>1</v>
      </c>
      <c r="L17" s="59">
        <v>4</v>
      </c>
      <c r="M17" s="59">
        <v>2</v>
      </c>
      <c r="N17" s="59">
        <v>2</v>
      </c>
      <c r="O17" s="59"/>
      <c r="P17" s="59"/>
      <c r="Q17" s="59">
        <v>1</v>
      </c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108</v>
      </c>
      <c r="C18" s="59" t="s">
        <v>112</v>
      </c>
      <c r="D18" s="60">
        <v>43788</v>
      </c>
      <c r="E18" s="59">
        <v>4032</v>
      </c>
      <c r="F18" s="59">
        <v>89</v>
      </c>
      <c r="G18" s="59">
        <v>10</v>
      </c>
      <c r="H18" s="59"/>
      <c r="I18" s="59">
        <v>3</v>
      </c>
      <c r="J18" s="59">
        <v>2</v>
      </c>
      <c r="K18" s="59"/>
      <c r="L18" s="59">
        <v>3</v>
      </c>
      <c r="M18" s="59">
        <v>1</v>
      </c>
      <c r="N18" s="59"/>
      <c r="O18" s="59"/>
      <c r="P18" s="59"/>
      <c r="Q18" s="59"/>
      <c r="R18" s="59">
        <v>1</v>
      </c>
      <c r="S18" s="59"/>
      <c r="T18" s="59"/>
      <c r="U18" s="59"/>
      <c r="V18" s="59"/>
      <c r="W18" s="59"/>
      <c r="X18" s="59"/>
      <c r="Y18" s="59"/>
    </row>
    <row r="19" spans="2:25">
      <c r="B19" s="59" t="s">
        <v>110</v>
      </c>
      <c r="C19" s="59" t="s">
        <v>112</v>
      </c>
      <c r="D19" s="60">
        <v>43788</v>
      </c>
      <c r="E19" s="59">
        <v>2859</v>
      </c>
      <c r="F19" s="59">
        <v>53</v>
      </c>
      <c r="G19" s="59">
        <v>10</v>
      </c>
      <c r="H19" s="59"/>
      <c r="I19" s="59">
        <v>2</v>
      </c>
      <c r="J19" s="59">
        <v>6</v>
      </c>
      <c r="K19" s="59"/>
      <c r="L19" s="59">
        <v>1</v>
      </c>
      <c r="M19" s="59"/>
      <c r="N19" s="59">
        <v>1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1" spans="2:25">
      <c r="B21" s="75" t="s">
        <v>113</v>
      </c>
    </row>
    <row r="22" spans="2:25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8"/>
    </row>
    <row r="23" spans="2:25">
      <c r="B23" s="79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0"/>
    </row>
    <row r="24" spans="2:25">
      <c r="B24" s="79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0"/>
    </row>
    <row r="25" spans="2:25">
      <c r="B25" s="89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0"/>
    </row>
    <row r="26" spans="2:25"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</row>
    <row r="29" spans="2:25">
      <c r="B29" s="102" t="s">
        <v>94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</row>
    <row r="30" spans="2:25" ht="17.25">
      <c r="B30" s="103" t="s">
        <v>95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3" spans="2: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D12:D14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 B12:Y14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F29" sqref="F29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11" t="s">
        <v>33</v>
      </c>
      <c r="C1" s="112"/>
      <c r="D1" s="112"/>
      <c r="E1" s="113"/>
      <c r="F1" s="111" t="s">
        <v>34</v>
      </c>
      <c r="G1" s="112"/>
      <c r="H1" s="112"/>
      <c r="I1" s="113"/>
      <c r="J1" s="111" t="s">
        <v>35</v>
      </c>
      <c r="K1" s="112"/>
      <c r="L1" s="112"/>
      <c r="M1" s="113"/>
      <c r="N1" s="111" t="s">
        <v>36</v>
      </c>
      <c r="O1" s="112"/>
      <c r="P1" s="112"/>
      <c r="Q1" s="113"/>
      <c r="R1" s="111" t="s">
        <v>37</v>
      </c>
      <c r="S1" s="112"/>
      <c r="T1" s="112"/>
      <c r="U1" s="113"/>
      <c r="V1" s="111" t="s">
        <v>38</v>
      </c>
      <c r="W1" s="112"/>
      <c r="X1" s="112"/>
      <c r="Y1" s="113"/>
      <c r="Z1" s="111" t="s">
        <v>39</v>
      </c>
      <c r="AA1" s="112"/>
      <c r="AB1" s="112"/>
      <c r="AC1" s="113"/>
    </row>
    <row r="2" spans="1:29">
      <c r="B2" s="63" t="s">
        <v>40</v>
      </c>
      <c r="C2" s="64"/>
      <c r="D2" s="64"/>
      <c r="E2" s="65" t="s">
        <v>41</v>
      </c>
      <c r="F2" s="63"/>
      <c r="G2" s="64"/>
      <c r="H2" s="64"/>
      <c r="I2" s="65"/>
      <c r="J2" s="63"/>
      <c r="K2" s="64"/>
      <c r="L2" s="64"/>
      <c r="M2" s="65"/>
      <c r="N2" s="63"/>
      <c r="O2" s="64"/>
      <c r="P2" s="64"/>
      <c r="Q2" s="65"/>
      <c r="R2" s="63"/>
      <c r="S2" s="64"/>
      <c r="T2" s="64"/>
      <c r="U2" s="65"/>
      <c r="V2" s="63"/>
      <c r="W2" s="64"/>
      <c r="X2" s="64"/>
      <c r="Y2" s="65"/>
      <c r="Z2" s="63"/>
      <c r="AA2" s="64"/>
      <c r="AB2" s="64"/>
      <c r="AC2" s="65"/>
    </row>
    <row r="3" spans="1:29">
      <c r="A3" t="s">
        <v>42</v>
      </c>
      <c r="B3" s="66">
        <f ca="1">IFERROR(AVERAGEIF(INDIRECT(B$1&amp;"!$C$12:$C$500"),$A3,INDIRECT(B$1&amp;"!$E$12:$E$500")),NA())</f>
        <v>2.5999999999999996</v>
      </c>
      <c r="C3" s="67">
        <f ca="1">IF(SUMIF(INDIRECT(B$1&amp;"!$C$12:$C$500"),$A3,INDIRECT(B$1&amp;"!$G$12:$G$500"))=0,NA(),SUMIF(INDIRECT(B$1&amp;"!$C$12:$C$500"),$A3,INDIRECT(B$1&amp;"!$G$12:$G$500")))</f>
        <v>20</v>
      </c>
      <c r="D3" s="67">
        <f ca="1">SUMIF(INDIRECT(B$1&amp;"!$C$12:$C$500"),$A3,INDIRECT(B$1&amp;"!$h$12:$h$500"))</f>
        <v>1</v>
      </c>
      <c r="E3" s="68">
        <f ca="1">IFERROR((1-D3/C3),NA())</f>
        <v>0.95</v>
      </c>
      <c r="F3" s="66">
        <f ca="1">IFERROR(AVERAGEIF(INDIRECT(F$1&amp;"!$C$12:$C$500"),$A3,INDIRECT(F$1&amp;"!$E$12:$E$500")),NA())</f>
        <v>6.8</v>
      </c>
      <c r="G3" s="67">
        <f ca="1">IF(SUMIF(INDIRECT(F$1&amp;"!$C$12:$C$500"),$A3,INDIRECT(F$1&amp;"!$G$12:$G$500"))=0,NA(),SUMIF(INDIRECT(F$1&amp;"!$C$12:$C$500"),$A3,INDIRECT(F$1&amp;"!$G$12:$G$500")))</f>
        <v>20</v>
      </c>
      <c r="H3" s="67">
        <f ca="1">SUMIF(INDIRECT(F$1&amp;"!$C$12:$C$500"),$A3,INDIRECT(F$1&amp;"!$h$12:$h$500"))</f>
        <v>0</v>
      </c>
      <c r="I3" s="68">
        <f ca="1">IFERROR((1-H3/G3),NA())</f>
        <v>1</v>
      </c>
      <c r="J3" s="66" t="e">
        <f ca="1">IFERROR(AVERAGEIF(INDIRECT(J$1&amp;"!$C$12:$C$500"),$A3,INDIRECT(J$1&amp;"!$E$12:$E$500")),NA())</f>
        <v>#N/A</v>
      </c>
      <c r="K3" s="67" t="e">
        <f ca="1">IF(SUMIF(INDIRECT(J$1&amp;"!$C$12:$C$500"),$A3,INDIRECT(J$1&amp;"!$G$12:$G$500"))=0,NA(),SUMIF(INDIRECT(J$1&amp;"!$C$12:$C$500"),$A3,INDIRECT(J$1&amp;"!$G$12:$G$500")))</f>
        <v>#N/A</v>
      </c>
      <c r="L3" s="67">
        <f ca="1">SUMIF(INDIRECT(J$1&amp;"!$C$12:$C$500"),$A3,INDIRECT(J$1&amp;"!$h$12:$h$500"))</f>
        <v>0</v>
      </c>
      <c r="M3" s="68" t="e">
        <f ca="1">IFERROR((1-L3/K3),NA())</f>
        <v>#N/A</v>
      </c>
      <c r="N3" s="66" t="e">
        <f ca="1">IFERROR(AVERAGEIF(INDIRECT(N$1&amp;"!$C$12:$C$500"),$A3,INDIRECT(N$1&amp;"!$E$12:$E$500")),NA())</f>
        <v>#N/A</v>
      </c>
      <c r="O3" s="67" t="e">
        <f ca="1">IF(SUMIF(INDIRECT(N$1&amp;"!$C$12:$C$500"),$A3,INDIRECT(N$1&amp;"!$G$12:$G$500"))=0,NA(),SUMIF(INDIRECT(N$1&amp;"!$C$12:$C$500"),$A3,INDIRECT(N$1&amp;"!$G$12:$G$500")))</f>
        <v>#REF!</v>
      </c>
      <c r="P3" s="67" t="e">
        <f ca="1">SUMIF(INDIRECT(N$1&amp;"!$C$12:$C$500"),$A3,INDIRECT(N$1&amp;"!$h$12:$h$500"))</f>
        <v>#REF!</v>
      </c>
      <c r="Q3" s="68" t="e">
        <f ca="1">IFERROR((1-P3/O3),NA())</f>
        <v>#N/A</v>
      </c>
      <c r="R3" s="66" t="e">
        <f ca="1">IFERROR(AVERAGEIF(INDIRECT(R$1&amp;"!$C$12:$C$500"),$A3,INDIRECT(R$1&amp;"!$E$12:$E$500")),NA())</f>
        <v>#N/A</v>
      </c>
      <c r="S3" s="67" t="e">
        <f ca="1">IF(SUMIF(INDIRECT(R$1&amp;"!$C$12:$C$500"),$A3,INDIRECT(R$1&amp;"!$G$12:$G$500"))=0,NA(),SUMIF(INDIRECT(R$1&amp;"!$C$12:$C$500"),$A3,INDIRECT(R$1&amp;"!$G$12:$G$500")))</f>
        <v>#REF!</v>
      </c>
      <c r="T3" s="67" t="e">
        <f ca="1">SUMIF(INDIRECT(R$1&amp;"!$C$12:$C$500"),$A3,INDIRECT(R$1&amp;"!$h$12:$h$500"))</f>
        <v>#REF!</v>
      </c>
      <c r="U3" s="68" t="e">
        <f ca="1">IFERROR((1-T3/S3),NA())</f>
        <v>#N/A</v>
      </c>
      <c r="V3" s="66" t="e">
        <f ca="1">IFERROR(AVERAGEIF(INDIRECT(V$1&amp;"!$C$12:$C$500"),$A3,INDIRECT(V$1&amp;"!$E$12:$E$500")),NA())</f>
        <v>#N/A</v>
      </c>
      <c r="W3" s="67" t="e">
        <f ca="1">IF(SUMIF(INDIRECT(V$1&amp;"!$C$12:$C$500"),$A3,INDIRECT(V$1&amp;"!$G$12:$G$500"))=0,NA(),SUMIF(INDIRECT(V$1&amp;"!$C$12:$C$500"),$A3,INDIRECT(V$1&amp;"!$G$12:$G$500")))</f>
        <v>#REF!</v>
      </c>
      <c r="X3" s="67" t="e">
        <f ca="1">SUMIF(INDIRECT(V$1&amp;"!$C$12:$C$500"),$A3,INDIRECT(V$1&amp;"!$h$12:$h$500"))</f>
        <v>#REF!</v>
      </c>
      <c r="Y3" s="68" t="e">
        <f ca="1">IFERROR((1-X3/W3),NA())</f>
        <v>#N/A</v>
      </c>
      <c r="Z3" s="66" t="e">
        <f ca="1">IFERROR(AVERAGEIF(INDIRECT(Z$1&amp;"!$C$12:$C$500"),$A3,INDIRECT(Z$1&amp;"!$E$12:$E$500")),NA())</f>
        <v>#N/A</v>
      </c>
      <c r="AA3" s="67" t="e">
        <f ca="1">IF(SUMIF(INDIRECT(Z$1&amp;"!$C$12:$C$500"),$A3,INDIRECT(Z$1&amp;"!$G$12:$G$500"))=0,NA(),SUMIF(INDIRECT(Z$1&amp;"!$C$12:$C$500"),$A3,INDIRECT(Z$1&amp;"!$G$12:$G$500")))</f>
        <v>#REF!</v>
      </c>
      <c r="AB3" s="67" t="e">
        <f ca="1">SUMIF(INDIRECT(Z$1&amp;"!$C$12:$C$500"),$A3,INDIRECT(Z$1&amp;"!$h$12:$h$500"))</f>
        <v>#REF!</v>
      </c>
      <c r="AC3" s="68" t="e">
        <f ca="1">IFERROR((1-AB3/AA3),NA())</f>
        <v>#N/A</v>
      </c>
    </row>
    <row r="4" spans="1:29">
      <c r="A4" t="s">
        <v>43</v>
      </c>
      <c r="B4" s="66">
        <f t="shared" ref="B4:B14" ca="1" si="0">IFERROR(AVERAGEIF(INDIRECT(B$1&amp;"!$C$12:$C$500"),$A4,INDIRECT(B$1&amp;"!$E$12:$E$500")),NA())</f>
        <v>0.15000000000000002</v>
      </c>
      <c r="C4" s="67">
        <f t="shared" ref="C4:C14" ca="1" si="1">IF(SUMIF(INDIRECT(B$1&amp;"!$C$12:$C$500"),$A4,INDIRECT(B$1&amp;"!$G$12:$G$500"))=0,NA(),SUMIF(INDIRECT(B$1&amp;"!$C$12:$C$500"),$A4,INDIRECT(B$1&amp;"!$G$12:$G$500")))</f>
        <v>20</v>
      </c>
      <c r="D4" s="67">
        <f t="shared" ref="D4:D14" ca="1" si="2">SUMIF(INDIRECT(B$1&amp;"!$C$12:$C$500"),$A4,INDIRECT(B$1&amp;"!$h$12:$h$500"))</f>
        <v>17</v>
      </c>
      <c r="E4" s="68">
        <f t="shared" ref="E4:E14" ca="1" si="3">IFERROR((1-D4/C4),NA())</f>
        <v>0.15000000000000002</v>
      </c>
      <c r="F4" s="66">
        <f t="shared" ref="F4:F14" ca="1" si="4">IFERROR(AVERAGEIF(INDIRECT(F$1&amp;"!$C$12:$C$500"),$A4,INDIRECT(F$1&amp;"!$E$12:$E$500")),NA())</f>
        <v>0</v>
      </c>
      <c r="G4" s="67">
        <f t="shared" ref="G4:G14" ca="1" si="5">IF(SUMIF(INDIRECT(F$1&amp;"!$C$12:$C$500"),$A4,INDIRECT(F$1&amp;"!$G$12:$G$500"))=0,NA(),SUMIF(INDIRECT(F$1&amp;"!$C$12:$C$500"),$A4,INDIRECT(F$1&amp;"!$G$12:$G$500")))</f>
        <v>20</v>
      </c>
      <c r="H4" s="67">
        <f t="shared" ref="H4:H14" ca="1" si="6">SUMIF(INDIRECT(F$1&amp;"!$C$12:$C$500"),$A4,INDIRECT(F$1&amp;"!$h$12:$h$500"))</f>
        <v>20</v>
      </c>
      <c r="I4" s="68">
        <f t="shared" ref="I4:I14" ca="1" si="7">IFERROR((1-H4/G4),NA())</f>
        <v>0</v>
      </c>
      <c r="J4" s="66" t="e">
        <f t="shared" ref="J4:J14" ca="1" si="8">IFERROR(AVERAGEIF(INDIRECT(J$1&amp;"!$C$12:$C$500"),$A4,INDIRECT(J$1&amp;"!$E$12:$E$500")),NA())</f>
        <v>#N/A</v>
      </c>
      <c r="K4" s="67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67">
        <f t="shared" ref="L4:L14" ca="1" si="10">SUMIF(INDIRECT(J$1&amp;"!$C$12:$C$500"),$A4,INDIRECT(J$1&amp;"!$h$12:$h$500"))</f>
        <v>0</v>
      </c>
      <c r="M4" s="68" t="e">
        <f t="shared" ref="M4:M14" ca="1" si="11">IFERROR((1-L4/K4),NA())</f>
        <v>#N/A</v>
      </c>
      <c r="N4" s="66" t="e">
        <f t="shared" ref="N4:N14" ca="1" si="12">IFERROR(AVERAGEIF(INDIRECT(N$1&amp;"!$C$12:$C$500"),$A4,INDIRECT(N$1&amp;"!$E$12:$E$500")),NA())</f>
        <v>#N/A</v>
      </c>
      <c r="O4" s="67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67" t="e">
        <f t="shared" ref="P4:P14" ca="1" si="14">SUMIF(INDIRECT(N$1&amp;"!$C$12:$C$500"),$A4,INDIRECT(N$1&amp;"!$h$12:$h$500"))</f>
        <v>#REF!</v>
      </c>
      <c r="Q4" s="68" t="e">
        <f t="shared" ref="Q4:Q14" ca="1" si="15">IFERROR((1-P4/O4),NA())</f>
        <v>#N/A</v>
      </c>
      <c r="R4" s="66" t="e">
        <f t="shared" ref="R4:R14" ca="1" si="16">IFERROR(AVERAGEIF(INDIRECT(R$1&amp;"!$C$12:$C$500"),$A4,INDIRECT(R$1&amp;"!$E$12:$E$500")),NA())</f>
        <v>#N/A</v>
      </c>
      <c r="S4" s="67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67" t="e">
        <f t="shared" ref="T4:T14" ca="1" si="18">SUMIF(INDIRECT(R$1&amp;"!$C$12:$C$500"),$A4,INDIRECT(R$1&amp;"!$h$12:$h$500"))</f>
        <v>#REF!</v>
      </c>
      <c r="U4" s="68" t="e">
        <f t="shared" ref="U4:U14" ca="1" si="19">IFERROR((1-T4/S4),NA())</f>
        <v>#N/A</v>
      </c>
      <c r="V4" s="66" t="e">
        <f t="shared" ref="V4:V14" ca="1" si="20">IFERROR(AVERAGEIF(INDIRECT(V$1&amp;"!$C$12:$C$500"),$A4,INDIRECT(V$1&amp;"!$E$12:$E$500")),NA())</f>
        <v>#N/A</v>
      </c>
      <c r="W4" s="67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67" t="e">
        <f t="shared" ref="X4:X14" ca="1" si="22">SUMIF(INDIRECT(V$1&amp;"!$C$12:$C$500"),$A4,INDIRECT(V$1&amp;"!$h$12:$h$500"))</f>
        <v>#REF!</v>
      </c>
      <c r="Y4" s="68" t="e">
        <f t="shared" ref="Y4:Y14" ca="1" si="23">IFERROR((1-X4/W4),NA())</f>
        <v>#N/A</v>
      </c>
      <c r="Z4" s="66" t="e">
        <f t="shared" ref="Z4:Z14" ca="1" si="24">IFERROR(AVERAGEIF(INDIRECT(Z$1&amp;"!$C$12:$C$500"),$A4,INDIRECT(Z$1&amp;"!$E$12:$E$500")),NA())</f>
        <v>#N/A</v>
      </c>
      <c r="AA4" s="67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67" t="e">
        <f t="shared" ref="AB4:AB14" ca="1" si="26">SUMIF(INDIRECT(Z$1&amp;"!$C$12:$C$500"),$A4,INDIRECT(Z$1&amp;"!$h$12:$h$500"))</f>
        <v>#REF!</v>
      </c>
      <c r="AC4" s="68" t="e">
        <f t="shared" ref="AC4:AC14" ca="1" si="27">IFERROR((1-AB4/AA4),NA())</f>
        <v>#N/A</v>
      </c>
    </row>
    <row r="5" spans="1:29">
      <c r="A5" t="s">
        <v>44</v>
      </c>
      <c r="B5" s="66" t="e">
        <f t="shared" ca="1" si="0"/>
        <v>#N/A</v>
      </c>
      <c r="C5" s="67" t="e">
        <f t="shared" ca="1" si="1"/>
        <v>#N/A</v>
      </c>
      <c r="D5" s="67">
        <f t="shared" ca="1" si="2"/>
        <v>0</v>
      </c>
      <c r="E5" s="68" t="e">
        <f t="shared" ca="1" si="3"/>
        <v>#N/A</v>
      </c>
      <c r="F5" s="66" t="e">
        <f t="shared" ca="1" si="4"/>
        <v>#N/A</v>
      </c>
      <c r="G5" s="67" t="e">
        <f t="shared" ca="1" si="5"/>
        <v>#N/A</v>
      </c>
      <c r="H5" s="67">
        <f t="shared" ca="1" si="6"/>
        <v>0</v>
      </c>
      <c r="I5" s="68" t="e">
        <f t="shared" ca="1" si="7"/>
        <v>#N/A</v>
      </c>
      <c r="J5" s="66" t="e">
        <f t="shared" ca="1" si="8"/>
        <v>#N/A</v>
      </c>
      <c r="K5" s="67" t="e">
        <f t="shared" ca="1" si="9"/>
        <v>#N/A</v>
      </c>
      <c r="L5" s="67">
        <f t="shared" ca="1" si="10"/>
        <v>0</v>
      </c>
      <c r="M5" s="68" t="e">
        <f t="shared" ca="1" si="11"/>
        <v>#N/A</v>
      </c>
      <c r="N5" s="66" t="e">
        <f t="shared" ca="1" si="12"/>
        <v>#N/A</v>
      </c>
      <c r="O5" s="67" t="e">
        <f t="shared" ca="1" si="13"/>
        <v>#REF!</v>
      </c>
      <c r="P5" s="67" t="e">
        <f t="shared" ca="1" si="14"/>
        <v>#REF!</v>
      </c>
      <c r="Q5" s="68" t="e">
        <f t="shared" ca="1" si="15"/>
        <v>#N/A</v>
      </c>
      <c r="R5" s="66" t="e">
        <f t="shared" ca="1" si="16"/>
        <v>#N/A</v>
      </c>
      <c r="S5" s="67" t="e">
        <f t="shared" ca="1" si="17"/>
        <v>#REF!</v>
      </c>
      <c r="T5" s="67" t="e">
        <f t="shared" ca="1" si="18"/>
        <v>#REF!</v>
      </c>
      <c r="U5" s="68" t="e">
        <f t="shared" ca="1" si="19"/>
        <v>#N/A</v>
      </c>
      <c r="V5" s="66" t="e">
        <f t="shared" ca="1" si="20"/>
        <v>#N/A</v>
      </c>
      <c r="W5" s="67" t="e">
        <f t="shared" ca="1" si="21"/>
        <v>#REF!</v>
      </c>
      <c r="X5" s="67" t="e">
        <f t="shared" ca="1" si="22"/>
        <v>#REF!</v>
      </c>
      <c r="Y5" s="68" t="e">
        <f t="shared" ca="1" si="23"/>
        <v>#N/A</v>
      </c>
      <c r="Z5" s="66" t="e">
        <f t="shared" ca="1" si="24"/>
        <v>#N/A</v>
      </c>
      <c r="AA5" s="67" t="e">
        <f t="shared" ca="1" si="25"/>
        <v>#REF!</v>
      </c>
      <c r="AB5" s="67" t="e">
        <f t="shared" ca="1" si="26"/>
        <v>#REF!</v>
      </c>
      <c r="AC5" s="68" t="e">
        <f t="shared" ca="1" si="27"/>
        <v>#N/A</v>
      </c>
    </row>
    <row r="6" spans="1:29">
      <c r="A6" t="s">
        <v>45</v>
      </c>
      <c r="B6" s="66" t="e">
        <f t="shared" ca="1" si="0"/>
        <v>#N/A</v>
      </c>
      <c r="C6" s="67" t="e">
        <f t="shared" ca="1" si="1"/>
        <v>#N/A</v>
      </c>
      <c r="D6" s="67">
        <f t="shared" ca="1" si="2"/>
        <v>0</v>
      </c>
      <c r="E6" s="68" t="e">
        <f t="shared" ca="1" si="3"/>
        <v>#N/A</v>
      </c>
      <c r="F6" s="66">
        <f t="shared" ca="1" si="4"/>
        <v>3781</v>
      </c>
      <c r="G6" s="67">
        <f t="shared" ca="1" si="5"/>
        <v>20</v>
      </c>
      <c r="H6" s="67">
        <f t="shared" ca="1" si="6"/>
        <v>6</v>
      </c>
      <c r="I6" s="68">
        <f t="shared" ca="1" si="7"/>
        <v>0.7</v>
      </c>
      <c r="J6" s="66" t="e">
        <f t="shared" ca="1" si="8"/>
        <v>#N/A</v>
      </c>
      <c r="K6" s="67" t="e">
        <f t="shared" ca="1" si="9"/>
        <v>#N/A</v>
      </c>
      <c r="L6" s="67">
        <f t="shared" ca="1" si="10"/>
        <v>0</v>
      </c>
      <c r="M6" s="68" t="e">
        <f t="shared" ca="1" si="11"/>
        <v>#N/A</v>
      </c>
      <c r="N6" s="66" t="e">
        <f t="shared" ca="1" si="12"/>
        <v>#N/A</v>
      </c>
      <c r="O6" s="67" t="e">
        <f t="shared" ca="1" si="13"/>
        <v>#REF!</v>
      </c>
      <c r="P6" s="67" t="e">
        <f t="shared" ca="1" si="14"/>
        <v>#REF!</v>
      </c>
      <c r="Q6" s="68" t="e">
        <f t="shared" ca="1" si="15"/>
        <v>#N/A</v>
      </c>
      <c r="R6" s="66" t="e">
        <f t="shared" ca="1" si="16"/>
        <v>#N/A</v>
      </c>
      <c r="S6" s="67" t="e">
        <f t="shared" ca="1" si="17"/>
        <v>#REF!</v>
      </c>
      <c r="T6" s="67" t="e">
        <f t="shared" ca="1" si="18"/>
        <v>#REF!</v>
      </c>
      <c r="U6" s="68" t="e">
        <f t="shared" ca="1" si="19"/>
        <v>#N/A</v>
      </c>
      <c r="V6" s="66" t="e">
        <f t="shared" ca="1" si="20"/>
        <v>#N/A</v>
      </c>
      <c r="W6" s="67" t="e">
        <f t="shared" ca="1" si="21"/>
        <v>#REF!</v>
      </c>
      <c r="X6" s="67" t="e">
        <f t="shared" ca="1" si="22"/>
        <v>#REF!</v>
      </c>
      <c r="Y6" s="68" t="e">
        <f t="shared" ca="1" si="23"/>
        <v>#N/A</v>
      </c>
      <c r="Z6" s="66" t="e">
        <f t="shared" ca="1" si="24"/>
        <v>#N/A</v>
      </c>
      <c r="AA6" s="67" t="e">
        <f t="shared" ca="1" si="25"/>
        <v>#REF!</v>
      </c>
      <c r="AB6" s="67" t="e">
        <f t="shared" ca="1" si="26"/>
        <v>#REF!</v>
      </c>
      <c r="AC6" s="68" t="e">
        <f t="shared" ca="1" si="27"/>
        <v>#N/A</v>
      </c>
    </row>
    <row r="7" spans="1:29">
      <c r="A7" t="s">
        <v>46</v>
      </c>
      <c r="B7" s="66">
        <f t="shared" ca="1" si="0"/>
        <v>785</v>
      </c>
      <c r="C7" s="67">
        <f t="shared" ca="1" si="1"/>
        <v>20</v>
      </c>
      <c r="D7" s="67">
        <f t="shared" ca="1" si="2"/>
        <v>13</v>
      </c>
      <c r="E7" s="68">
        <f t="shared" ca="1" si="3"/>
        <v>0.35</v>
      </c>
      <c r="F7" s="66">
        <f t="shared" ca="1" si="4"/>
        <v>3031</v>
      </c>
      <c r="G7" s="67">
        <f t="shared" ca="1" si="5"/>
        <v>20</v>
      </c>
      <c r="H7" s="67">
        <f t="shared" ca="1" si="6"/>
        <v>1</v>
      </c>
      <c r="I7" s="68">
        <f t="shared" ca="1" si="7"/>
        <v>0.95</v>
      </c>
      <c r="J7" s="66">
        <f t="shared" ca="1" si="8"/>
        <v>5735.5</v>
      </c>
      <c r="K7" s="67">
        <f t="shared" ca="1" si="9"/>
        <v>20</v>
      </c>
      <c r="L7" s="67">
        <f t="shared" ca="1" si="10"/>
        <v>0</v>
      </c>
      <c r="M7" s="68">
        <f t="shared" ca="1" si="11"/>
        <v>1</v>
      </c>
      <c r="N7" s="66" t="e">
        <f t="shared" ca="1" si="12"/>
        <v>#N/A</v>
      </c>
      <c r="O7" s="67" t="e">
        <f t="shared" ca="1" si="13"/>
        <v>#REF!</v>
      </c>
      <c r="P7" s="67" t="e">
        <f t="shared" ca="1" si="14"/>
        <v>#REF!</v>
      </c>
      <c r="Q7" s="68" t="e">
        <f t="shared" ca="1" si="15"/>
        <v>#N/A</v>
      </c>
      <c r="R7" s="66" t="e">
        <f t="shared" ca="1" si="16"/>
        <v>#N/A</v>
      </c>
      <c r="S7" s="67" t="e">
        <f t="shared" ca="1" si="17"/>
        <v>#REF!</v>
      </c>
      <c r="T7" s="67" t="e">
        <f t="shared" ca="1" si="18"/>
        <v>#REF!</v>
      </c>
      <c r="U7" s="68" t="e">
        <f t="shared" ca="1" si="19"/>
        <v>#N/A</v>
      </c>
      <c r="V7" s="66" t="e">
        <f t="shared" ca="1" si="20"/>
        <v>#N/A</v>
      </c>
      <c r="W7" s="67" t="e">
        <f t="shared" ca="1" si="21"/>
        <v>#REF!</v>
      </c>
      <c r="X7" s="67" t="e">
        <f t="shared" ca="1" si="22"/>
        <v>#REF!</v>
      </c>
      <c r="Y7" s="68" t="e">
        <f t="shared" ca="1" si="23"/>
        <v>#N/A</v>
      </c>
      <c r="Z7" s="66" t="e">
        <f t="shared" ca="1" si="24"/>
        <v>#N/A</v>
      </c>
      <c r="AA7" s="67" t="e">
        <f t="shared" ca="1" si="25"/>
        <v>#REF!</v>
      </c>
      <c r="AB7" s="67" t="e">
        <f t="shared" ca="1" si="26"/>
        <v>#REF!</v>
      </c>
      <c r="AC7" s="68" t="e">
        <f t="shared" ca="1" si="27"/>
        <v>#N/A</v>
      </c>
    </row>
    <row r="8" spans="1:29">
      <c r="A8" t="s">
        <v>47</v>
      </c>
      <c r="B8" s="66" t="e">
        <f t="shared" ca="1" si="0"/>
        <v>#N/A</v>
      </c>
      <c r="C8" s="67" t="e">
        <f t="shared" ca="1" si="1"/>
        <v>#N/A</v>
      </c>
      <c r="D8" s="67">
        <f t="shared" ca="1" si="2"/>
        <v>0</v>
      </c>
      <c r="E8" s="68" t="e">
        <f t="shared" ca="1" si="3"/>
        <v>#N/A</v>
      </c>
      <c r="F8" s="66">
        <f t="shared" ca="1" si="4"/>
        <v>9428</v>
      </c>
      <c r="G8" s="67">
        <f t="shared" ca="1" si="5"/>
        <v>20</v>
      </c>
      <c r="H8" s="67">
        <f t="shared" ca="1" si="6"/>
        <v>0</v>
      </c>
      <c r="I8" s="68">
        <f t="shared" ca="1" si="7"/>
        <v>1</v>
      </c>
      <c r="J8" s="66" t="e">
        <f t="shared" ca="1" si="8"/>
        <v>#N/A</v>
      </c>
      <c r="K8" s="67" t="e">
        <f t="shared" ca="1" si="9"/>
        <v>#N/A</v>
      </c>
      <c r="L8" s="67">
        <f t="shared" ca="1" si="10"/>
        <v>0</v>
      </c>
      <c r="M8" s="68" t="e">
        <f t="shared" ca="1" si="11"/>
        <v>#N/A</v>
      </c>
      <c r="N8" s="66" t="e">
        <f t="shared" ca="1" si="12"/>
        <v>#N/A</v>
      </c>
      <c r="O8" s="67" t="e">
        <f t="shared" ca="1" si="13"/>
        <v>#REF!</v>
      </c>
      <c r="P8" s="67" t="e">
        <f t="shared" ca="1" si="14"/>
        <v>#REF!</v>
      </c>
      <c r="Q8" s="68" t="e">
        <f t="shared" ca="1" si="15"/>
        <v>#N/A</v>
      </c>
      <c r="R8" s="66" t="e">
        <f t="shared" ca="1" si="16"/>
        <v>#N/A</v>
      </c>
      <c r="S8" s="67" t="e">
        <f t="shared" ca="1" si="17"/>
        <v>#REF!</v>
      </c>
      <c r="T8" s="67" t="e">
        <f t="shared" ca="1" si="18"/>
        <v>#REF!</v>
      </c>
      <c r="U8" s="68" t="e">
        <f t="shared" ca="1" si="19"/>
        <v>#N/A</v>
      </c>
      <c r="V8" s="66" t="e">
        <f t="shared" ca="1" si="20"/>
        <v>#N/A</v>
      </c>
      <c r="W8" s="67" t="e">
        <f t="shared" ca="1" si="21"/>
        <v>#REF!</v>
      </c>
      <c r="X8" s="67" t="e">
        <f t="shared" ca="1" si="22"/>
        <v>#REF!</v>
      </c>
      <c r="Y8" s="68" t="e">
        <f t="shared" ca="1" si="23"/>
        <v>#N/A</v>
      </c>
      <c r="Z8" s="66" t="e">
        <f t="shared" ca="1" si="24"/>
        <v>#N/A</v>
      </c>
      <c r="AA8" s="67" t="e">
        <f t="shared" ca="1" si="25"/>
        <v>#REF!</v>
      </c>
      <c r="AB8" s="67" t="e">
        <f t="shared" ca="1" si="26"/>
        <v>#REF!</v>
      </c>
      <c r="AC8" s="68" t="e">
        <f t="shared" ca="1" si="27"/>
        <v>#N/A</v>
      </c>
    </row>
    <row r="9" spans="1:29">
      <c r="A9" t="s">
        <v>48</v>
      </c>
      <c r="B9" s="66" t="e">
        <f t="shared" ca="1" si="0"/>
        <v>#N/A</v>
      </c>
      <c r="C9" s="67" t="e">
        <f t="shared" ca="1" si="1"/>
        <v>#N/A</v>
      </c>
      <c r="D9" s="67">
        <f t="shared" ca="1" si="2"/>
        <v>0</v>
      </c>
      <c r="E9" s="68" t="e">
        <f t="shared" ca="1" si="3"/>
        <v>#N/A</v>
      </c>
      <c r="F9" s="66">
        <f t="shared" ca="1" si="4"/>
        <v>372.5</v>
      </c>
      <c r="G9" s="67">
        <f t="shared" ca="1" si="5"/>
        <v>20</v>
      </c>
      <c r="H9" s="67">
        <f t="shared" ca="1" si="6"/>
        <v>18</v>
      </c>
      <c r="I9" s="68">
        <f t="shared" ca="1" si="7"/>
        <v>9.9999999999999978E-2</v>
      </c>
      <c r="J9" s="66" t="e">
        <f t="shared" ca="1" si="8"/>
        <v>#N/A</v>
      </c>
      <c r="K9" s="67" t="e">
        <f t="shared" ca="1" si="9"/>
        <v>#N/A</v>
      </c>
      <c r="L9" s="67">
        <f t="shared" ca="1" si="10"/>
        <v>0</v>
      </c>
      <c r="M9" s="68" t="e">
        <f t="shared" ca="1" si="11"/>
        <v>#N/A</v>
      </c>
      <c r="N9" s="66" t="e">
        <f t="shared" ca="1" si="12"/>
        <v>#N/A</v>
      </c>
      <c r="O9" s="67" t="e">
        <f t="shared" ca="1" si="13"/>
        <v>#REF!</v>
      </c>
      <c r="P9" s="67" t="e">
        <f t="shared" ca="1" si="14"/>
        <v>#REF!</v>
      </c>
      <c r="Q9" s="68" t="e">
        <f t="shared" ca="1" si="15"/>
        <v>#N/A</v>
      </c>
      <c r="R9" s="66" t="e">
        <f t="shared" ca="1" si="16"/>
        <v>#N/A</v>
      </c>
      <c r="S9" s="67" t="e">
        <f t="shared" ca="1" si="17"/>
        <v>#REF!</v>
      </c>
      <c r="T9" s="67" t="e">
        <f t="shared" ca="1" si="18"/>
        <v>#REF!</v>
      </c>
      <c r="U9" s="68" t="e">
        <f t="shared" ca="1" si="19"/>
        <v>#N/A</v>
      </c>
      <c r="V9" s="66" t="e">
        <f t="shared" ca="1" si="20"/>
        <v>#N/A</v>
      </c>
      <c r="W9" s="67" t="e">
        <f t="shared" ca="1" si="21"/>
        <v>#REF!</v>
      </c>
      <c r="X9" s="67" t="e">
        <f t="shared" ca="1" si="22"/>
        <v>#REF!</v>
      </c>
      <c r="Y9" s="68" t="e">
        <f t="shared" ca="1" si="23"/>
        <v>#N/A</v>
      </c>
      <c r="Z9" s="66" t="e">
        <f t="shared" ca="1" si="24"/>
        <v>#N/A</v>
      </c>
      <c r="AA9" s="67" t="e">
        <f t="shared" ca="1" si="25"/>
        <v>#REF!</v>
      </c>
      <c r="AB9" s="67" t="e">
        <f t="shared" ca="1" si="26"/>
        <v>#REF!</v>
      </c>
      <c r="AC9" s="68" t="e">
        <f t="shared" ca="1" si="27"/>
        <v>#N/A</v>
      </c>
    </row>
    <row r="10" spans="1:29">
      <c r="A10" t="s">
        <v>49</v>
      </c>
      <c r="B10" s="66" t="e">
        <f t="shared" ca="1" si="0"/>
        <v>#N/A</v>
      </c>
      <c r="C10" s="67" t="e">
        <f t="shared" ca="1" si="1"/>
        <v>#N/A</v>
      </c>
      <c r="D10" s="67">
        <f t="shared" ca="1" si="2"/>
        <v>0</v>
      </c>
      <c r="E10" s="68" t="e">
        <f t="shared" ca="1" si="3"/>
        <v>#N/A</v>
      </c>
      <c r="F10" s="66" t="e">
        <f t="shared" ca="1" si="4"/>
        <v>#N/A</v>
      </c>
      <c r="G10" s="67" t="e">
        <f t="shared" ca="1" si="5"/>
        <v>#N/A</v>
      </c>
      <c r="H10" s="67">
        <f t="shared" ca="1" si="6"/>
        <v>0</v>
      </c>
      <c r="I10" s="68" t="e">
        <f t="shared" ca="1" si="7"/>
        <v>#N/A</v>
      </c>
      <c r="J10" s="66" t="e">
        <f t="shared" ca="1" si="8"/>
        <v>#N/A</v>
      </c>
      <c r="K10" s="67" t="e">
        <f t="shared" ca="1" si="9"/>
        <v>#N/A</v>
      </c>
      <c r="L10" s="67">
        <f t="shared" ca="1" si="10"/>
        <v>0</v>
      </c>
      <c r="M10" s="68" t="e">
        <f t="shared" ca="1" si="11"/>
        <v>#N/A</v>
      </c>
      <c r="N10" s="66" t="e">
        <f t="shared" ca="1" si="12"/>
        <v>#N/A</v>
      </c>
      <c r="O10" s="67" t="e">
        <f t="shared" ca="1" si="13"/>
        <v>#REF!</v>
      </c>
      <c r="P10" s="67" t="e">
        <f t="shared" ca="1" si="14"/>
        <v>#REF!</v>
      </c>
      <c r="Q10" s="68" t="e">
        <f t="shared" ca="1" si="15"/>
        <v>#N/A</v>
      </c>
      <c r="R10" s="66" t="e">
        <f t="shared" ca="1" si="16"/>
        <v>#N/A</v>
      </c>
      <c r="S10" s="67" t="e">
        <f t="shared" ca="1" si="17"/>
        <v>#REF!</v>
      </c>
      <c r="T10" s="67" t="e">
        <f t="shared" ca="1" si="18"/>
        <v>#REF!</v>
      </c>
      <c r="U10" s="68" t="e">
        <f t="shared" ca="1" si="19"/>
        <v>#N/A</v>
      </c>
      <c r="V10" s="66" t="e">
        <f t="shared" ca="1" si="20"/>
        <v>#N/A</v>
      </c>
      <c r="W10" s="67" t="e">
        <f t="shared" ca="1" si="21"/>
        <v>#REF!</v>
      </c>
      <c r="X10" s="67" t="e">
        <f t="shared" ca="1" si="22"/>
        <v>#REF!</v>
      </c>
      <c r="Y10" s="68" t="e">
        <f t="shared" ca="1" si="23"/>
        <v>#N/A</v>
      </c>
      <c r="Z10" s="66" t="e">
        <f t="shared" ca="1" si="24"/>
        <v>#N/A</v>
      </c>
      <c r="AA10" s="67" t="e">
        <f t="shared" ca="1" si="25"/>
        <v>#REF!</v>
      </c>
      <c r="AB10" s="67" t="e">
        <f t="shared" ca="1" si="26"/>
        <v>#REF!</v>
      </c>
      <c r="AC10" s="68" t="e">
        <f t="shared" ca="1" si="27"/>
        <v>#N/A</v>
      </c>
    </row>
    <row r="11" spans="1:29">
      <c r="A11" t="s">
        <v>50</v>
      </c>
      <c r="B11" s="66" t="e">
        <f t="shared" ca="1" si="0"/>
        <v>#N/A</v>
      </c>
      <c r="C11" s="67" t="e">
        <f t="shared" ca="1" si="1"/>
        <v>#N/A</v>
      </c>
      <c r="D11" s="67">
        <f t="shared" ca="1" si="2"/>
        <v>0</v>
      </c>
      <c r="E11" s="68" t="e">
        <f t="shared" ca="1" si="3"/>
        <v>#N/A</v>
      </c>
      <c r="F11" s="66" t="e">
        <f t="shared" ca="1" si="4"/>
        <v>#N/A</v>
      </c>
      <c r="G11" s="67" t="e">
        <f t="shared" ca="1" si="5"/>
        <v>#N/A</v>
      </c>
      <c r="H11" s="67">
        <f t="shared" ca="1" si="6"/>
        <v>0</v>
      </c>
      <c r="I11" s="68" t="e">
        <f t="shared" ca="1" si="7"/>
        <v>#N/A</v>
      </c>
      <c r="J11" s="66" t="e">
        <f t="shared" ca="1" si="8"/>
        <v>#N/A</v>
      </c>
      <c r="K11" s="67" t="e">
        <f t="shared" ca="1" si="9"/>
        <v>#N/A</v>
      </c>
      <c r="L11" s="67">
        <f t="shared" ca="1" si="10"/>
        <v>0</v>
      </c>
      <c r="M11" s="68" t="e">
        <f t="shared" ca="1" si="11"/>
        <v>#N/A</v>
      </c>
      <c r="N11" s="66" t="e">
        <f t="shared" ca="1" si="12"/>
        <v>#N/A</v>
      </c>
      <c r="O11" s="67" t="e">
        <f t="shared" ca="1" si="13"/>
        <v>#REF!</v>
      </c>
      <c r="P11" s="67" t="e">
        <f t="shared" ca="1" si="14"/>
        <v>#REF!</v>
      </c>
      <c r="Q11" s="68" t="e">
        <f t="shared" ca="1" si="15"/>
        <v>#N/A</v>
      </c>
      <c r="R11" s="66" t="e">
        <f t="shared" ca="1" si="16"/>
        <v>#N/A</v>
      </c>
      <c r="S11" s="67" t="e">
        <f t="shared" ca="1" si="17"/>
        <v>#REF!</v>
      </c>
      <c r="T11" s="67" t="e">
        <f t="shared" ca="1" si="18"/>
        <v>#REF!</v>
      </c>
      <c r="U11" s="68" t="e">
        <f t="shared" ca="1" si="19"/>
        <v>#N/A</v>
      </c>
      <c r="V11" s="66" t="e">
        <f t="shared" ca="1" si="20"/>
        <v>#N/A</v>
      </c>
      <c r="W11" s="67" t="e">
        <f t="shared" ca="1" si="21"/>
        <v>#REF!</v>
      </c>
      <c r="X11" s="67" t="e">
        <f t="shared" ca="1" si="22"/>
        <v>#REF!</v>
      </c>
      <c r="Y11" s="68" t="e">
        <f t="shared" ca="1" si="23"/>
        <v>#N/A</v>
      </c>
      <c r="Z11" s="66" t="e">
        <f t="shared" ca="1" si="24"/>
        <v>#N/A</v>
      </c>
      <c r="AA11" s="67" t="e">
        <f t="shared" ca="1" si="25"/>
        <v>#REF!</v>
      </c>
      <c r="AB11" s="67" t="e">
        <f t="shared" ca="1" si="26"/>
        <v>#REF!</v>
      </c>
      <c r="AC11" s="68" t="e">
        <f t="shared" ca="1" si="27"/>
        <v>#N/A</v>
      </c>
    </row>
    <row r="12" spans="1:29">
      <c r="A12" t="s">
        <v>51</v>
      </c>
      <c r="B12" s="66" t="e">
        <f t="shared" ca="1" si="0"/>
        <v>#N/A</v>
      </c>
      <c r="C12" s="67" t="e">
        <f t="shared" ca="1" si="1"/>
        <v>#N/A</v>
      </c>
      <c r="D12" s="67">
        <f t="shared" ca="1" si="2"/>
        <v>0</v>
      </c>
      <c r="E12" s="68" t="e">
        <f t="shared" ca="1" si="3"/>
        <v>#N/A</v>
      </c>
      <c r="F12" s="66" t="e">
        <f t="shared" ca="1" si="4"/>
        <v>#N/A</v>
      </c>
      <c r="G12" s="67" t="e">
        <f t="shared" ca="1" si="5"/>
        <v>#N/A</v>
      </c>
      <c r="H12" s="67">
        <f t="shared" ca="1" si="6"/>
        <v>0</v>
      </c>
      <c r="I12" s="68" t="e">
        <f t="shared" ca="1" si="7"/>
        <v>#N/A</v>
      </c>
      <c r="J12" s="66">
        <f t="shared" ca="1" si="8"/>
        <v>3445.5</v>
      </c>
      <c r="K12" s="67">
        <f t="shared" ca="1" si="9"/>
        <v>20</v>
      </c>
      <c r="L12" s="67">
        <f t="shared" ca="1" si="10"/>
        <v>0</v>
      </c>
      <c r="M12" s="68">
        <f t="shared" ca="1" si="11"/>
        <v>1</v>
      </c>
      <c r="N12" s="66" t="e">
        <f t="shared" ca="1" si="12"/>
        <v>#N/A</v>
      </c>
      <c r="O12" s="67" t="e">
        <f t="shared" ca="1" si="13"/>
        <v>#REF!</v>
      </c>
      <c r="P12" s="67" t="e">
        <f t="shared" ca="1" si="14"/>
        <v>#REF!</v>
      </c>
      <c r="Q12" s="68" t="e">
        <f t="shared" ca="1" si="15"/>
        <v>#N/A</v>
      </c>
      <c r="R12" s="66" t="e">
        <f t="shared" ca="1" si="16"/>
        <v>#N/A</v>
      </c>
      <c r="S12" s="67" t="e">
        <f t="shared" ca="1" si="17"/>
        <v>#REF!</v>
      </c>
      <c r="T12" s="67" t="e">
        <f t="shared" ca="1" si="18"/>
        <v>#REF!</v>
      </c>
      <c r="U12" s="68" t="e">
        <f t="shared" ca="1" si="19"/>
        <v>#N/A</v>
      </c>
      <c r="V12" s="66" t="e">
        <f t="shared" ca="1" si="20"/>
        <v>#N/A</v>
      </c>
      <c r="W12" s="67" t="e">
        <f t="shared" ca="1" si="21"/>
        <v>#REF!</v>
      </c>
      <c r="X12" s="67" t="e">
        <f t="shared" ca="1" si="22"/>
        <v>#REF!</v>
      </c>
      <c r="Y12" s="68" t="e">
        <f t="shared" ca="1" si="23"/>
        <v>#N/A</v>
      </c>
      <c r="Z12" s="66" t="e">
        <f t="shared" ca="1" si="24"/>
        <v>#N/A</v>
      </c>
      <c r="AA12" s="67" t="e">
        <f t="shared" ca="1" si="25"/>
        <v>#REF!</v>
      </c>
      <c r="AB12" s="67" t="e">
        <f t="shared" ca="1" si="26"/>
        <v>#REF!</v>
      </c>
      <c r="AC12" s="68" t="e">
        <f t="shared" ca="1" si="27"/>
        <v>#N/A</v>
      </c>
    </row>
    <row r="13" spans="1:29">
      <c r="A13" t="s">
        <v>52</v>
      </c>
      <c r="B13" s="66">
        <f t="shared" ca="1" si="0"/>
        <v>1</v>
      </c>
      <c r="C13" s="67">
        <f t="shared" ca="1" si="1"/>
        <v>20</v>
      </c>
      <c r="D13" s="67">
        <f t="shared" ca="1" si="2"/>
        <v>20</v>
      </c>
      <c r="E13" s="68">
        <f t="shared" ca="1" si="3"/>
        <v>0</v>
      </c>
      <c r="F13" s="66">
        <f t="shared" ca="1" si="4"/>
        <v>86.5</v>
      </c>
      <c r="G13" s="67">
        <f t="shared" ca="1" si="5"/>
        <v>20</v>
      </c>
      <c r="H13" s="67">
        <f t="shared" ca="1" si="6"/>
        <v>20</v>
      </c>
      <c r="I13" s="68">
        <f t="shared" ca="1" si="7"/>
        <v>0</v>
      </c>
      <c r="J13" s="66">
        <f t="shared" ca="1" si="8"/>
        <v>101.5</v>
      </c>
      <c r="K13" s="67">
        <f t="shared" ca="1" si="9"/>
        <v>20</v>
      </c>
      <c r="L13" s="67">
        <f t="shared" ca="1" si="10"/>
        <v>20</v>
      </c>
      <c r="M13" s="68">
        <f t="shared" ca="1" si="11"/>
        <v>0</v>
      </c>
      <c r="N13" s="66" t="e">
        <f t="shared" ca="1" si="12"/>
        <v>#N/A</v>
      </c>
      <c r="O13" s="67" t="e">
        <f t="shared" ca="1" si="13"/>
        <v>#REF!</v>
      </c>
      <c r="P13" s="67" t="e">
        <f t="shared" ca="1" si="14"/>
        <v>#REF!</v>
      </c>
      <c r="Q13" s="68" t="e">
        <f t="shared" ca="1" si="15"/>
        <v>#N/A</v>
      </c>
      <c r="R13" s="66" t="e">
        <f t="shared" ca="1" si="16"/>
        <v>#N/A</v>
      </c>
      <c r="S13" s="67" t="e">
        <f t="shared" ca="1" si="17"/>
        <v>#REF!</v>
      </c>
      <c r="T13" s="67" t="e">
        <f t="shared" ca="1" si="18"/>
        <v>#REF!</v>
      </c>
      <c r="U13" s="68" t="e">
        <f t="shared" ca="1" si="19"/>
        <v>#N/A</v>
      </c>
      <c r="V13" s="66" t="e">
        <f t="shared" ca="1" si="20"/>
        <v>#N/A</v>
      </c>
      <c r="W13" s="67" t="e">
        <f t="shared" ca="1" si="21"/>
        <v>#REF!</v>
      </c>
      <c r="X13" s="67" t="e">
        <f t="shared" ca="1" si="22"/>
        <v>#REF!</v>
      </c>
      <c r="Y13" s="68" t="e">
        <f t="shared" ca="1" si="23"/>
        <v>#N/A</v>
      </c>
      <c r="Z13" s="66" t="e">
        <f t="shared" ca="1" si="24"/>
        <v>#N/A</v>
      </c>
      <c r="AA13" s="67" t="e">
        <f t="shared" ca="1" si="25"/>
        <v>#REF!</v>
      </c>
      <c r="AB13" s="67" t="e">
        <f t="shared" ca="1" si="26"/>
        <v>#REF!</v>
      </c>
      <c r="AC13" s="68" t="e">
        <f t="shared" ca="1" si="27"/>
        <v>#N/A</v>
      </c>
    </row>
    <row r="14" spans="1:29" ht="17.25" thickBot="1">
      <c r="A14" t="s">
        <v>53</v>
      </c>
      <c r="B14" s="69">
        <f t="shared" ca="1" si="0"/>
        <v>10</v>
      </c>
      <c r="C14" s="70">
        <f t="shared" ca="1" si="1"/>
        <v>20</v>
      </c>
      <c r="D14" s="70">
        <f t="shared" ca="1" si="2"/>
        <v>20</v>
      </c>
      <c r="E14" s="71">
        <f t="shared" ca="1" si="3"/>
        <v>0</v>
      </c>
      <c r="F14" s="69">
        <f t="shared" ca="1" si="4"/>
        <v>8.5</v>
      </c>
      <c r="G14" s="70">
        <f t="shared" ca="1" si="5"/>
        <v>20</v>
      </c>
      <c r="H14" s="70">
        <f t="shared" ca="1" si="6"/>
        <v>20</v>
      </c>
      <c r="I14" s="71">
        <f t="shared" ca="1" si="7"/>
        <v>0</v>
      </c>
      <c r="J14" s="69">
        <f t="shared" ca="1" si="8"/>
        <v>20.5</v>
      </c>
      <c r="K14" s="70">
        <f t="shared" ca="1" si="9"/>
        <v>20</v>
      </c>
      <c r="L14" s="70">
        <f t="shared" ca="1" si="10"/>
        <v>20</v>
      </c>
      <c r="M14" s="71">
        <f t="shared" ca="1" si="11"/>
        <v>0</v>
      </c>
      <c r="N14" s="69" t="e">
        <f t="shared" ca="1" si="12"/>
        <v>#N/A</v>
      </c>
      <c r="O14" s="70" t="e">
        <f t="shared" ca="1" si="13"/>
        <v>#REF!</v>
      </c>
      <c r="P14" s="70" t="e">
        <f t="shared" ca="1" si="14"/>
        <v>#REF!</v>
      </c>
      <c r="Q14" s="71" t="e">
        <f t="shared" ca="1" si="15"/>
        <v>#N/A</v>
      </c>
      <c r="R14" s="69" t="e">
        <f t="shared" ca="1" si="16"/>
        <v>#N/A</v>
      </c>
      <c r="S14" s="70" t="e">
        <f t="shared" ca="1" si="17"/>
        <v>#REF!</v>
      </c>
      <c r="T14" s="70" t="e">
        <f t="shared" ca="1" si="18"/>
        <v>#REF!</v>
      </c>
      <c r="U14" s="71" t="e">
        <f t="shared" ca="1" si="19"/>
        <v>#N/A</v>
      </c>
      <c r="V14" s="69" t="e">
        <f t="shared" ca="1" si="20"/>
        <v>#N/A</v>
      </c>
      <c r="W14" s="70" t="e">
        <f t="shared" ca="1" si="21"/>
        <v>#REF!</v>
      </c>
      <c r="X14" s="70" t="e">
        <f t="shared" ca="1" si="22"/>
        <v>#REF!</v>
      </c>
      <c r="Y14" s="71" t="e">
        <f t="shared" ca="1" si="23"/>
        <v>#N/A</v>
      </c>
      <c r="Z14" s="69" t="e">
        <f t="shared" ca="1" si="24"/>
        <v>#N/A</v>
      </c>
      <c r="AA14" s="70" t="e">
        <f t="shared" ca="1" si="25"/>
        <v>#REF!</v>
      </c>
      <c r="AB14" s="70" t="e">
        <f t="shared" ca="1" si="26"/>
        <v>#REF!</v>
      </c>
      <c r="AC14" s="71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2019-11-06T04:32:27Z</cp:lastPrinted>
  <dcterms:created xsi:type="dcterms:W3CDTF">2019-08-27T02:07:48Z</dcterms:created>
  <dcterms:modified xsi:type="dcterms:W3CDTF">2019-11-21T06:37:59Z</dcterms:modified>
</cp:coreProperties>
</file>