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업무\중앙연구소\5. 연구과제\1. 초생추 이력제(주관)\app 개발관련\Uploading files\test\혈청\수정\"/>
    </mc:Choice>
  </mc:AlternateContent>
  <bookViews>
    <workbookView xWindow="0" yWindow="0" windowWidth="28800" windowHeight="12285" activeTab="6"/>
  </bookViews>
  <sheets>
    <sheet name="20주령" sheetId="1" r:id="rId1"/>
    <sheet name="24주령" sheetId="3" r:id="rId2"/>
    <sheet name="28주령" sheetId="4" r:id="rId3"/>
    <sheet name="34주령" sheetId="5" r:id="rId4"/>
    <sheet name="42주령" sheetId="7" r:id="rId5"/>
    <sheet name="48주령" sheetId="8" r:id="rId6"/>
    <sheet name="54주령" sheetId="9" r:id="rId7"/>
    <sheet name="graph" sheetId="6" r:id="rId8"/>
  </sheets>
  <definedNames>
    <definedName name="_xlnm._FilterDatabase" localSheetId="6" hidden="1">'54주령'!$B$11:$Y$11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9" l="1"/>
  <c r="F10" i="9" s="1"/>
  <c r="B10" i="9"/>
  <c r="D10" i="8" l="1"/>
  <c r="F10" i="8" s="1"/>
  <c r="B10" i="8"/>
  <c r="D10" i="7" l="1"/>
  <c r="F10" i="7" s="1"/>
  <c r="B10" i="7"/>
  <c r="D10" i="5" l="1"/>
  <c r="F10" i="5" s="1"/>
  <c r="B10" i="5"/>
  <c r="D10" i="4" l="1"/>
  <c r="F10" i="4" s="1"/>
  <c r="B10" i="4"/>
  <c r="D10" i="3"/>
  <c r="F10" i="3" s="1"/>
  <c r="B10" i="3"/>
  <c r="AA12" i="6"/>
  <c r="B7" i="6"/>
  <c r="G6" i="6"/>
  <c r="W12" i="6"/>
  <c r="K14" i="6"/>
  <c r="H5" i="6"/>
  <c r="X8" i="6"/>
  <c r="N14" i="6"/>
  <c r="R3" i="6"/>
  <c r="W10" i="6"/>
  <c r="O7" i="6"/>
  <c r="N8" i="6"/>
  <c r="Z3" i="6"/>
  <c r="K3" i="6"/>
  <c r="L14" i="6"/>
  <c r="V5" i="6"/>
  <c r="D14" i="6"/>
  <c r="S5" i="6"/>
  <c r="P13" i="6"/>
  <c r="T11" i="6"/>
  <c r="F7" i="6"/>
  <c r="N13" i="6"/>
  <c r="D10" i="6"/>
  <c r="R8" i="6"/>
  <c r="X3" i="6"/>
  <c r="L12" i="6"/>
  <c r="AA7" i="6"/>
  <c r="H8" i="6"/>
  <c r="C10" i="6"/>
  <c r="O9" i="6"/>
  <c r="B8" i="6"/>
  <c r="K7" i="6"/>
  <c r="J11" i="6"/>
  <c r="V14" i="6"/>
  <c r="B9" i="6"/>
  <c r="AA10" i="6"/>
  <c r="O11" i="6"/>
  <c r="J12" i="6"/>
  <c r="S14" i="6"/>
  <c r="S7" i="6"/>
  <c r="P14" i="6"/>
  <c r="T13" i="6"/>
  <c r="G4" i="6"/>
  <c r="C12" i="6"/>
  <c r="K12" i="6"/>
  <c r="G8" i="6"/>
  <c r="C14" i="6"/>
  <c r="W3" i="6"/>
  <c r="O3" i="6"/>
  <c r="K9" i="6"/>
  <c r="P9" i="6"/>
  <c r="AA9" i="6"/>
  <c r="B10" i="6"/>
  <c r="X5" i="6"/>
  <c r="O4" i="6"/>
  <c r="R7" i="6"/>
  <c r="B4" i="6"/>
  <c r="F3" i="6"/>
  <c r="Z14" i="6"/>
  <c r="V12" i="6"/>
  <c r="P3" i="6"/>
  <c r="V9" i="6"/>
  <c r="B13" i="6"/>
  <c r="R11" i="6"/>
  <c r="AA3" i="6"/>
  <c r="H13" i="6"/>
  <c r="N11" i="6"/>
  <c r="F8" i="6"/>
  <c r="V3" i="6"/>
  <c r="W13" i="6"/>
  <c r="H10" i="6"/>
  <c r="AB12" i="6"/>
  <c r="AB6" i="6"/>
  <c r="R12" i="6"/>
  <c r="R5" i="6"/>
  <c r="D13" i="6"/>
  <c r="N4" i="6"/>
  <c r="B6" i="6"/>
  <c r="K8" i="6"/>
  <c r="C11" i="6"/>
  <c r="T3" i="6"/>
  <c r="AB4" i="6"/>
  <c r="K10" i="6"/>
  <c r="C6" i="6"/>
  <c r="AB8" i="6"/>
  <c r="V11" i="6"/>
  <c r="AB7" i="6"/>
  <c r="H3" i="6"/>
  <c r="AA5" i="6"/>
  <c r="O8" i="6"/>
  <c r="AA11" i="6"/>
  <c r="Z7" i="6"/>
  <c r="F9" i="6"/>
  <c r="W7" i="6"/>
  <c r="F12" i="6"/>
  <c r="T7" i="6"/>
  <c r="L13" i="6"/>
  <c r="P7" i="6"/>
  <c r="S12" i="6"/>
  <c r="N9" i="6"/>
  <c r="P12" i="6"/>
  <c r="L9" i="6"/>
  <c r="J13" i="6"/>
  <c r="J14" i="6"/>
  <c r="O5" i="6"/>
  <c r="W8" i="6"/>
  <c r="D4" i="6"/>
  <c r="B3" i="6"/>
  <c r="R4" i="6"/>
  <c r="T10" i="6"/>
  <c r="X4" i="6"/>
  <c r="V6" i="6"/>
  <c r="T4" i="6"/>
  <c r="D11" i="6"/>
  <c r="R10" i="6"/>
  <c r="O10" i="6"/>
  <c r="AB14" i="6"/>
  <c r="C3" i="6"/>
  <c r="Z9" i="6"/>
  <c r="T6" i="6"/>
  <c r="F5" i="6"/>
  <c r="L5" i="6"/>
  <c r="F13" i="6"/>
  <c r="C13" i="6"/>
  <c r="H6" i="6"/>
  <c r="Z8" i="6"/>
  <c r="L4" i="6"/>
  <c r="L6" i="6"/>
  <c r="T8" i="6"/>
  <c r="T9" i="6"/>
  <c r="W9" i="6"/>
  <c r="AB10" i="6"/>
  <c r="R13" i="6"/>
  <c r="O6" i="6"/>
  <c r="C4" i="6"/>
  <c r="W5" i="6"/>
  <c r="Z12" i="6"/>
  <c r="L3" i="6"/>
  <c r="AB13" i="6"/>
  <c r="B5" i="6"/>
  <c r="R6" i="6"/>
  <c r="K6" i="6"/>
  <c r="G9" i="6"/>
  <c r="O14" i="6"/>
  <c r="S3" i="6"/>
  <c r="F4" i="6"/>
  <c r="F11" i="6"/>
  <c r="H9" i="6"/>
  <c r="J7" i="6"/>
  <c r="D3" i="6"/>
  <c r="AA13" i="6"/>
  <c r="X10" i="6"/>
  <c r="P5" i="6"/>
  <c r="G7" i="6"/>
  <c r="AA4" i="6"/>
  <c r="S13" i="6"/>
  <c r="X9" i="6"/>
  <c r="K13" i="6"/>
  <c r="N5" i="6"/>
  <c r="S6" i="6"/>
  <c r="L10" i="6"/>
  <c r="F6" i="6"/>
  <c r="AA14" i="6"/>
  <c r="J9" i="6"/>
  <c r="Z13" i="6"/>
  <c r="D6" i="6"/>
  <c r="D7" i="6"/>
  <c r="D12" i="6"/>
  <c r="C8" i="6"/>
  <c r="V8" i="6"/>
  <c r="D8" i="6"/>
  <c r="J5" i="6"/>
  <c r="K11" i="6"/>
  <c r="X12" i="6"/>
  <c r="N10" i="6"/>
  <c r="H4" i="6"/>
  <c r="N7" i="6"/>
  <c r="S11" i="6"/>
  <c r="Z5" i="6"/>
  <c r="G11" i="6"/>
  <c r="L11" i="6"/>
  <c r="X6" i="6"/>
  <c r="K4" i="6"/>
  <c r="AA6" i="6"/>
  <c r="S9" i="6"/>
  <c r="G10" i="6"/>
  <c r="P6" i="6"/>
  <c r="P8" i="6"/>
  <c r="J4" i="6"/>
  <c r="R9" i="6"/>
  <c r="G5" i="6"/>
  <c r="K5" i="6"/>
  <c r="G13" i="6"/>
  <c r="J6" i="6"/>
  <c r="F14" i="6"/>
  <c r="W4" i="6"/>
  <c r="AB11" i="6"/>
  <c r="H14" i="6"/>
  <c r="X13" i="6"/>
  <c r="Z10" i="6"/>
  <c r="W14" i="6"/>
  <c r="T14" i="6"/>
  <c r="D5" i="6"/>
  <c r="Z11" i="6"/>
  <c r="V13" i="6"/>
  <c r="H11" i="6"/>
  <c r="AB9" i="6"/>
  <c r="T5" i="6"/>
  <c r="AB3" i="6"/>
  <c r="B14" i="6"/>
  <c r="G3" i="6"/>
  <c r="S4" i="6"/>
  <c r="X14" i="6"/>
  <c r="V7" i="6"/>
  <c r="B11" i="6"/>
  <c r="G12" i="6"/>
  <c r="L7" i="6"/>
  <c r="L8" i="6"/>
  <c r="W6" i="6"/>
  <c r="N3" i="6"/>
  <c r="V4" i="6"/>
  <c r="AB5" i="6"/>
  <c r="P4" i="6"/>
  <c r="N6" i="6"/>
  <c r="S8" i="6"/>
  <c r="H7" i="6"/>
  <c r="Z6" i="6"/>
  <c r="P10" i="6"/>
  <c r="J8" i="6"/>
  <c r="V10" i="6"/>
  <c r="C5" i="6"/>
  <c r="C9" i="6"/>
  <c r="H12" i="6"/>
  <c r="J10" i="6"/>
  <c r="T12" i="6"/>
  <c r="R14" i="6"/>
  <c r="O12" i="6"/>
  <c r="B12" i="6"/>
  <c r="X11" i="6"/>
  <c r="S10" i="6"/>
  <c r="F10" i="6"/>
  <c r="Z4" i="6"/>
  <c r="X7" i="6"/>
  <c r="AA8" i="6"/>
  <c r="P11" i="6"/>
  <c r="O13" i="6"/>
  <c r="N12" i="6"/>
  <c r="G14" i="6"/>
  <c r="W11" i="6"/>
  <c r="J3" i="6"/>
  <c r="C7" i="6"/>
  <c r="D9" i="6"/>
  <c r="I6" i="6" l="1"/>
  <c r="Y7" i="6"/>
  <c r="I3" i="6"/>
  <c r="M14" i="6"/>
  <c r="I7" i="6"/>
  <c r="AC12" i="6"/>
  <c r="AC13" i="6"/>
  <c r="E4" i="6"/>
  <c r="Y12" i="6"/>
  <c r="Q5" i="6"/>
  <c r="E12" i="6"/>
  <c r="Q3" i="6"/>
  <c r="M10" i="6"/>
  <c r="AC3" i="6"/>
  <c r="M3" i="6"/>
  <c r="M5" i="6"/>
  <c r="AC7" i="6"/>
  <c r="I10" i="6"/>
  <c r="U5" i="6"/>
  <c r="Y11" i="6"/>
  <c r="I8" i="6"/>
  <c r="Y10" i="6"/>
  <c r="E7" i="6"/>
  <c r="Q4" i="6"/>
  <c r="AC9" i="6"/>
  <c r="U6" i="6"/>
  <c r="AC5" i="6"/>
  <c r="I11" i="6"/>
  <c r="U13" i="6"/>
  <c r="M12" i="6"/>
  <c r="E3" i="6"/>
  <c r="E6" i="6"/>
  <c r="Q14" i="6"/>
  <c r="M9" i="6"/>
  <c r="Y3" i="6"/>
  <c r="AC8" i="6"/>
  <c r="Q8" i="6"/>
  <c r="AC14" i="6"/>
  <c r="U12" i="6"/>
  <c r="Q12" i="6"/>
  <c r="I9" i="6"/>
  <c r="E5" i="6"/>
  <c r="AC10" i="6"/>
  <c r="Q6" i="6"/>
  <c r="E10" i="6"/>
  <c r="Y8" i="6"/>
  <c r="M8" i="6"/>
  <c r="Y5" i="6"/>
  <c r="Y9" i="6"/>
  <c r="U14" i="6"/>
  <c r="I12" i="6"/>
  <c r="I5" i="6"/>
  <c r="E13" i="6"/>
  <c r="M7" i="6"/>
  <c r="U9" i="6"/>
  <c r="E11" i="6"/>
  <c r="Q7" i="6"/>
  <c r="U8" i="6"/>
  <c r="U4" i="6"/>
  <c r="M13" i="6"/>
  <c r="U11" i="6"/>
  <c r="Q11" i="6"/>
  <c r="Q9" i="6"/>
  <c r="Y13" i="6"/>
  <c r="M6" i="6"/>
  <c r="I4" i="6"/>
  <c r="U7" i="6"/>
  <c r="Q13" i="6"/>
  <c r="AC4" i="6"/>
  <c r="I14" i="6"/>
  <c r="M4" i="6"/>
  <c r="Y6" i="6"/>
  <c r="Y4" i="6"/>
  <c r="Y14" i="6"/>
  <c r="I13" i="6"/>
  <c r="AC11" i="6"/>
  <c r="M11" i="6"/>
  <c r="U10" i="6"/>
  <c r="Q10" i="6"/>
  <c r="E14" i="6"/>
  <c r="U3" i="6"/>
  <c r="AC6" i="6"/>
  <c r="D10" i="1"/>
  <c r="F10" i="1" s="1"/>
  <c r="B10" i="1"/>
</calcChain>
</file>

<file path=xl/sharedStrings.xml><?xml version="1.0" encoding="utf-8"?>
<sst xmlns="http://schemas.openxmlformats.org/spreadsheetml/2006/main" count="586" uniqueCount="226">
  <si>
    <t xml:space="preserve">    對   外   秘</t>
    <phoneticPr fontId="4" type="noConversion"/>
  </si>
  <si>
    <t xml:space="preserve">  수    신 :</t>
    <phoneticPr fontId="7" type="noConversion"/>
  </si>
  <si>
    <t>체리부로 중앙연구소장:  김  종 택</t>
    <phoneticPr fontId="7" type="noConversion"/>
  </si>
  <si>
    <t>(주)체리부로 중앙연구소</t>
    <phoneticPr fontId="7" type="noConversion"/>
  </si>
  <si>
    <t>1. 의뢰사항</t>
    <phoneticPr fontId="4" type="noConversion"/>
  </si>
  <si>
    <t>접</t>
    <phoneticPr fontId="4" type="noConversion"/>
  </si>
  <si>
    <t xml:space="preserve"> 접수  번호 :</t>
    <phoneticPr fontId="4" type="noConversion"/>
  </si>
  <si>
    <t>19-0690</t>
    <phoneticPr fontId="2" type="noConversion"/>
  </si>
  <si>
    <t xml:space="preserve"> 접수  일자 :</t>
    <phoneticPr fontId="4" type="noConversion"/>
  </si>
  <si>
    <t xml:space="preserve"> 발송  일자 :</t>
    <phoneticPr fontId="7" type="noConversion"/>
  </si>
  <si>
    <t>수</t>
    <phoneticPr fontId="4" type="noConversion"/>
  </si>
  <si>
    <t xml:space="preserve"> 고        객 :</t>
    <phoneticPr fontId="4" type="noConversion"/>
  </si>
  <si>
    <t>장은농장</t>
    <phoneticPr fontId="7" type="noConversion"/>
  </si>
  <si>
    <t xml:space="preserve"> 입  추  일  :</t>
    <phoneticPr fontId="7" type="noConversion"/>
  </si>
  <si>
    <t xml:space="preserve"> 사육  규모 :</t>
    <phoneticPr fontId="4" type="noConversion"/>
  </si>
  <si>
    <t>수</t>
    <phoneticPr fontId="7" type="noConversion"/>
  </si>
  <si>
    <t>내</t>
    <phoneticPr fontId="4" type="noConversion"/>
  </si>
  <si>
    <t xml:space="preserve"> 주        소 :</t>
    <phoneticPr fontId="4" type="noConversion"/>
  </si>
  <si>
    <t>충남보령</t>
    <phoneticPr fontId="7" type="noConversion"/>
  </si>
  <si>
    <t xml:space="preserve"> 채  혈  일  :</t>
    <phoneticPr fontId="7" type="noConversion"/>
  </si>
  <si>
    <t xml:space="preserve"> 전화  번호 :</t>
    <phoneticPr fontId="7" type="noConversion"/>
  </si>
  <si>
    <t>용</t>
    <phoneticPr fontId="4" type="noConversion"/>
  </si>
  <si>
    <t xml:space="preserve">검사료 (             )원은  </t>
    <phoneticPr fontId="4" type="noConversion"/>
  </si>
  <si>
    <t>체리부로 중앙연구소 ( ),  의뢰한 농장( )에서 부담합니다.</t>
    <phoneticPr fontId="4" type="noConversion"/>
  </si>
  <si>
    <t>2. 검사결과</t>
    <phoneticPr fontId="4" type="noConversion"/>
  </si>
  <si>
    <t>주령:</t>
    <phoneticPr fontId="7" type="noConversion"/>
  </si>
  <si>
    <t>일령:</t>
    <phoneticPr fontId="7" type="noConversion"/>
  </si>
  <si>
    <t>Case</t>
  </si>
  <si>
    <t>Assay</t>
  </si>
  <si>
    <t>Date</t>
  </si>
  <si>
    <t>AMean</t>
  </si>
  <si>
    <t>CV</t>
  </si>
  <si>
    <t>Count</t>
  </si>
  <si>
    <r>
      <t>19-0690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120</t>
    </r>
    <phoneticPr fontId="4" type="noConversion"/>
  </si>
  <si>
    <t>MSMG</t>
    <phoneticPr fontId="4" type="noConversion"/>
  </si>
  <si>
    <r>
      <t>19-0693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220</t>
    </r>
    <phoneticPr fontId="4" type="noConversion"/>
  </si>
  <si>
    <t>SE</t>
    <phoneticPr fontId="4" type="noConversion"/>
  </si>
  <si>
    <t>CAV</t>
  </si>
  <si>
    <t xml:space="preserve">코   멘   트 </t>
    <phoneticPr fontId="4" type="noConversion"/>
  </si>
  <si>
    <t>- MGMS, SE: 음성 유지 중, 양호</t>
    <phoneticPr fontId="2" type="noConversion"/>
  </si>
  <si>
    <t>- CAV: 검사결과 양호</t>
    <phoneticPr fontId="2" type="noConversion"/>
  </si>
  <si>
    <t xml:space="preserve">  수    신 :</t>
    <phoneticPr fontId="7" type="noConversion"/>
  </si>
  <si>
    <t>수</t>
    <phoneticPr fontId="4" type="noConversion"/>
  </si>
  <si>
    <t xml:space="preserve"> 고        객 :</t>
    <phoneticPr fontId="4" type="noConversion"/>
  </si>
  <si>
    <t>장은농장</t>
    <phoneticPr fontId="7" type="noConversion"/>
  </si>
  <si>
    <t xml:space="preserve"> 입  추  일  :</t>
    <phoneticPr fontId="7" type="noConversion"/>
  </si>
  <si>
    <t xml:space="preserve"> 사육  규모 :</t>
    <phoneticPr fontId="4" type="noConversion"/>
  </si>
  <si>
    <t xml:space="preserve"> 주        소 :</t>
    <phoneticPr fontId="4" type="noConversion"/>
  </si>
  <si>
    <t>용</t>
    <phoneticPr fontId="4" type="noConversion"/>
  </si>
  <si>
    <t xml:space="preserve">검사료 (             )원은  </t>
    <phoneticPr fontId="4" type="noConversion"/>
  </si>
  <si>
    <t>2. 검사결과</t>
    <phoneticPr fontId="4" type="noConversion"/>
  </si>
  <si>
    <t>일령:</t>
    <phoneticPr fontId="7" type="noConversion"/>
  </si>
  <si>
    <t>19-0939</t>
    <phoneticPr fontId="2" type="noConversion"/>
  </si>
  <si>
    <r>
      <t>19-0939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120</t>
    </r>
  </si>
  <si>
    <t>AE</t>
  </si>
  <si>
    <r>
      <t>19-0942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220</t>
    </r>
  </si>
  <si>
    <t>REO</t>
  </si>
  <si>
    <t>SE</t>
    <phoneticPr fontId="2" type="noConversion"/>
  </si>
  <si>
    <t>APV</t>
    <phoneticPr fontId="2" type="noConversion"/>
  </si>
  <si>
    <t>MSMG</t>
    <phoneticPr fontId="2" type="noConversion"/>
  </si>
  <si>
    <t>IBD</t>
  </si>
  <si>
    <t>IBH</t>
    <phoneticPr fontId="2" type="noConversion"/>
  </si>
  <si>
    <t>IBV</t>
  </si>
  <si>
    <t>AI</t>
    <phoneticPr fontId="2" type="noConversion"/>
  </si>
  <si>
    <t/>
  </si>
  <si>
    <t>ND</t>
    <phoneticPr fontId="2" type="noConversion"/>
  </si>
  <si>
    <t>EDS</t>
    <phoneticPr fontId="2" type="noConversion"/>
  </si>
  <si>
    <t>- MGMS: 음성 유지 중, 양호</t>
    <phoneticPr fontId="2" type="noConversion"/>
  </si>
  <si>
    <t>- SE: 220동 1수 양성확인, 나머지 계사 검사 중, 양성 추가 확인될 경우 추가 채혈 진행 예정</t>
    <phoneticPr fontId="2" type="noConversion"/>
  </si>
  <si>
    <t>- IBV, APV, ND, AI, IBD, REO, AE, IBH, EDS: 검사 결과 양호</t>
    <phoneticPr fontId="2" type="noConversion"/>
  </si>
  <si>
    <t>19-0938동110</t>
  </si>
  <si>
    <t>19-0940동130</t>
  </si>
  <si>
    <t>19-0941동210</t>
  </si>
  <si>
    <t>19-0943동230</t>
  </si>
  <si>
    <t>19-0944동240</t>
  </si>
  <si>
    <t>SE</t>
    <phoneticPr fontId="2" type="noConversion"/>
  </si>
  <si>
    <t xml:space="preserve">  (우) 28127  충북 청주시 청원구 오창읍 중부로 1555  /  Tel (043)240-7671~3 / Fax (043)240-7674</t>
    <phoneticPr fontId="4" type="noConversion"/>
  </si>
  <si>
    <t xml:space="preserve">    對   外   秘</t>
    <phoneticPr fontId="4" type="noConversion"/>
  </si>
  <si>
    <t xml:space="preserve">  수    신 :</t>
    <phoneticPr fontId="7" type="noConversion"/>
  </si>
  <si>
    <t>체리부로 중앙연구소장:  김  종 택</t>
    <phoneticPr fontId="7" type="noConversion"/>
  </si>
  <si>
    <t>(주)체리부로 중앙연구소</t>
    <phoneticPr fontId="7" type="noConversion"/>
  </si>
  <si>
    <t>1. 의뢰사항</t>
    <phoneticPr fontId="4" type="noConversion"/>
  </si>
  <si>
    <t>접</t>
    <phoneticPr fontId="4" type="noConversion"/>
  </si>
  <si>
    <t xml:space="preserve"> 접수  번호 :</t>
    <phoneticPr fontId="4" type="noConversion"/>
  </si>
  <si>
    <t>19-1142</t>
    <phoneticPr fontId="2" type="noConversion"/>
  </si>
  <si>
    <t xml:space="preserve"> 접수  일자 :</t>
    <phoneticPr fontId="4" type="noConversion"/>
  </si>
  <si>
    <t xml:space="preserve"> 발송  일자 :</t>
    <phoneticPr fontId="7" type="noConversion"/>
  </si>
  <si>
    <t>수</t>
    <phoneticPr fontId="4" type="noConversion"/>
  </si>
  <si>
    <t xml:space="preserve"> 고        객 :</t>
    <phoneticPr fontId="4" type="noConversion"/>
  </si>
  <si>
    <t>장은농장</t>
    <phoneticPr fontId="7" type="noConversion"/>
  </si>
  <si>
    <t xml:space="preserve"> 입  추  일  :</t>
    <phoneticPr fontId="7" type="noConversion"/>
  </si>
  <si>
    <t xml:space="preserve"> 사육  규모 :</t>
    <phoneticPr fontId="4" type="noConversion"/>
  </si>
  <si>
    <t>수</t>
    <phoneticPr fontId="7" type="noConversion"/>
  </si>
  <si>
    <t>내</t>
    <phoneticPr fontId="4" type="noConversion"/>
  </si>
  <si>
    <t xml:space="preserve"> 주        소 :</t>
    <phoneticPr fontId="4" type="noConversion"/>
  </si>
  <si>
    <t>충남보령</t>
    <phoneticPr fontId="7" type="noConversion"/>
  </si>
  <si>
    <t xml:space="preserve"> 채  혈  일  :</t>
    <phoneticPr fontId="7" type="noConversion"/>
  </si>
  <si>
    <t xml:space="preserve"> 전화  번호 :</t>
    <phoneticPr fontId="7" type="noConversion"/>
  </si>
  <si>
    <t>용</t>
    <phoneticPr fontId="4" type="noConversion"/>
  </si>
  <si>
    <t xml:space="preserve">검사료 (             )원은  </t>
    <phoneticPr fontId="4" type="noConversion"/>
  </si>
  <si>
    <t>체리부로 중앙연구소 ( ),  의뢰한 농장( )에서 부담합니다.</t>
    <phoneticPr fontId="4" type="noConversion"/>
  </si>
  <si>
    <t>2. 검사결과</t>
    <phoneticPr fontId="4" type="noConversion"/>
  </si>
  <si>
    <t>주령:</t>
    <phoneticPr fontId="7" type="noConversion"/>
  </si>
  <si>
    <t>일령:</t>
    <phoneticPr fontId="7" type="noConversion"/>
  </si>
  <si>
    <r>
      <t>19-1142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120</t>
    </r>
  </si>
  <si>
    <r>
      <t>19-1145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220</t>
    </r>
  </si>
  <si>
    <t>MSMG</t>
    <phoneticPr fontId="2" type="noConversion"/>
  </si>
  <si>
    <t>SE</t>
    <phoneticPr fontId="2" type="noConversion"/>
  </si>
  <si>
    <t>- IBV: 검사 결과 양호</t>
    <phoneticPr fontId="2" type="noConversion"/>
  </si>
  <si>
    <t xml:space="preserve">    對   外   秘</t>
    <phoneticPr fontId="4" type="noConversion"/>
  </si>
  <si>
    <t xml:space="preserve">  수    신 :</t>
    <phoneticPr fontId="7" type="noConversion"/>
  </si>
  <si>
    <t>체리부로 중앙연구소장:  김  종 택</t>
    <phoneticPr fontId="7" type="noConversion"/>
  </si>
  <si>
    <t>(주)체리부로 중앙연구소</t>
    <phoneticPr fontId="7" type="noConversion"/>
  </si>
  <si>
    <t xml:space="preserve">  (우) 28127  충북 청주시 청원구 오창읍 중부로 1555  /  Tel (043)240-7671~3 / Fax (043)240-7674</t>
    <phoneticPr fontId="4" type="noConversion"/>
  </si>
  <si>
    <t>1. 의뢰사항</t>
    <phoneticPr fontId="4" type="noConversion"/>
  </si>
  <si>
    <t>접</t>
    <phoneticPr fontId="4" type="noConversion"/>
  </si>
  <si>
    <t xml:space="preserve"> 접수  번호 :</t>
    <phoneticPr fontId="4" type="noConversion"/>
  </si>
  <si>
    <t>19-1691</t>
    <phoneticPr fontId="2" type="noConversion"/>
  </si>
  <si>
    <t xml:space="preserve"> 접수  일자 :</t>
    <phoneticPr fontId="4" type="noConversion"/>
  </si>
  <si>
    <t xml:space="preserve"> 발송  일자 :</t>
    <phoneticPr fontId="7" type="noConversion"/>
  </si>
  <si>
    <t>수</t>
    <phoneticPr fontId="4" type="noConversion"/>
  </si>
  <si>
    <t xml:space="preserve"> 고        객 :</t>
    <phoneticPr fontId="4" type="noConversion"/>
  </si>
  <si>
    <t>장은농장</t>
    <phoneticPr fontId="7" type="noConversion"/>
  </si>
  <si>
    <t xml:space="preserve"> 입  추  일  :</t>
    <phoneticPr fontId="7" type="noConversion"/>
  </si>
  <si>
    <t xml:space="preserve"> 사육  규모 :</t>
    <phoneticPr fontId="4" type="noConversion"/>
  </si>
  <si>
    <t>수</t>
    <phoneticPr fontId="7" type="noConversion"/>
  </si>
  <si>
    <t>내</t>
    <phoneticPr fontId="4" type="noConversion"/>
  </si>
  <si>
    <t xml:space="preserve"> 주        소 :</t>
    <phoneticPr fontId="4" type="noConversion"/>
  </si>
  <si>
    <t>충남보령</t>
    <phoneticPr fontId="7" type="noConversion"/>
  </si>
  <si>
    <t xml:space="preserve"> 채  혈  일  :</t>
    <phoneticPr fontId="7" type="noConversion"/>
  </si>
  <si>
    <t xml:space="preserve"> 전화  번호 :</t>
    <phoneticPr fontId="7" type="noConversion"/>
  </si>
  <si>
    <t>용</t>
    <phoneticPr fontId="4" type="noConversion"/>
  </si>
  <si>
    <t xml:space="preserve">검사료 (             )원은  </t>
    <phoneticPr fontId="4" type="noConversion"/>
  </si>
  <si>
    <t>체리부로 중앙연구소 ( ),  의뢰한 농장( )에서 부담합니다.</t>
    <phoneticPr fontId="4" type="noConversion"/>
  </si>
  <si>
    <t>2. 검사결과</t>
    <phoneticPr fontId="4" type="noConversion"/>
  </si>
  <si>
    <t>주령:</t>
    <phoneticPr fontId="7" type="noConversion"/>
  </si>
  <si>
    <t>일령:</t>
    <phoneticPr fontId="7" type="noConversion"/>
  </si>
  <si>
    <r>
      <t>19-1691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120</t>
    </r>
  </si>
  <si>
    <t>MSMG</t>
    <phoneticPr fontId="2" type="noConversion"/>
  </si>
  <si>
    <r>
      <t>19-1694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220</t>
    </r>
  </si>
  <si>
    <t>SE</t>
    <phoneticPr fontId="2" type="noConversion"/>
  </si>
  <si>
    <t>AI</t>
    <phoneticPr fontId="4" type="noConversion"/>
  </si>
  <si>
    <t>24주령</t>
    <phoneticPr fontId="2" type="noConversion"/>
  </si>
  <si>
    <t>28주령</t>
    <phoneticPr fontId="2" type="noConversion"/>
  </si>
  <si>
    <t>34주령</t>
    <phoneticPr fontId="2" type="noConversion"/>
  </si>
  <si>
    <t>42주령</t>
    <phoneticPr fontId="2" type="noConversion"/>
  </si>
  <si>
    <t>48주령</t>
    <phoneticPr fontId="2" type="noConversion"/>
  </si>
  <si>
    <t>54주령</t>
    <phoneticPr fontId="2" type="noConversion"/>
  </si>
  <si>
    <t>64주령</t>
    <phoneticPr fontId="2" type="noConversion"/>
  </si>
  <si>
    <t>od</t>
    <phoneticPr fontId="2" type="noConversion"/>
  </si>
  <si>
    <t>positive%</t>
    <phoneticPr fontId="2" type="noConversion"/>
  </si>
  <si>
    <t>ND</t>
    <phoneticPr fontId="2" type="noConversion"/>
  </si>
  <si>
    <t>AI</t>
    <phoneticPr fontId="2" type="noConversion"/>
  </si>
  <si>
    <t>EDS</t>
    <phoneticPr fontId="2" type="noConversion"/>
  </si>
  <si>
    <t>APV</t>
    <phoneticPr fontId="2" type="noConversion"/>
  </si>
  <si>
    <t>IBV</t>
    <phoneticPr fontId="2" type="noConversion"/>
  </si>
  <si>
    <t>IBD</t>
    <phoneticPr fontId="2" type="noConversion"/>
  </si>
  <si>
    <t>CAV</t>
    <phoneticPr fontId="2" type="noConversion"/>
  </si>
  <si>
    <t>AE</t>
    <phoneticPr fontId="2" type="noConversion"/>
  </si>
  <si>
    <t>REO</t>
    <phoneticPr fontId="2" type="noConversion"/>
  </si>
  <si>
    <t>IBH</t>
    <phoneticPr fontId="2" type="noConversion"/>
  </si>
  <si>
    <t>MSMG</t>
    <phoneticPr fontId="2" type="noConversion"/>
  </si>
  <si>
    <t>SE</t>
    <phoneticPr fontId="2" type="noConversion"/>
  </si>
  <si>
    <t xml:space="preserve">코   멘   트 </t>
    <phoneticPr fontId="4" type="noConversion"/>
  </si>
  <si>
    <t>- MGMS, SE: 음성 유지 중, 양호</t>
    <phoneticPr fontId="2" type="noConversion"/>
  </si>
  <si>
    <t>- AI, IBV: 항체수준 양호</t>
    <phoneticPr fontId="2" type="noConversion"/>
  </si>
  <si>
    <t>19-2148</t>
    <phoneticPr fontId="2" type="noConversion"/>
  </si>
  <si>
    <t>19-2148동120</t>
  </si>
  <si>
    <t>MSMG</t>
    <phoneticPr fontId="4" type="noConversion"/>
  </si>
  <si>
    <t>19-2151동220</t>
  </si>
  <si>
    <t>SE</t>
    <phoneticPr fontId="4" type="noConversion"/>
  </si>
  <si>
    <t>AI</t>
    <phoneticPr fontId="4" type="noConversion"/>
  </si>
  <si>
    <t>- IBV, AI, IBD, REO: 검사 결과 양호</t>
    <phoneticPr fontId="2" type="noConversion"/>
  </si>
  <si>
    <t>체리부로 중앙연구소장:  김  종 택</t>
    <phoneticPr fontId="7" type="noConversion"/>
  </si>
  <si>
    <t>(주)체리부로 중앙연구소</t>
    <phoneticPr fontId="7" type="noConversion"/>
  </si>
  <si>
    <t xml:space="preserve">  (우) 28127  충북 청주시 청원구 오창읍 중부로 1555  /  Tel (043)240-7671~3 / Fax (043)240-7674</t>
    <phoneticPr fontId="4" type="noConversion"/>
  </si>
  <si>
    <t>1. 의뢰사항</t>
    <phoneticPr fontId="4" type="noConversion"/>
  </si>
  <si>
    <t>접</t>
    <phoneticPr fontId="4" type="noConversion"/>
  </si>
  <si>
    <t xml:space="preserve"> 접수  번호 :</t>
    <phoneticPr fontId="4" type="noConversion"/>
  </si>
  <si>
    <t>19-2612</t>
    <phoneticPr fontId="2" type="noConversion"/>
  </si>
  <si>
    <t xml:space="preserve"> 접수  일자 :</t>
    <phoneticPr fontId="4" type="noConversion"/>
  </si>
  <si>
    <t xml:space="preserve"> 발송  일자 :</t>
    <phoneticPr fontId="7" type="noConversion"/>
  </si>
  <si>
    <t>수</t>
    <phoneticPr fontId="4" type="noConversion"/>
  </si>
  <si>
    <t xml:space="preserve"> 고        객 :</t>
    <phoneticPr fontId="4" type="noConversion"/>
  </si>
  <si>
    <t>장은농장</t>
    <phoneticPr fontId="7" type="noConversion"/>
  </si>
  <si>
    <t xml:space="preserve"> 입  추  일  :</t>
    <phoneticPr fontId="7" type="noConversion"/>
  </si>
  <si>
    <t xml:space="preserve"> 사육  규모 :</t>
    <phoneticPr fontId="4" type="noConversion"/>
  </si>
  <si>
    <t>수</t>
    <phoneticPr fontId="7" type="noConversion"/>
  </si>
  <si>
    <t>내</t>
    <phoneticPr fontId="4" type="noConversion"/>
  </si>
  <si>
    <t xml:space="preserve"> 주        소 :</t>
    <phoneticPr fontId="4" type="noConversion"/>
  </si>
  <si>
    <t>충남보령</t>
    <phoneticPr fontId="7" type="noConversion"/>
  </si>
  <si>
    <t xml:space="preserve"> 채  혈  일  :</t>
    <phoneticPr fontId="7" type="noConversion"/>
  </si>
  <si>
    <t xml:space="preserve"> 전화  번호 :</t>
    <phoneticPr fontId="7" type="noConversion"/>
  </si>
  <si>
    <t>용</t>
    <phoneticPr fontId="4" type="noConversion"/>
  </si>
  <si>
    <t xml:space="preserve">검사료 (             )원은  </t>
    <phoneticPr fontId="4" type="noConversion"/>
  </si>
  <si>
    <t>체리부로 중앙연구소 ( ),  의뢰한 농장( )에서 부담합니다.</t>
    <phoneticPr fontId="4" type="noConversion"/>
  </si>
  <si>
    <t>2. 검사결과</t>
    <phoneticPr fontId="4" type="noConversion"/>
  </si>
  <si>
    <t>주령:</t>
    <phoneticPr fontId="7" type="noConversion"/>
  </si>
  <si>
    <t>일령:</t>
    <phoneticPr fontId="7" type="noConversion"/>
  </si>
  <si>
    <r>
      <t>19-2612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120</t>
    </r>
  </si>
  <si>
    <t>MSMG</t>
    <phoneticPr fontId="2" type="noConversion"/>
  </si>
  <si>
    <r>
      <t>19-2615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220</t>
    </r>
  </si>
  <si>
    <t>SE</t>
    <phoneticPr fontId="2" type="noConversion"/>
  </si>
  <si>
    <t>APV</t>
    <phoneticPr fontId="2" type="noConversion"/>
  </si>
  <si>
    <t>AI</t>
    <phoneticPr fontId="2" type="noConversion"/>
  </si>
  <si>
    <t>ND</t>
    <phoneticPr fontId="2" type="noConversion"/>
  </si>
  <si>
    <t>EDS</t>
    <phoneticPr fontId="2" type="noConversion"/>
  </si>
  <si>
    <t>- IBV, APV, AI, ND, EDS: 검사 결과 양호</t>
    <phoneticPr fontId="2" type="noConversion"/>
  </si>
  <si>
    <t>접  수  내  용</t>
    <phoneticPr fontId="4" type="noConversion"/>
  </si>
  <si>
    <t>접수  번호 :</t>
    <phoneticPr fontId="4" type="noConversion"/>
  </si>
  <si>
    <t>19-3051</t>
    <phoneticPr fontId="2" type="noConversion"/>
  </si>
  <si>
    <t>고        객 :</t>
    <phoneticPr fontId="4" type="noConversion"/>
  </si>
  <si>
    <t>장은농장</t>
    <phoneticPr fontId="2" type="noConversion"/>
  </si>
  <si>
    <t>주        소 :</t>
    <phoneticPr fontId="4" type="noConversion"/>
  </si>
  <si>
    <t>기타  사항 :</t>
    <phoneticPr fontId="2" type="noConversion"/>
  </si>
  <si>
    <t>주령:</t>
    <phoneticPr fontId="7" type="noConversion"/>
  </si>
  <si>
    <r>
      <t>19-3051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120</t>
    </r>
  </si>
  <si>
    <t>MSMG</t>
    <phoneticPr fontId="2" type="noConversion"/>
  </si>
  <si>
    <r>
      <t>19-3054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220</t>
    </r>
  </si>
  <si>
    <t>SE</t>
    <phoneticPr fontId="2" type="noConversion"/>
  </si>
  <si>
    <t>AI</t>
  </si>
  <si>
    <t>AI</t>
    <phoneticPr fontId="2" type="noConversion"/>
  </si>
  <si>
    <r>
      <t>본 결과서는 의뢰된 시료에 한하며, 검사 결과는 소송 및 법적인 용도로 사용 할 수 없습니다</t>
    </r>
    <r>
      <rPr>
        <b/>
        <sz val="9"/>
        <color theme="1"/>
        <rFont val="맑은 고딕"/>
        <family val="3"/>
        <charset val="129"/>
        <scheme val="minor"/>
      </rPr>
      <t>.</t>
    </r>
  </si>
  <si>
    <r>
      <t xml:space="preserve">제2017-1호 가축병성감정실시기관 </t>
    </r>
    <r>
      <rPr>
        <b/>
        <sz val="12"/>
        <color theme="1"/>
        <rFont val="맑은 고딕"/>
        <family val="3"/>
        <charset val="129"/>
        <scheme val="minor"/>
      </rPr>
      <t>(주)체리부로 중앙연구소</t>
    </r>
  </si>
  <si>
    <t>- MGMS, SE: 음성 유지 중</t>
    <phoneticPr fontId="2" type="noConversion"/>
  </si>
  <si>
    <t>- IBV, AI: 검사결과 양호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</si>
</sst>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76" formatCode="yyyy&quot;-&quot;m&quot;-&quot;d;@"/>
    <numFmt numFmtId="177" formatCode="yy\.mm\.dd"/>
    <numFmt numFmtId="178" formatCode="0_);[Red]\(0\)"/>
    <numFmt numFmtId="179" formatCode="0.0_ "/>
    <numFmt numFmtId="180" formatCode="0.0%"/>
  </numFmts>
  <fonts count="36"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indexed="10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8"/>
      <name val="바탕체"/>
      <family val="1"/>
      <charset val="129"/>
    </font>
    <font>
      <sz val="14"/>
      <name val="맑은 고딕"/>
      <family val="3"/>
      <charset val="129"/>
      <scheme val="minor"/>
    </font>
    <font>
      <b/>
      <sz val="14"/>
      <color indexed="9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sz val="11"/>
      <name val="굴림체"/>
      <family val="3"/>
      <charset val="129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indexed="12"/>
      <name val="맑은 고딕"/>
      <family val="3"/>
      <charset val="129"/>
      <scheme val="minor"/>
    </font>
    <font>
      <sz val="9"/>
      <color indexed="12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0"/>
      <color indexed="9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맑은 고딕"/>
      <family val="3"/>
      <charset val="129"/>
    </font>
    <font>
      <sz val="8"/>
      <color rgb="FF000000"/>
      <name val="Arial"/>
      <family val="2"/>
    </font>
    <font>
      <sz val="11"/>
      <name val="돋움"/>
      <family val="3"/>
      <charset val="129"/>
    </font>
    <font>
      <sz val="12"/>
      <name val="바탕체"/>
      <family val="1"/>
      <charset val="129"/>
    </font>
    <font>
      <sz val="10"/>
      <name val="맑은 고딕"/>
      <family val="3"/>
      <charset val="129"/>
      <scheme val="minor"/>
    </font>
    <font>
      <sz val="8"/>
      <name val="Arial"/>
      <family val="2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9"/>
      <color rgb="FF00B05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theme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9" fontId="30" fillId="0" borderId="0" applyFont="0" applyFill="0" applyBorder="0" applyAlignment="0" applyProtection="0">
      <alignment vertical="center"/>
    </xf>
    <xf numFmtId="0" fontId="30" fillId="0" borderId="0">
      <alignment vertical="center"/>
    </xf>
  </cellStyleXfs>
  <cellXfs count="152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>
      <alignment vertical="center"/>
    </xf>
    <xf numFmtId="0" fontId="5" fillId="0" borderId="2" xfId="0" applyFont="1" applyBorder="1" applyAlignme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/>
    <xf numFmtId="0" fontId="12" fillId="0" borderId="0" xfId="0" applyFont="1">
      <alignment vertical="center"/>
    </xf>
    <xf numFmtId="0" fontId="13" fillId="0" borderId="0" xfId="0" applyFont="1" applyAlignment="1"/>
    <xf numFmtId="0" fontId="5" fillId="0" borderId="0" xfId="0" applyFont="1">
      <alignment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14" fontId="14" fillId="0" borderId="5" xfId="0" applyNumberFormat="1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15" fillId="0" borderId="5" xfId="0" applyFont="1" applyBorder="1">
      <alignment vertical="center"/>
    </xf>
    <xf numFmtId="0" fontId="14" fillId="0" borderId="5" xfId="0" applyFont="1" applyBorder="1">
      <alignment vertical="center"/>
    </xf>
    <xf numFmtId="0" fontId="15" fillId="0" borderId="5" xfId="0" applyFont="1" applyBorder="1" applyAlignment="1"/>
    <xf numFmtId="14" fontId="14" fillId="0" borderId="5" xfId="0" applyNumberFormat="1" applyFont="1" applyBorder="1" applyAlignment="1">
      <alignment horizontal="center" vertical="center"/>
    </xf>
    <xf numFmtId="0" fontId="15" fillId="0" borderId="6" xfId="0" applyFont="1" applyBorder="1">
      <alignment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5" fillId="0" borderId="0" xfId="0" applyFont="1">
      <alignment vertical="center"/>
    </xf>
    <xf numFmtId="0" fontId="14" fillId="0" borderId="0" xfId="0" applyFont="1">
      <alignment vertical="center"/>
    </xf>
    <xf numFmtId="177" fontId="14" fillId="0" borderId="0" xfId="0" applyNumberFormat="1" applyFont="1" applyAlignment="1" applyProtection="1">
      <alignment horizontal="center" vertical="center"/>
      <protection locked="0"/>
    </xf>
    <xf numFmtId="0" fontId="14" fillId="0" borderId="9" xfId="0" applyFont="1" applyBorder="1">
      <alignment vertical="center"/>
    </xf>
    <xf numFmtId="0" fontId="11" fillId="0" borderId="0" xfId="0" applyFont="1" applyAlignment="1">
      <alignment vertical="top"/>
    </xf>
    <xf numFmtId="0" fontId="15" fillId="0" borderId="8" xfId="0" applyFont="1" applyBorder="1" applyAlignment="1">
      <alignment horizontal="center" vertical="center"/>
    </xf>
    <xf numFmtId="0" fontId="17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>
      <alignment horizontal="left"/>
    </xf>
    <xf numFmtId="0" fontId="15" fillId="0" borderId="9" xfId="0" applyFont="1" applyBorder="1">
      <alignment vertical="center"/>
    </xf>
    <xf numFmtId="0" fontId="14" fillId="0" borderId="10" xfId="0" applyFont="1" applyBorder="1" applyAlignment="1">
      <alignment horizontal="center" vertical="center"/>
    </xf>
    <xf numFmtId="0" fontId="15" fillId="0" borderId="11" xfId="0" applyFont="1" applyBorder="1">
      <alignment vertical="center"/>
    </xf>
    <xf numFmtId="0" fontId="14" fillId="0" borderId="11" xfId="0" applyFont="1" applyBorder="1" applyAlignment="1">
      <alignment horizontal="left" vertical="center"/>
    </xf>
    <xf numFmtId="0" fontId="14" fillId="0" borderId="11" xfId="0" applyFont="1" applyBorder="1" applyAlignment="1" applyProtection="1">
      <alignment horizontal="left" vertical="center"/>
      <protection locked="0"/>
    </xf>
    <xf numFmtId="0" fontId="15" fillId="0" borderId="11" xfId="0" applyFont="1" applyBorder="1" applyAlignment="1">
      <alignment horizontal="left"/>
    </xf>
    <xf numFmtId="0" fontId="14" fillId="0" borderId="11" xfId="0" applyFont="1" applyBorder="1">
      <alignment vertical="center"/>
    </xf>
    <xf numFmtId="0" fontId="15" fillId="0" borderId="11" xfId="0" applyFont="1" applyBorder="1" applyAlignment="1">
      <alignment vertical="top"/>
    </xf>
    <xf numFmtId="14" fontId="14" fillId="0" borderId="11" xfId="0" applyNumberFormat="1" applyFont="1" applyBorder="1" applyAlignment="1" applyProtection="1">
      <alignment horizontal="center" vertical="center"/>
      <protection locked="0"/>
    </xf>
    <xf numFmtId="0" fontId="17" fillId="0" borderId="11" xfId="0" applyFont="1" applyBorder="1" applyAlignment="1" applyProtection="1">
      <alignment horizontal="center" vertical="center"/>
      <protection locked="0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>
      <alignment vertical="center"/>
    </xf>
    <xf numFmtId="0" fontId="18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9" fillId="4" borderId="13" xfId="0" applyFont="1" applyFill="1" applyBorder="1" applyAlignment="1">
      <alignment horizontal="center" vertical="center"/>
    </xf>
    <xf numFmtId="0" fontId="20" fillId="5" borderId="14" xfId="0" applyFont="1" applyFill="1" applyBorder="1" applyAlignment="1">
      <alignment horizontal="center" vertical="center"/>
    </xf>
    <xf numFmtId="178" fontId="20" fillId="5" borderId="14" xfId="0" applyNumberFormat="1" applyFont="1" applyFill="1" applyBorder="1" applyAlignment="1">
      <alignment horizontal="center" vertical="center"/>
    </xf>
    <xf numFmtId="0" fontId="20" fillId="5" borderId="15" xfId="0" applyFont="1" applyFill="1" applyBorder="1" applyAlignment="1" applyProtection="1">
      <alignment horizontal="center" vertical="center"/>
      <protection locked="0"/>
    </xf>
    <xf numFmtId="0" fontId="20" fillId="5" borderId="16" xfId="0" applyFont="1" applyFill="1" applyBorder="1" applyAlignment="1" applyProtection="1">
      <alignment horizontal="center" vertical="center"/>
      <protection locked="0"/>
    </xf>
    <xf numFmtId="0" fontId="21" fillId="5" borderId="16" xfId="0" applyFont="1" applyFill="1" applyBorder="1" applyAlignment="1" applyProtection="1">
      <alignment horizontal="center" vertical="center"/>
      <protection locked="0"/>
    </xf>
    <xf numFmtId="0" fontId="1" fillId="5" borderId="16" xfId="0" applyFont="1" applyFill="1" applyBorder="1">
      <alignment vertical="center"/>
    </xf>
    <xf numFmtId="0" fontId="1" fillId="5" borderId="17" xfId="0" applyFont="1" applyFill="1" applyBorder="1">
      <alignment vertical="center"/>
    </xf>
    <xf numFmtId="0" fontId="22" fillId="0" borderId="18" xfId="0" applyFont="1" applyBorder="1" applyAlignment="1">
      <alignment horizontal="center"/>
    </xf>
    <xf numFmtId="0" fontId="23" fillId="0" borderId="18" xfId="0" applyFont="1" applyBorder="1" applyAlignment="1">
      <alignment horizontal="center" vertical="center"/>
    </xf>
    <xf numFmtId="0" fontId="25" fillId="6" borderId="18" xfId="0" applyFont="1" applyFill="1" applyBorder="1" applyAlignment="1">
      <alignment horizontal="center" vertical="center" wrapText="1"/>
    </xf>
    <xf numFmtId="14" fontId="23" fillId="0" borderId="18" xfId="0" applyNumberFormat="1" applyFont="1" applyBorder="1" applyAlignment="1">
      <alignment horizontal="center" vertical="center"/>
    </xf>
    <xf numFmtId="0" fontId="25" fillId="7" borderId="18" xfId="0" applyFont="1" applyFill="1" applyBorder="1" applyAlignment="1">
      <alignment horizontal="center" vertical="center" wrapText="1"/>
    </xf>
    <xf numFmtId="0" fontId="10" fillId="5" borderId="19" xfId="0" applyFont="1" applyFill="1" applyBorder="1" applyAlignment="1">
      <alignment horizontal="center" vertical="center"/>
    </xf>
    <xf numFmtId="0" fontId="28" fillId="0" borderId="20" xfId="0" quotePrefix="1" applyFont="1" applyBorder="1">
      <alignment vertical="center"/>
    </xf>
    <xf numFmtId="0" fontId="1" fillId="0" borderId="21" xfId="0" applyFont="1" applyBorder="1">
      <alignment vertical="center"/>
    </xf>
    <xf numFmtId="0" fontId="1" fillId="0" borderId="22" xfId="0" applyFont="1" applyBorder="1">
      <alignment vertical="center"/>
    </xf>
    <xf numFmtId="0" fontId="1" fillId="0" borderId="23" xfId="0" quotePrefix="1" applyFont="1" applyBorder="1">
      <alignment vertical="center"/>
    </xf>
    <xf numFmtId="0" fontId="1" fillId="0" borderId="24" xfId="0" applyFont="1" applyBorder="1">
      <alignment vertical="center"/>
    </xf>
    <xf numFmtId="0" fontId="1" fillId="0" borderId="25" xfId="0" quotePrefix="1" applyFont="1" applyBorder="1">
      <alignment vertical="center"/>
    </xf>
    <xf numFmtId="0" fontId="1" fillId="0" borderId="26" xfId="0" applyFont="1" applyBorder="1">
      <alignment vertical="center"/>
    </xf>
    <xf numFmtId="0" fontId="1" fillId="0" borderId="27" xfId="0" applyFont="1" applyBorder="1">
      <alignment vertical="center"/>
    </xf>
    <xf numFmtId="0" fontId="3" fillId="0" borderId="1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1" fillId="0" borderId="0" xfId="0" applyFont="1" applyBorder="1" applyAlignment="1"/>
    <xf numFmtId="0" fontId="12" fillId="0" borderId="0" xfId="0" applyFont="1" applyBorder="1" applyAlignment="1">
      <alignment vertical="center"/>
    </xf>
    <xf numFmtId="0" fontId="13" fillId="0" borderId="0" xfId="0" applyFont="1" applyBorder="1" applyAlignment="1"/>
    <xf numFmtId="0" fontId="14" fillId="0" borderId="5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Border="1">
      <alignment vertical="center"/>
    </xf>
    <xf numFmtId="0" fontId="14" fillId="0" borderId="0" xfId="0" applyFont="1" applyBorder="1" applyAlignment="1">
      <alignment vertical="center"/>
    </xf>
    <xf numFmtId="177" fontId="14" fillId="0" borderId="0" xfId="0" applyNumberFormat="1" applyFont="1" applyBorder="1" applyAlignment="1" applyProtection="1">
      <alignment horizontal="center" vertical="center"/>
      <protection locked="0"/>
    </xf>
    <xf numFmtId="0" fontId="14" fillId="0" borderId="9" xfId="0" applyFont="1" applyBorder="1" applyAlignment="1">
      <alignment vertical="center"/>
    </xf>
    <xf numFmtId="0" fontId="11" fillId="0" borderId="0" xfId="0" applyFont="1" applyBorder="1" applyAlignment="1">
      <alignment vertical="top"/>
    </xf>
    <xf numFmtId="0" fontId="17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>
      <alignment horizontal="left"/>
    </xf>
    <xf numFmtId="0" fontId="14" fillId="0" borderId="11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8" fillId="0" borderId="0" xfId="0" applyFont="1" applyFill="1" applyBorder="1" applyAlignment="1" applyProtection="1">
      <alignment horizontal="center" vertical="center"/>
      <protection locked="0"/>
    </xf>
    <xf numFmtId="179" fontId="23" fillId="0" borderId="18" xfId="0" applyNumberFormat="1" applyFont="1" applyBorder="1" applyAlignment="1">
      <alignment horizontal="center" vertical="center"/>
    </xf>
    <xf numFmtId="1" fontId="23" fillId="0" borderId="18" xfId="0" quotePrefix="1" applyNumberFormat="1" applyFont="1" applyBorder="1" applyAlignment="1">
      <alignment horizontal="center" vertical="center"/>
    </xf>
    <xf numFmtId="1" fontId="29" fillId="0" borderId="18" xfId="3" applyNumberFormat="1" applyFont="1" applyFill="1" applyBorder="1" applyAlignment="1" applyProtection="1">
      <alignment horizontal="center" vertical="center"/>
    </xf>
    <xf numFmtId="1" fontId="23" fillId="0" borderId="18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8" borderId="31" xfId="0" applyFill="1" applyBorder="1">
      <alignment vertical="center"/>
    </xf>
    <xf numFmtId="0" fontId="0" fillId="0" borderId="0" xfId="0" applyBorder="1">
      <alignment vertical="center"/>
    </xf>
    <xf numFmtId="180" fontId="0" fillId="8" borderId="32" xfId="4" applyNumberFormat="1" applyFont="1" applyFill="1" applyBorder="1">
      <alignment vertical="center"/>
    </xf>
    <xf numFmtId="0" fontId="0" fillId="8" borderId="33" xfId="0" applyFill="1" applyBorder="1">
      <alignment vertical="center"/>
    </xf>
    <xf numFmtId="0" fontId="0" fillId="0" borderId="34" xfId="0" applyBorder="1">
      <alignment vertical="center"/>
    </xf>
    <xf numFmtId="180" fontId="0" fillId="8" borderId="35" xfId="4" applyNumberFormat="1" applyFont="1" applyFill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/>
    <xf numFmtId="0" fontId="1" fillId="0" borderId="0" xfId="0" applyFont="1" applyBorder="1">
      <alignment vertical="center"/>
    </xf>
    <xf numFmtId="0" fontId="14" fillId="0" borderId="4" xfId="0" applyFont="1" applyBorder="1" applyAlignment="1">
      <alignment horizontal="justify" vertical="center"/>
    </xf>
    <xf numFmtId="0" fontId="14" fillId="0" borderId="8" xfId="0" applyFont="1" applyBorder="1" applyAlignment="1">
      <alignment horizontal="justify" vertical="center"/>
    </xf>
    <xf numFmtId="0" fontId="14" fillId="0" borderId="36" xfId="0" applyFont="1" applyBorder="1" applyAlignment="1">
      <alignment horizontal="justify" vertical="center"/>
    </xf>
    <xf numFmtId="0" fontId="31" fillId="0" borderId="0" xfId="0" applyFont="1" applyFill="1" applyBorder="1" applyAlignment="1">
      <alignment horizontal="center" vertical="center"/>
    </xf>
    <xf numFmtId="0" fontId="32" fillId="0" borderId="37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28" fillId="0" borderId="23" xfId="0" quotePrefix="1" applyFont="1" applyBorder="1">
      <alignment vertical="center"/>
    </xf>
    <xf numFmtId="0" fontId="14" fillId="0" borderId="0" xfId="0" applyFont="1" applyAlignment="1">
      <alignment horizontal="center" vertical="center"/>
    </xf>
    <xf numFmtId="176" fontId="14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76" fontId="14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176" fontId="14" fillId="0" borderId="5" xfId="0" applyNumberFormat="1" applyFont="1" applyBorder="1" applyAlignment="1" applyProtection="1">
      <alignment horizontal="center" vertical="center"/>
      <protection locked="0"/>
    </xf>
    <xf numFmtId="14" fontId="15" fillId="0" borderId="5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176" fontId="14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176" fontId="14" fillId="0" borderId="0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0" fillId="3" borderId="0" xfId="5" applyFont="1" applyFill="1" applyAlignment="1">
      <alignment horizontal="center" vertical="center"/>
    </xf>
    <xf numFmtId="0" fontId="14" fillId="0" borderId="4" xfId="0" applyFont="1" applyBorder="1" applyAlignment="1">
      <alignment horizontal="center" vertical="center" textRotation="91"/>
    </xf>
    <xf numFmtId="0" fontId="14" fillId="0" borderId="8" xfId="0" applyFont="1" applyBorder="1" applyAlignment="1">
      <alignment horizontal="center" vertical="center" textRotation="91"/>
    </xf>
    <xf numFmtId="0" fontId="14" fillId="0" borderId="36" xfId="0" applyFont="1" applyBorder="1" applyAlignment="1">
      <alignment horizontal="center" vertical="center" textRotation="91"/>
    </xf>
    <xf numFmtId="0" fontId="33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176" fontId="14" fillId="0" borderId="11" xfId="0" applyNumberFormat="1" applyFont="1" applyBorder="1" applyAlignment="1" applyProtection="1">
      <alignment horizontal="center" vertical="center"/>
      <protection locked="0"/>
    </xf>
    <xf numFmtId="0" fontId="15" fillId="0" borderId="11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</cellXfs>
  <cellStyles count="6">
    <cellStyle name="백분율" xfId="4" builtinId="5"/>
    <cellStyle name="쉼표 2" xfId="1"/>
    <cellStyle name="표준" xfId="0" builtinId="0"/>
    <cellStyle name="표준 2" xfId="2"/>
    <cellStyle name="표준 9" xfId="5"/>
    <cellStyle name="표준_양계혈청검사결과(견본)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ND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24주령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(graph!$B$3,graph!$F$3,graph!$J$3,graph!$N$3,graph!$R$3,graph!$V$3,graph!$Z$3)</c:f>
              <c:numCache>
                <c:formatCode>General</c:formatCode>
                <c:ptCount val="7"/>
                <c:pt idx="0">
                  <c:v>10.35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7.55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9C-447C-8ED5-33562E847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079616"/>
        <c:axId val="112081152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(graph!$E$3,graph!$I$3,graph!$M$3,graph!$Q$3,graph!$U$3,graph!$Y$3,graph!$AC$3)</c:f>
              <c:numCache>
                <c:formatCode>0.0%</c:formatCode>
                <c:ptCount val="7"/>
                <c:pt idx="0">
                  <c:v>1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1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9C-447C-8ED5-33562E847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55136"/>
        <c:axId val="152382464"/>
      </c:lineChart>
      <c:catAx>
        <c:axId val="112079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2081152"/>
        <c:crosses val="autoZero"/>
        <c:auto val="1"/>
        <c:lblAlgn val="ctr"/>
        <c:lblOffset val="100"/>
        <c:noMultiLvlLbl val="0"/>
      </c:catAx>
      <c:valAx>
        <c:axId val="112081152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2079616"/>
        <c:crosses val="autoZero"/>
        <c:crossBetween val="between"/>
      </c:valAx>
      <c:valAx>
        <c:axId val="152382464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4155136"/>
        <c:crosses val="max"/>
        <c:crossBetween val="between"/>
      </c:valAx>
      <c:catAx>
        <c:axId val="74155136"/>
        <c:scaling>
          <c:orientation val="minMax"/>
        </c:scaling>
        <c:delete val="1"/>
        <c:axPos val="b"/>
        <c:majorTickMark val="out"/>
        <c:minorTickMark val="none"/>
        <c:tickLblPos val="none"/>
        <c:crossAx val="1523824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IBH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24주령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(graph!$B$12,graph!$F$12,graph!$J$12,graph!$N$12,graph!$R$12,graph!$V$12,graph!$Z$12)</c:f>
              <c:numCache>
                <c:formatCode>General</c:formatCode>
                <c:ptCount val="7"/>
                <c:pt idx="0">
                  <c:v>13297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0D-4439-AA8C-4DD3A75C65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867456"/>
        <c:axId val="74868992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(graph!$E$12,graph!$I$12,graph!$M$12,graph!$Q$12,graph!$U$12,graph!$Y$12,graph!$AC$12)</c:f>
              <c:numCache>
                <c:formatCode>0.0%</c:formatCode>
                <c:ptCount val="7"/>
                <c:pt idx="0">
                  <c:v>1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D-4439-AA8C-4DD3A75C65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00992"/>
        <c:axId val="74899456"/>
      </c:lineChart>
      <c:catAx>
        <c:axId val="74867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4868992"/>
        <c:crosses val="autoZero"/>
        <c:auto val="1"/>
        <c:lblAlgn val="ctr"/>
        <c:lblOffset val="100"/>
        <c:noMultiLvlLbl val="0"/>
      </c:catAx>
      <c:valAx>
        <c:axId val="74868992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4867456"/>
        <c:crosses val="autoZero"/>
        <c:crossBetween val="between"/>
      </c:valAx>
      <c:valAx>
        <c:axId val="74899456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4900992"/>
        <c:crosses val="max"/>
        <c:crossBetween val="between"/>
      </c:valAx>
      <c:catAx>
        <c:axId val="74900992"/>
        <c:scaling>
          <c:orientation val="minMax"/>
        </c:scaling>
        <c:delete val="1"/>
        <c:axPos val="b"/>
        <c:majorTickMark val="out"/>
        <c:minorTickMark val="none"/>
        <c:tickLblPos val="none"/>
        <c:crossAx val="748994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MSMG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24주령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(graph!$B$13,graph!$F$13,graph!$J$13,graph!$N$13,graph!$R$13,graph!$V$13,graph!$Z$13)</c:f>
              <c:numCache>
                <c:formatCode>General</c:formatCode>
                <c:ptCount val="7"/>
                <c:pt idx="0">
                  <c:v>98</c:v>
                </c:pt>
                <c:pt idx="1">
                  <c:v>119</c:v>
                </c:pt>
                <c:pt idx="2">
                  <c:v>82</c:v>
                </c:pt>
                <c:pt idx="3">
                  <c:v>173.5</c:v>
                </c:pt>
                <c:pt idx="4">
                  <c:v>55</c:v>
                </c:pt>
                <c:pt idx="5">
                  <c:v>11201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27-4588-98BA-0680EB85C0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284608"/>
        <c:axId val="111286144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(graph!$E$13,graph!$I$13,graph!$M$13,graph!$Q$13,graph!$U$13,graph!$Y$13,graph!$AC$13)</c:f>
              <c:numCache>
                <c:formatCode>0.0%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27-4588-98BA-0680EB85C0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18144"/>
        <c:axId val="111287680"/>
      </c:lineChart>
      <c:catAx>
        <c:axId val="111284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1286144"/>
        <c:crosses val="autoZero"/>
        <c:auto val="1"/>
        <c:lblAlgn val="ctr"/>
        <c:lblOffset val="100"/>
        <c:noMultiLvlLbl val="0"/>
      </c:catAx>
      <c:valAx>
        <c:axId val="111286144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1284608"/>
        <c:crosses val="autoZero"/>
        <c:crossBetween val="between"/>
      </c:valAx>
      <c:valAx>
        <c:axId val="111287680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1318144"/>
        <c:crosses val="max"/>
        <c:crossBetween val="between"/>
      </c:valAx>
      <c:catAx>
        <c:axId val="111318144"/>
        <c:scaling>
          <c:orientation val="minMax"/>
        </c:scaling>
        <c:delete val="1"/>
        <c:axPos val="b"/>
        <c:majorTickMark val="out"/>
        <c:minorTickMark val="none"/>
        <c:tickLblPos val="none"/>
        <c:crossAx val="1112876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SE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24주령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(graph!$B$14,graph!$F$14,graph!$J$14,graph!$N$14,graph!$R$14,graph!$V$14,graph!$Z$14)</c:f>
              <c:numCache>
                <c:formatCode>General</c:formatCode>
                <c:ptCount val="7"/>
                <c:pt idx="0">
                  <c:v>56.142857142857146</c:v>
                </c:pt>
                <c:pt idx="1">
                  <c:v>43.5</c:v>
                </c:pt>
                <c:pt idx="2">
                  <c:v>63</c:v>
                </c:pt>
                <c:pt idx="3">
                  <c:v>70</c:v>
                </c:pt>
                <c:pt idx="4">
                  <c:v>67.5</c:v>
                </c:pt>
                <c:pt idx="5">
                  <c:v>44.5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70-48CD-B3D5-AF9EDFB79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558656"/>
        <c:axId val="111560192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(graph!$E$14,graph!$I$14,graph!$M$14,graph!$Q$14,graph!$U$14,graph!$Y$14,graph!$AC$14)</c:f>
              <c:numCache>
                <c:formatCode>0.0%</c:formatCode>
                <c:ptCount val="7"/>
                <c:pt idx="0">
                  <c:v>1.4285714285714235E-2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70-48CD-B3D5-AF9EDFB79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63520"/>
        <c:axId val="111561728"/>
      </c:lineChart>
      <c:catAx>
        <c:axId val="11155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1560192"/>
        <c:crosses val="autoZero"/>
        <c:auto val="1"/>
        <c:lblAlgn val="ctr"/>
        <c:lblOffset val="100"/>
        <c:noMultiLvlLbl val="0"/>
      </c:catAx>
      <c:valAx>
        <c:axId val="111560192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1558656"/>
        <c:crosses val="autoZero"/>
        <c:crossBetween val="between"/>
      </c:valAx>
      <c:valAx>
        <c:axId val="111561728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1563520"/>
        <c:crosses val="max"/>
        <c:crossBetween val="between"/>
      </c:valAx>
      <c:catAx>
        <c:axId val="111563520"/>
        <c:scaling>
          <c:orientation val="minMax"/>
        </c:scaling>
        <c:delete val="1"/>
        <c:axPos val="b"/>
        <c:majorTickMark val="out"/>
        <c:minorTickMark val="none"/>
        <c:tickLblPos val="none"/>
        <c:crossAx val="1115617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AI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24주령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(graph!$B$4,graph!$F$4,graph!$J$4,graph!$N$4,graph!$R$4,graph!$V$4,graph!$Z$4)</c:f>
              <c:numCache>
                <c:formatCode>General</c:formatCode>
                <c:ptCount val="7"/>
                <c:pt idx="0">
                  <c:v>7.8</c:v>
                </c:pt>
                <c:pt idx="1">
                  <c:v>#N/A</c:v>
                </c:pt>
                <c:pt idx="2">
                  <c:v>7</c:v>
                </c:pt>
                <c:pt idx="3">
                  <c:v>6.6999999999999993</c:v>
                </c:pt>
                <c:pt idx="4">
                  <c:v>6.0500000000000007</c:v>
                </c:pt>
                <c:pt idx="5">
                  <c:v>7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98-46B8-9D8D-9F7C6531D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174464"/>
        <c:axId val="74176000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(graph!$E$4,graph!$I$4,graph!$M$4,graph!$Q$4,graph!$U$4,graph!$Y$4,graph!$AC$4)</c:f>
              <c:numCache>
                <c:formatCode>0.0%</c:formatCode>
                <c:ptCount val="7"/>
                <c:pt idx="0">
                  <c:v>1</c:v>
                </c:pt>
                <c:pt idx="1">
                  <c:v>#N/A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98-46B8-9D8D-9F7C6531D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79328"/>
        <c:axId val="74177536"/>
      </c:lineChart>
      <c:catAx>
        <c:axId val="74174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4176000"/>
        <c:crosses val="autoZero"/>
        <c:auto val="1"/>
        <c:lblAlgn val="ctr"/>
        <c:lblOffset val="100"/>
        <c:noMultiLvlLbl val="0"/>
      </c:catAx>
      <c:valAx>
        <c:axId val="74176000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4174464"/>
        <c:crosses val="autoZero"/>
        <c:crossBetween val="between"/>
      </c:valAx>
      <c:valAx>
        <c:axId val="74177536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4179328"/>
        <c:crosses val="max"/>
        <c:crossBetween val="between"/>
      </c:valAx>
      <c:catAx>
        <c:axId val="74179328"/>
        <c:scaling>
          <c:orientation val="minMax"/>
        </c:scaling>
        <c:delete val="1"/>
        <c:axPos val="b"/>
        <c:majorTickMark val="out"/>
        <c:minorTickMark val="none"/>
        <c:tickLblPos val="none"/>
        <c:crossAx val="7417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EDS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24주령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(graph!$B$5,graph!$F$5,graph!$J$5,graph!$N$5,graph!$R$5,graph!$V$5,graph!$Z$5)</c:f>
              <c:numCache>
                <c:formatCode>General</c:formatCode>
                <c:ptCount val="7"/>
                <c:pt idx="0">
                  <c:v>8.3000000000000007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5.75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01-4509-BDB7-B5E49FA0A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218880"/>
        <c:axId val="74228864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(graph!$E$5,graph!$I$5,graph!$M$5,graph!$Q$5,graph!$U$5,graph!$Y$5,graph!$AC$5)</c:f>
              <c:numCache>
                <c:formatCode>0.0%</c:formatCode>
                <c:ptCount val="7"/>
                <c:pt idx="0">
                  <c:v>1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1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01-4509-BDB7-B5E49FA0A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260864"/>
        <c:axId val="74230400"/>
      </c:lineChart>
      <c:catAx>
        <c:axId val="74218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4228864"/>
        <c:crosses val="autoZero"/>
        <c:auto val="1"/>
        <c:lblAlgn val="ctr"/>
        <c:lblOffset val="100"/>
        <c:noMultiLvlLbl val="0"/>
      </c:catAx>
      <c:valAx>
        <c:axId val="74228864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4218880"/>
        <c:crosses val="autoZero"/>
        <c:crossBetween val="between"/>
      </c:valAx>
      <c:valAx>
        <c:axId val="74230400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4260864"/>
        <c:crosses val="max"/>
        <c:crossBetween val="between"/>
      </c:valAx>
      <c:catAx>
        <c:axId val="74260864"/>
        <c:scaling>
          <c:orientation val="minMax"/>
        </c:scaling>
        <c:delete val="1"/>
        <c:axPos val="b"/>
        <c:majorTickMark val="out"/>
        <c:minorTickMark val="none"/>
        <c:tickLblPos val="none"/>
        <c:crossAx val="742304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APV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24주령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(graph!$B$6,graph!$F$6,graph!$J$6,graph!$N$6,graph!$R$6,graph!$V$6,graph!$Z$6)</c:f>
              <c:numCache>
                <c:formatCode>General</c:formatCode>
                <c:ptCount val="7"/>
                <c:pt idx="0">
                  <c:v>16492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10888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EE-4771-81D1-DD4A457E5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312704"/>
        <c:axId val="74334976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(graph!$E$6,graph!$I$6,graph!$M$6,graph!$Q$6,graph!$U$6,graph!$Y$6,graph!$AC$6)</c:f>
              <c:numCache>
                <c:formatCode>0.0%</c:formatCode>
                <c:ptCount val="7"/>
                <c:pt idx="0">
                  <c:v>0.95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1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EE-4771-81D1-DD4A457E5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346496"/>
        <c:axId val="74336512"/>
      </c:lineChart>
      <c:catAx>
        <c:axId val="74312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4334976"/>
        <c:crosses val="autoZero"/>
        <c:auto val="1"/>
        <c:lblAlgn val="ctr"/>
        <c:lblOffset val="100"/>
        <c:noMultiLvlLbl val="0"/>
      </c:catAx>
      <c:valAx>
        <c:axId val="74334976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4312704"/>
        <c:crosses val="autoZero"/>
        <c:crossBetween val="between"/>
      </c:valAx>
      <c:valAx>
        <c:axId val="74336512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4346496"/>
        <c:crosses val="max"/>
        <c:crossBetween val="between"/>
      </c:valAx>
      <c:catAx>
        <c:axId val="74346496"/>
        <c:scaling>
          <c:orientation val="minMax"/>
        </c:scaling>
        <c:delete val="1"/>
        <c:axPos val="b"/>
        <c:majorTickMark val="out"/>
        <c:minorTickMark val="none"/>
        <c:tickLblPos val="none"/>
        <c:crossAx val="743365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IBV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24주령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(graph!$B$7,graph!$F$7,graph!$J$7,graph!$N$7,graph!$R$7,graph!$V$7,graph!$Z$7)</c:f>
              <c:numCache>
                <c:formatCode>General</c:formatCode>
                <c:ptCount val="7"/>
                <c:pt idx="0">
                  <c:v>15147.5</c:v>
                </c:pt>
                <c:pt idx="1">
                  <c:v>12983</c:v>
                </c:pt>
                <c:pt idx="2">
                  <c:v>11505.5</c:v>
                </c:pt>
                <c:pt idx="3">
                  <c:v>10249.5</c:v>
                </c:pt>
                <c:pt idx="4">
                  <c:v>10980</c:v>
                </c:pt>
                <c:pt idx="5">
                  <c:v>12271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B3-4F1F-969D-AAE9C0B1D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369664"/>
        <c:axId val="74391936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(graph!$E$7,graph!$I$7,graph!$M$7,graph!$Q$7,graph!$U$7,graph!$Y$7,graph!$AC$7)</c:f>
              <c:numCache>
                <c:formatCode>0.0%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B3-4F1F-969D-AAE9C0B1D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395008"/>
        <c:axId val="74393472"/>
      </c:lineChart>
      <c:catAx>
        <c:axId val="7436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4391936"/>
        <c:crosses val="autoZero"/>
        <c:auto val="1"/>
        <c:lblAlgn val="ctr"/>
        <c:lblOffset val="100"/>
        <c:noMultiLvlLbl val="0"/>
      </c:catAx>
      <c:valAx>
        <c:axId val="74391936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4369664"/>
        <c:crosses val="autoZero"/>
        <c:crossBetween val="between"/>
      </c:valAx>
      <c:valAx>
        <c:axId val="74393472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4395008"/>
        <c:crosses val="max"/>
        <c:crossBetween val="between"/>
      </c:valAx>
      <c:catAx>
        <c:axId val="74395008"/>
        <c:scaling>
          <c:orientation val="minMax"/>
        </c:scaling>
        <c:delete val="1"/>
        <c:axPos val="b"/>
        <c:majorTickMark val="out"/>
        <c:minorTickMark val="none"/>
        <c:tickLblPos val="none"/>
        <c:crossAx val="743934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IBD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24주령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(graph!$B$8,graph!$F$8,graph!$J$8,graph!$N$8,graph!$R$8,graph!$V$8,graph!$Z$8)</c:f>
              <c:numCache>
                <c:formatCode>General</c:formatCode>
                <c:ptCount val="7"/>
                <c:pt idx="0">
                  <c:v>6414.5</c:v>
                </c:pt>
                <c:pt idx="1">
                  <c:v>#N/A</c:v>
                </c:pt>
                <c:pt idx="2">
                  <c:v>#N/A</c:v>
                </c:pt>
                <c:pt idx="3">
                  <c:v>5417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C1-4F1F-9247-EC0B8EB05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430720"/>
        <c:axId val="74461184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(graph!$E$8,graph!$I$8,graph!$M$8,graph!$Q$8,graph!$U$8,graph!$Y$8,graph!$AC$8)</c:f>
              <c:numCache>
                <c:formatCode>0.0%</c:formatCode>
                <c:ptCount val="7"/>
                <c:pt idx="0">
                  <c:v>1</c:v>
                </c:pt>
                <c:pt idx="1">
                  <c:v>#N/A</c:v>
                </c:pt>
                <c:pt idx="2">
                  <c:v>#N/A</c:v>
                </c:pt>
                <c:pt idx="3">
                  <c:v>1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C1-4F1F-9247-EC0B8EB05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464256"/>
        <c:axId val="74462720"/>
      </c:lineChart>
      <c:catAx>
        <c:axId val="74430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4461184"/>
        <c:crosses val="autoZero"/>
        <c:auto val="1"/>
        <c:lblAlgn val="ctr"/>
        <c:lblOffset val="100"/>
        <c:noMultiLvlLbl val="0"/>
      </c:catAx>
      <c:valAx>
        <c:axId val="74461184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4430720"/>
        <c:crosses val="autoZero"/>
        <c:crossBetween val="between"/>
      </c:valAx>
      <c:valAx>
        <c:axId val="74462720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4464256"/>
        <c:crosses val="max"/>
        <c:crossBetween val="between"/>
      </c:valAx>
      <c:catAx>
        <c:axId val="74464256"/>
        <c:scaling>
          <c:orientation val="minMax"/>
        </c:scaling>
        <c:delete val="1"/>
        <c:axPos val="b"/>
        <c:majorTickMark val="out"/>
        <c:minorTickMark val="none"/>
        <c:tickLblPos val="none"/>
        <c:crossAx val="744627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CAV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24주령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(graph!$B$9,graph!$F$9,graph!$J$9,graph!$N$9,graph!$R$9,graph!$V$9,graph!$Z$9)</c:f>
              <c:numCache>
                <c:formatCode>General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D0-42C6-AFFC-5271856B4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524544"/>
        <c:axId val="74526080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(graph!$E$9,graph!$I$9,graph!$M$9,graph!$Q$9,graph!$U$9,graph!$Y$9,graph!$AC$9)</c:f>
              <c:numCache>
                <c:formatCode>0.0%</c:formatCode>
                <c:ptCount val="7"/>
                <c:pt idx="0">
                  <c:v>1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D0-42C6-AFFC-5271856B4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537600"/>
        <c:axId val="74536064"/>
      </c:lineChart>
      <c:catAx>
        <c:axId val="74524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4526080"/>
        <c:crosses val="autoZero"/>
        <c:auto val="1"/>
        <c:lblAlgn val="ctr"/>
        <c:lblOffset val="100"/>
        <c:noMultiLvlLbl val="0"/>
      </c:catAx>
      <c:valAx>
        <c:axId val="74526080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4524544"/>
        <c:crosses val="autoZero"/>
        <c:crossBetween val="between"/>
      </c:valAx>
      <c:valAx>
        <c:axId val="74536064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4537600"/>
        <c:crosses val="max"/>
        <c:crossBetween val="between"/>
      </c:valAx>
      <c:catAx>
        <c:axId val="74537600"/>
        <c:scaling>
          <c:orientation val="minMax"/>
        </c:scaling>
        <c:delete val="1"/>
        <c:axPos val="b"/>
        <c:majorTickMark val="out"/>
        <c:minorTickMark val="none"/>
        <c:tickLblPos val="none"/>
        <c:crossAx val="745360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AE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24주령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(graph!$B$10,graph!$F$10,graph!$J$10,graph!$N$10,graph!$R$10,graph!$V$10,graph!$Z$10)</c:f>
              <c:numCache>
                <c:formatCode>General</c:formatCode>
                <c:ptCount val="7"/>
                <c:pt idx="0">
                  <c:v>8031.5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AE-4850-95A2-6BD0F84B5F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601984"/>
        <c:axId val="74603520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(graph!$E$10,graph!$I$10,graph!$M$10,graph!$Q$10,graph!$U$10,graph!$Y$10,graph!$AC$10)</c:f>
              <c:numCache>
                <c:formatCode>0.0%</c:formatCode>
                <c:ptCount val="7"/>
                <c:pt idx="0">
                  <c:v>1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AE-4850-95A2-6BD0F84B5F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647808"/>
        <c:axId val="74646272"/>
      </c:lineChart>
      <c:catAx>
        <c:axId val="74601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4603520"/>
        <c:crosses val="autoZero"/>
        <c:auto val="1"/>
        <c:lblAlgn val="ctr"/>
        <c:lblOffset val="100"/>
        <c:noMultiLvlLbl val="0"/>
      </c:catAx>
      <c:valAx>
        <c:axId val="74603520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4601984"/>
        <c:crosses val="autoZero"/>
        <c:crossBetween val="between"/>
      </c:valAx>
      <c:valAx>
        <c:axId val="74646272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4647808"/>
        <c:crosses val="max"/>
        <c:crossBetween val="between"/>
      </c:valAx>
      <c:catAx>
        <c:axId val="74647808"/>
        <c:scaling>
          <c:orientation val="minMax"/>
        </c:scaling>
        <c:delete val="1"/>
        <c:axPos val="b"/>
        <c:majorTickMark val="out"/>
        <c:minorTickMark val="none"/>
        <c:tickLblPos val="none"/>
        <c:crossAx val="746462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REO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24주령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(graph!$B$11,graph!$F$11,graph!$J$11,graph!$N$11,graph!$R$11,graph!$V$11,graph!$Z$11)</c:f>
              <c:numCache>
                <c:formatCode>General</c:formatCode>
                <c:ptCount val="7"/>
                <c:pt idx="0">
                  <c:v>14717.5</c:v>
                </c:pt>
                <c:pt idx="1">
                  <c:v>#N/A</c:v>
                </c:pt>
                <c:pt idx="2">
                  <c:v>#N/A</c:v>
                </c:pt>
                <c:pt idx="3">
                  <c:v>14750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3E-4DB7-B695-5B520E106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712192"/>
        <c:axId val="74713728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(graph!$E$11,graph!$I$11,graph!$M$11,graph!$Q$11,graph!$U$11,graph!$Y$11,graph!$AC$11)</c:f>
              <c:numCache>
                <c:formatCode>0.0%</c:formatCode>
                <c:ptCount val="7"/>
                <c:pt idx="0">
                  <c:v>1</c:v>
                </c:pt>
                <c:pt idx="1">
                  <c:v>#N/A</c:v>
                </c:pt>
                <c:pt idx="2">
                  <c:v>#N/A</c:v>
                </c:pt>
                <c:pt idx="3">
                  <c:v>1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3E-4DB7-B695-5B520E106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741632"/>
        <c:axId val="74740096"/>
      </c:lineChart>
      <c:catAx>
        <c:axId val="74712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4713728"/>
        <c:crosses val="autoZero"/>
        <c:auto val="1"/>
        <c:lblAlgn val="ctr"/>
        <c:lblOffset val="100"/>
        <c:noMultiLvlLbl val="0"/>
      </c:catAx>
      <c:valAx>
        <c:axId val="74713728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4712192"/>
        <c:crosses val="autoZero"/>
        <c:crossBetween val="between"/>
      </c:valAx>
      <c:valAx>
        <c:axId val="74740096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4741632"/>
        <c:crosses val="max"/>
        <c:crossBetween val="between"/>
      </c:valAx>
      <c:catAx>
        <c:axId val="74741632"/>
        <c:scaling>
          <c:orientation val="minMax"/>
        </c:scaling>
        <c:delete val="1"/>
        <c:axPos val="b"/>
        <c:majorTickMark val="out"/>
        <c:minorTickMark val="none"/>
        <c:tickLblPos val="none"/>
        <c:crossAx val="747400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15</xdr:row>
      <xdr:rowOff>9525</xdr:rowOff>
    </xdr:from>
    <xdr:to>
      <xdr:col>8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15</xdr:row>
      <xdr:rowOff>0</xdr:rowOff>
    </xdr:from>
    <xdr:to>
      <xdr:col>15</xdr:col>
      <xdr:colOff>314325</xdr:colOff>
      <xdr:row>28</xdr:row>
      <xdr:rowOff>19050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15</xdr:row>
      <xdr:rowOff>0</xdr:rowOff>
    </xdr:from>
    <xdr:to>
      <xdr:col>23</xdr:col>
      <xdr:colOff>314325</xdr:colOff>
      <xdr:row>28</xdr:row>
      <xdr:rowOff>19050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0</xdr:colOff>
      <xdr:row>15</xdr:row>
      <xdr:rowOff>0</xdr:rowOff>
    </xdr:from>
    <xdr:to>
      <xdr:col>30</xdr:col>
      <xdr:colOff>647700</xdr:colOff>
      <xdr:row>28</xdr:row>
      <xdr:rowOff>19050</xdr:rowOff>
    </xdr:to>
    <xdr:graphicFrame macro="">
      <xdr:nvGraphicFramePr>
        <xdr:cNvPr id="5" name="차트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30</xdr:row>
      <xdr:rowOff>0</xdr:rowOff>
    </xdr:from>
    <xdr:to>
      <xdr:col>7</xdr:col>
      <xdr:colOff>314325</xdr:colOff>
      <xdr:row>43</xdr:row>
      <xdr:rowOff>19050</xdr:rowOff>
    </xdr:to>
    <xdr:graphicFrame macro="">
      <xdr:nvGraphicFramePr>
        <xdr:cNvPr id="6" name="차트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0</xdr:colOff>
      <xdr:row>30</xdr:row>
      <xdr:rowOff>0</xdr:rowOff>
    </xdr:from>
    <xdr:to>
      <xdr:col>15</xdr:col>
      <xdr:colOff>314325</xdr:colOff>
      <xdr:row>43</xdr:row>
      <xdr:rowOff>19050</xdr:rowOff>
    </xdr:to>
    <xdr:graphicFrame macro="">
      <xdr:nvGraphicFramePr>
        <xdr:cNvPr id="7" name="차트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0</xdr:colOff>
      <xdr:row>30</xdr:row>
      <xdr:rowOff>0</xdr:rowOff>
    </xdr:from>
    <xdr:to>
      <xdr:col>23</xdr:col>
      <xdr:colOff>314325</xdr:colOff>
      <xdr:row>43</xdr:row>
      <xdr:rowOff>19050</xdr:rowOff>
    </xdr:to>
    <xdr:graphicFrame macro="">
      <xdr:nvGraphicFramePr>
        <xdr:cNvPr id="8" name="차트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24</xdr:col>
      <xdr:colOff>0</xdr:colOff>
      <xdr:row>30</xdr:row>
      <xdr:rowOff>0</xdr:rowOff>
    </xdr:from>
    <xdr:to>
      <xdr:col>30</xdr:col>
      <xdr:colOff>647700</xdr:colOff>
      <xdr:row>43</xdr:row>
      <xdr:rowOff>19050</xdr:rowOff>
    </xdr:to>
    <xdr:graphicFrame macro="">
      <xdr:nvGraphicFramePr>
        <xdr:cNvPr id="9" name="차트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45</xdr:row>
      <xdr:rowOff>0</xdr:rowOff>
    </xdr:from>
    <xdr:to>
      <xdr:col>7</xdr:col>
      <xdr:colOff>314325</xdr:colOff>
      <xdr:row>58</xdr:row>
      <xdr:rowOff>19050</xdr:rowOff>
    </xdr:to>
    <xdr:graphicFrame macro="">
      <xdr:nvGraphicFramePr>
        <xdr:cNvPr id="10" name="차트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0</xdr:colOff>
      <xdr:row>45</xdr:row>
      <xdr:rowOff>0</xdr:rowOff>
    </xdr:from>
    <xdr:to>
      <xdr:col>15</xdr:col>
      <xdr:colOff>314325</xdr:colOff>
      <xdr:row>58</xdr:row>
      <xdr:rowOff>19050</xdr:rowOff>
    </xdr:to>
    <xdr:graphicFrame macro="">
      <xdr:nvGraphicFramePr>
        <xdr:cNvPr id="11" name="차트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0</xdr:colOff>
      <xdr:row>45</xdr:row>
      <xdr:rowOff>0</xdr:rowOff>
    </xdr:from>
    <xdr:to>
      <xdr:col>23</xdr:col>
      <xdr:colOff>314325</xdr:colOff>
      <xdr:row>58</xdr:row>
      <xdr:rowOff>19050</xdr:rowOff>
    </xdr:to>
    <xdr:graphicFrame macro="">
      <xdr:nvGraphicFramePr>
        <xdr:cNvPr id="12" name="차트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24</xdr:col>
      <xdr:colOff>0</xdr:colOff>
      <xdr:row>45</xdr:row>
      <xdr:rowOff>0</xdr:rowOff>
    </xdr:from>
    <xdr:to>
      <xdr:col>30</xdr:col>
      <xdr:colOff>647700</xdr:colOff>
      <xdr:row>58</xdr:row>
      <xdr:rowOff>19050</xdr:rowOff>
    </xdr:to>
    <xdr:graphicFrame macro="">
      <xdr:nvGraphicFramePr>
        <xdr:cNvPr id="13" name="차트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4"/>
  <sheetViews>
    <sheetView workbookViewId="0">
      <selection activeCell="G11" sqref="G11"/>
    </sheetView>
  </sheetViews>
  <sheetFormatPr defaultRowHeight="16.5"/>
  <cols>
    <col min="1" max="1" width="1.375" style="1" customWidth="1"/>
    <col min="2" max="2" width="10.125" style="1" customWidth="1"/>
    <col min="3" max="3" width="8.5" style="1" customWidth="1"/>
    <col min="4" max="4" width="9.75" style="1" bestFit="1" customWidth="1"/>
    <col min="5" max="5" width="9.375" style="1" customWidth="1"/>
    <col min="6" max="6" width="7.375" style="1" customWidth="1"/>
    <col min="7" max="7" width="5.875" style="1" customWidth="1"/>
    <col min="8" max="25" width="3.25" style="1" customWidth="1"/>
  </cols>
  <sheetData>
    <row r="1" spans="1:25" ht="20.25">
      <c r="B1" s="2" t="s">
        <v>0</v>
      </c>
      <c r="C1" s="3"/>
      <c r="E1" s="4" t="s">
        <v>1</v>
      </c>
      <c r="G1" s="127"/>
      <c r="H1" s="127"/>
      <c r="I1" s="127"/>
      <c r="O1" s="6"/>
      <c r="Q1" s="6"/>
      <c r="T1" s="5" t="s">
        <v>2</v>
      </c>
    </row>
    <row r="2" spans="1:25" ht="20.25">
      <c r="B2" s="128" t="s">
        <v>3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</row>
    <row r="3" spans="1:25">
      <c r="B3" s="129" t="s">
        <v>76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</row>
    <row r="4" spans="1:25" ht="17.25" thickBot="1">
      <c r="A4" s="7"/>
      <c r="B4" s="8" t="s">
        <v>4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</row>
    <row r="5" spans="1:25" ht="17.25" thickTop="1">
      <c r="A5" s="7"/>
      <c r="B5" s="11" t="s">
        <v>5</v>
      </c>
      <c r="C5" s="12" t="s">
        <v>6</v>
      </c>
      <c r="D5" s="13"/>
      <c r="E5" s="14" t="s">
        <v>7</v>
      </c>
      <c r="F5" s="15"/>
      <c r="G5" s="130" t="s">
        <v>8</v>
      </c>
      <c r="H5" s="130"/>
      <c r="I5" s="16"/>
      <c r="J5" s="131">
        <v>43542</v>
      </c>
      <c r="K5" s="131"/>
      <c r="L5" s="131"/>
      <c r="M5" s="131"/>
      <c r="N5" s="131"/>
      <c r="O5" s="16"/>
      <c r="P5" s="17" t="s">
        <v>9</v>
      </c>
      <c r="Q5" s="18"/>
      <c r="R5" s="19"/>
      <c r="S5" s="14"/>
      <c r="T5" s="14"/>
      <c r="U5" s="132">
        <v>43544</v>
      </c>
      <c r="V5" s="133"/>
      <c r="W5" s="133"/>
      <c r="X5" s="133"/>
      <c r="Y5" s="20"/>
    </row>
    <row r="6" spans="1:25">
      <c r="A6" s="7"/>
      <c r="B6" s="21" t="s">
        <v>10</v>
      </c>
      <c r="C6" s="22" t="s">
        <v>11</v>
      </c>
      <c r="D6" s="23"/>
      <c r="E6" s="24" t="s">
        <v>12</v>
      </c>
      <c r="F6" s="25"/>
      <c r="G6" s="123" t="s">
        <v>13</v>
      </c>
      <c r="H6" s="123"/>
      <c r="I6" s="26"/>
      <c r="J6" s="124">
        <v>43398</v>
      </c>
      <c r="K6" s="124"/>
      <c r="L6" s="124"/>
      <c r="M6" s="124"/>
      <c r="N6" s="124"/>
      <c r="O6" s="26"/>
      <c r="P6" s="27" t="s">
        <v>14</v>
      </c>
      <c r="Q6" s="28"/>
      <c r="R6" s="28"/>
      <c r="S6" s="26"/>
      <c r="T6" s="28"/>
      <c r="U6" s="125"/>
      <c r="V6" s="125"/>
      <c r="W6" s="125"/>
      <c r="X6" s="125"/>
      <c r="Y6" s="29" t="s">
        <v>15</v>
      </c>
    </row>
    <row r="7" spans="1:25">
      <c r="A7" s="30"/>
      <c r="B7" s="31" t="s">
        <v>16</v>
      </c>
      <c r="C7" s="22" t="s">
        <v>17</v>
      </c>
      <c r="D7" s="23"/>
      <c r="E7" s="32" t="s">
        <v>18</v>
      </c>
      <c r="F7" s="33"/>
      <c r="G7" s="123" t="s">
        <v>19</v>
      </c>
      <c r="H7" s="123"/>
      <c r="I7" s="26"/>
      <c r="J7" s="126"/>
      <c r="K7" s="126"/>
      <c r="L7" s="126"/>
      <c r="M7" s="126"/>
      <c r="N7" s="126"/>
      <c r="O7" s="26"/>
      <c r="P7" s="27" t="s">
        <v>20</v>
      </c>
      <c r="Q7" s="32"/>
      <c r="R7" s="32"/>
      <c r="S7" s="32"/>
      <c r="T7" s="32"/>
      <c r="U7" s="125"/>
      <c r="V7" s="125"/>
      <c r="W7" s="125"/>
      <c r="X7" s="125"/>
      <c r="Y7" s="34"/>
    </row>
    <row r="8" spans="1:25" ht="17.25" thickBot="1">
      <c r="A8" s="30"/>
      <c r="B8" s="35" t="s">
        <v>21</v>
      </c>
      <c r="C8" s="36" t="s">
        <v>22</v>
      </c>
      <c r="D8" s="37"/>
      <c r="E8" s="38" t="s">
        <v>23</v>
      </c>
      <c r="F8" s="39"/>
      <c r="G8" s="40"/>
      <c r="H8" s="39"/>
      <c r="I8" s="36"/>
      <c r="J8" s="41"/>
      <c r="K8" s="42"/>
      <c r="L8" s="42"/>
      <c r="M8" s="42"/>
      <c r="N8" s="42"/>
      <c r="O8" s="36"/>
      <c r="P8" s="40"/>
      <c r="Q8" s="43"/>
      <c r="R8" s="43"/>
      <c r="S8" s="43"/>
      <c r="T8" s="43"/>
      <c r="U8" s="44"/>
      <c r="V8" s="44"/>
      <c r="W8" s="44"/>
      <c r="X8" s="44"/>
      <c r="Y8" s="45"/>
    </row>
    <row r="9" spans="1:25" ht="18" thickTop="1" thickBot="1">
      <c r="B9" s="46" t="s">
        <v>24</v>
      </c>
      <c r="C9" s="47"/>
      <c r="D9" s="47"/>
      <c r="E9" s="47"/>
      <c r="F9" s="47"/>
      <c r="G9" s="48"/>
      <c r="H9" s="48"/>
      <c r="I9" s="48"/>
      <c r="J9" s="48"/>
      <c r="K9" s="48"/>
      <c r="L9" s="49"/>
      <c r="M9" s="48"/>
      <c r="N9" s="48"/>
      <c r="O9" s="48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>
      <c r="B10" s="50" t="str">
        <f>E6</f>
        <v>장은농장</v>
      </c>
      <c r="C10" s="51" t="s">
        <v>25</v>
      </c>
      <c r="D10" s="52">
        <f>ROUNDDOWN((J5-J6+1)/7,0)</f>
        <v>20</v>
      </c>
      <c r="E10" s="53" t="s">
        <v>26</v>
      </c>
      <c r="F10" s="54">
        <f>(J5-J6+1)-(D10*7)</f>
        <v>5</v>
      </c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56"/>
      <c r="R10" s="56"/>
      <c r="S10" s="56"/>
      <c r="T10" s="56"/>
      <c r="U10" s="56"/>
      <c r="V10" s="56"/>
      <c r="W10" s="56"/>
      <c r="X10" s="56"/>
      <c r="Y10" s="57"/>
    </row>
    <row r="11" spans="1:25" ht="17.25" thickTop="1">
      <c r="B11" s="58" t="s">
        <v>27</v>
      </c>
      <c r="C11" s="58" t="s">
        <v>28</v>
      </c>
      <c r="D11" s="58" t="s">
        <v>29</v>
      </c>
      <c r="E11" s="58" t="s">
        <v>30</v>
      </c>
      <c r="F11" s="58" t="s">
        <v>31</v>
      </c>
      <c r="G11" s="58" t="s">
        <v>32</v>
      </c>
      <c r="H11" s="58">
        <v>0</v>
      </c>
      <c r="I11" s="58">
        <v>1</v>
      </c>
      <c r="J11" s="58">
        <v>2</v>
      </c>
      <c r="K11" s="58">
        <v>3</v>
      </c>
      <c r="L11" s="58">
        <v>4</v>
      </c>
      <c r="M11" s="58">
        <v>5</v>
      </c>
      <c r="N11" s="58">
        <v>6</v>
      </c>
      <c r="O11" s="58">
        <v>7</v>
      </c>
      <c r="P11" s="58">
        <v>8</v>
      </c>
      <c r="Q11" s="58">
        <v>9</v>
      </c>
      <c r="R11" s="58">
        <v>10</v>
      </c>
      <c r="S11" s="58">
        <v>11</v>
      </c>
      <c r="T11" s="58">
        <v>12</v>
      </c>
      <c r="U11" s="58">
        <v>13</v>
      </c>
      <c r="V11" s="58">
        <v>14</v>
      </c>
      <c r="W11" s="58">
        <v>15</v>
      </c>
      <c r="X11" s="58">
        <v>16</v>
      </c>
      <c r="Y11" s="58">
        <v>17</v>
      </c>
    </row>
    <row r="12" spans="1:25">
      <c r="B12" s="59" t="s">
        <v>33</v>
      </c>
      <c r="C12" s="60" t="s">
        <v>34</v>
      </c>
      <c r="D12" s="61">
        <v>43177</v>
      </c>
      <c r="E12" s="59">
        <v>105</v>
      </c>
      <c r="F12" s="59">
        <v>78</v>
      </c>
      <c r="G12" s="59">
        <v>9</v>
      </c>
      <c r="H12" s="59">
        <v>9</v>
      </c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</row>
    <row r="13" spans="1:25">
      <c r="B13" s="59" t="s">
        <v>35</v>
      </c>
      <c r="C13" s="62" t="s">
        <v>34</v>
      </c>
      <c r="D13" s="61">
        <v>43177</v>
      </c>
      <c r="E13" s="59">
        <v>99</v>
      </c>
      <c r="F13" s="59">
        <v>72</v>
      </c>
      <c r="G13" s="59">
        <v>9</v>
      </c>
      <c r="H13" s="59">
        <v>9</v>
      </c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</row>
    <row r="14" spans="1:25">
      <c r="B14" s="59" t="s">
        <v>33</v>
      </c>
      <c r="C14" s="62" t="s">
        <v>36</v>
      </c>
      <c r="D14" s="61">
        <v>43177</v>
      </c>
      <c r="E14" s="59">
        <v>49</v>
      </c>
      <c r="F14" s="59">
        <v>39</v>
      </c>
      <c r="G14" s="59">
        <v>9</v>
      </c>
      <c r="H14" s="59">
        <v>9</v>
      </c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</row>
    <row r="15" spans="1:25">
      <c r="B15" s="59" t="s">
        <v>35</v>
      </c>
      <c r="C15" s="60" t="s">
        <v>36</v>
      </c>
      <c r="D15" s="61">
        <v>43177</v>
      </c>
      <c r="E15" s="59">
        <v>27</v>
      </c>
      <c r="F15" s="59">
        <v>41</v>
      </c>
      <c r="G15" s="59">
        <v>9</v>
      </c>
      <c r="H15" s="59">
        <v>9</v>
      </c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</row>
    <row r="16" spans="1:25">
      <c r="B16" s="59" t="s">
        <v>33</v>
      </c>
      <c r="C16" s="60" t="s">
        <v>37</v>
      </c>
      <c r="D16" s="61">
        <v>43177</v>
      </c>
      <c r="E16" s="59">
        <v>3866</v>
      </c>
      <c r="F16" s="59">
        <v>39</v>
      </c>
      <c r="G16" s="59">
        <v>9</v>
      </c>
      <c r="H16" s="59"/>
      <c r="I16" s="59"/>
      <c r="J16" s="59">
        <v>1</v>
      </c>
      <c r="K16" s="59">
        <v>2</v>
      </c>
      <c r="L16" s="59">
        <v>1</v>
      </c>
      <c r="M16" s="59">
        <v>4</v>
      </c>
      <c r="N16" s="59"/>
      <c r="O16" s="59">
        <v>1</v>
      </c>
      <c r="P16" s="59"/>
      <c r="Q16" s="59"/>
      <c r="R16" s="59"/>
      <c r="S16" s="59"/>
      <c r="T16" s="59"/>
      <c r="U16" s="59"/>
      <c r="V16" s="59"/>
      <c r="W16" s="59"/>
      <c r="X16" s="59"/>
      <c r="Y16" s="59"/>
    </row>
    <row r="17" spans="2:25">
      <c r="B17" s="59" t="s">
        <v>35</v>
      </c>
      <c r="C17" s="62" t="s">
        <v>37</v>
      </c>
      <c r="D17" s="61">
        <v>43177</v>
      </c>
      <c r="E17" s="59">
        <v>2830</v>
      </c>
      <c r="F17" s="59">
        <v>36</v>
      </c>
      <c r="G17" s="59">
        <v>9</v>
      </c>
      <c r="H17" s="59"/>
      <c r="I17" s="59"/>
      <c r="J17" s="59">
        <v>1</v>
      </c>
      <c r="K17" s="59">
        <v>5</v>
      </c>
      <c r="L17" s="59">
        <v>2</v>
      </c>
      <c r="M17" s="59">
        <v>1</v>
      </c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</row>
    <row r="19" spans="2:25">
      <c r="B19" s="63" t="s">
        <v>38</v>
      </c>
    </row>
    <row r="20" spans="2:25">
      <c r="B20" s="64" t="s">
        <v>39</v>
      </c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6"/>
    </row>
    <row r="21" spans="2:25">
      <c r="B21" s="67" t="s">
        <v>40</v>
      </c>
      <c r="Y21" s="68"/>
    </row>
    <row r="22" spans="2:25">
      <c r="B22" s="67"/>
      <c r="Y22" s="68"/>
    </row>
    <row r="23" spans="2:25">
      <c r="B23" s="67"/>
      <c r="Y23" s="68"/>
    </row>
    <row r="24" spans="2:25">
      <c r="B24" s="69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1"/>
    </row>
  </sheetData>
  <mergeCells count="12">
    <mergeCell ref="G1:I1"/>
    <mergeCell ref="B2:Y2"/>
    <mergeCell ref="B3:Y3"/>
    <mergeCell ref="G5:H5"/>
    <mergeCell ref="J5:N5"/>
    <mergeCell ref="U5:X5"/>
    <mergeCell ref="G6:H6"/>
    <mergeCell ref="J6:N6"/>
    <mergeCell ref="U6:X6"/>
    <mergeCell ref="G7:H7"/>
    <mergeCell ref="J7:N7"/>
    <mergeCell ref="U7:X7"/>
  </mergeCells>
  <phoneticPr fontId="2" type="noConversion"/>
  <conditionalFormatting sqref="H11:Y11">
    <cfRule type="colorScale" priority="17">
      <colorScale>
        <cfvo type="min"/>
        <cfvo type="max"/>
        <color theme="0" tint="-4.9989318521683403E-2"/>
        <color rgb="FFFFEF9C"/>
      </colorScale>
    </cfRule>
    <cfRule type="colorScale" priority="18">
      <colorScale>
        <cfvo type="min"/>
        <cfvo type="max"/>
        <color theme="0"/>
        <color rgb="FFFFEF9C"/>
      </colorScale>
    </cfRule>
  </conditionalFormatting>
  <conditionalFormatting sqref="B11:Y11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1:Y11">
    <cfRule type="colorScale" priority="1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7">
    <cfRule type="colorScale" priority="1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7">
    <cfRule type="colorScale" priority="1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7:G17">
    <cfRule type="colorScale" priority="1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7:Y17">
    <cfRule type="colorScale" priority="1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7">
    <cfRule type="colorScale" priority="1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17">
    <cfRule type="colorScale" priority="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7 C12:C14">
    <cfRule type="colorScale" priority="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6">
    <cfRule type="colorScale" priority="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16 C17">
    <cfRule type="colorScale" priority="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6:Y17">
    <cfRule type="colorScale" priority="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16">
    <cfRule type="colorScale" priority="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6:Y16">
    <cfRule type="colorScale" priority="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16">
    <cfRule type="colorScale" priority="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17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15748031496062992" right="0.15748031496062992" top="0.74803149606299213" bottom="0.74803149606299213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5"/>
  <sheetViews>
    <sheetView topLeftCell="A10" workbookViewId="0">
      <selection activeCell="G22" sqref="G22"/>
    </sheetView>
  </sheetViews>
  <sheetFormatPr defaultRowHeight="16.5"/>
  <cols>
    <col min="1" max="1" width="1.375" style="1" customWidth="1"/>
    <col min="2" max="2" width="10.125" style="1" customWidth="1"/>
    <col min="3" max="3" width="8.5" style="1" customWidth="1"/>
    <col min="4" max="4" width="9.75" style="1" bestFit="1" customWidth="1"/>
    <col min="5" max="5" width="9.375" style="1" customWidth="1"/>
    <col min="6" max="6" width="7.375" style="1" customWidth="1"/>
    <col min="7" max="7" width="5.875" style="1" customWidth="1"/>
    <col min="8" max="25" width="3.25" style="1" customWidth="1"/>
  </cols>
  <sheetData>
    <row r="1" spans="1:25" ht="20.25">
      <c r="B1" s="72" t="s">
        <v>0</v>
      </c>
      <c r="C1" s="3"/>
      <c r="E1" s="73" t="s">
        <v>41</v>
      </c>
      <c r="G1" s="138"/>
      <c r="H1" s="138"/>
      <c r="I1" s="138"/>
      <c r="O1" s="74"/>
      <c r="Q1" s="74"/>
      <c r="T1" s="75" t="s">
        <v>2</v>
      </c>
    </row>
    <row r="2" spans="1:25" ht="20.25">
      <c r="B2" s="139" t="s">
        <v>3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</row>
    <row r="3" spans="1:25">
      <c r="B3" s="129" t="s">
        <v>76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</row>
    <row r="4" spans="1:25" ht="17.25" thickBot="1">
      <c r="A4" s="76"/>
      <c r="B4" s="77" t="s">
        <v>4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10"/>
      <c r="R4" s="10"/>
      <c r="S4" s="10"/>
      <c r="T4" s="10"/>
      <c r="U4" s="10"/>
      <c r="V4" s="10"/>
      <c r="W4" s="10"/>
      <c r="X4" s="10"/>
      <c r="Y4" s="10"/>
    </row>
    <row r="5" spans="1:25" ht="17.25" thickTop="1">
      <c r="A5" s="76"/>
      <c r="B5" s="11" t="s">
        <v>5</v>
      </c>
      <c r="C5" s="12" t="s">
        <v>6</v>
      </c>
      <c r="D5" s="13"/>
      <c r="E5" s="14" t="s">
        <v>52</v>
      </c>
      <c r="F5" s="15"/>
      <c r="G5" s="130" t="s">
        <v>8</v>
      </c>
      <c r="H5" s="130"/>
      <c r="I5" s="16"/>
      <c r="J5" s="131">
        <v>43567</v>
      </c>
      <c r="K5" s="131"/>
      <c r="L5" s="131"/>
      <c r="M5" s="131"/>
      <c r="N5" s="131"/>
      <c r="O5" s="16"/>
      <c r="P5" s="79" t="s">
        <v>9</v>
      </c>
      <c r="Q5" s="18"/>
      <c r="R5" s="19"/>
      <c r="S5" s="14"/>
      <c r="T5" s="14"/>
      <c r="U5" s="132">
        <v>43574</v>
      </c>
      <c r="V5" s="133"/>
      <c r="W5" s="133"/>
      <c r="X5" s="133"/>
      <c r="Y5" s="20"/>
    </row>
    <row r="6" spans="1:25">
      <c r="A6" s="76"/>
      <c r="B6" s="21" t="s">
        <v>42</v>
      </c>
      <c r="C6" s="22" t="s">
        <v>43</v>
      </c>
      <c r="D6" s="80"/>
      <c r="E6" s="81" t="s">
        <v>44</v>
      </c>
      <c r="F6" s="82"/>
      <c r="G6" s="134" t="s">
        <v>45</v>
      </c>
      <c r="H6" s="134"/>
      <c r="I6" s="83"/>
      <c r="J6" s="135">
        <v>43398</v>
      </c>
      <c r="K6" s="135"/>
      <c r="L6" s="135"/>
      <c r="M6" s="135"/>
      <c r="N6" s="135"/>
      <c r="O6" s="83"/>
      <c r="P6" s="84" t="s">
        <v>46</v>
      </c>
      <c r="Q6" s="85"/>
      <c r="R6" s="85"/>
      <c r="S6" s="83"/>
      <c r="T6" s="85"/>
      <c r="U6" s="136"/>
      <c r="V6" s="136"/>
      <c r="W6" s="136"/>
      <c r="X6" s="136"/>
      <c r="Y6" s="86" t="s">
        <v>15</v>
      </c>
    </row>
    <row r="7" spans="1:25">
      <c r="A7" s="87"/>
      <c r="B7" s="31" t="s">
        <v>16</v>
      </c>
      <c r="C7" s="22" t="s">
        <v>47</v>
      </c>
      <c r="D7" s="80"/>
      <c r="E7" s="88" t="s">
        <v>18</v>
      </c>
      <c r="F7" s="89"/>
      <c r="G7" s="134" t="s">
        <v>19</v>
      </c>
      <c r="H7" s="134"/>
      <c r="I7" s="83"/>
      <c r="J7" s="137"/>
      <c r="K7" s="137"/>
      <c r="L7" s="137"/>
      <c r="M7" s="137"/>
      <c r="N7" s="137"/>
      <c r="O7" s="83"/>
      <c r="P7" s="84" t="s">
        <v>20</v>
      </c>
      <c r="Q7" s="88"/>
      <c r="R7" s="88"/>
      <c r="S7" s="88"/>
      <c r="T7" s="88"/>
      <c r="U7" s="136"/>
      <c r="V7" s="136"/>
      <c r="W7" s="136"/>
      <c r="X7" s="136"/>
      <c r="Y7" s="34"/>
    </row>
    <row r="8" spans="1:25" ht="17.25" thickBot="1">
      <c r="A8" s="87"/>
      <c r="B8" s="35" t="s">
        <v>48</v>
      </c>
      <c r="C8" s="36" t="s">
        <v>49</v>
      </c>
      <c r="D8" s="37"/>
      <c r="E8" s="38" t="s">
        <v>23</v>
      </c>
      <c r="F8" s="39"/>
      <c r="G8" s="90"/>
      <c r="H8" s="39"/>
      <c r="I8" s="36"/>
      <c r="J8" s="41"/>
      <c r="K8" s="42"/>
      <c r="L8" s="42"/>
      <c r="M8" s="42"/>
      <c r="N8" s="42"/>
      <c r="O8" s="36"/>
      <c r="P8" s="90"/>
      <c r="Q8" s="43"/>
      <c r="R8" s="43"/>
      <c r="S8" s="43"/>
      <c r="T8" s="43"/>
      <c r="U8" s="44"/>
      <c r="V8" s="44"/>
      <c r="W8" s="44"/>
      <c r="X8" s="44"/>
      <c r="Y8" s="45"/>
    </row>
    <row r="9" spans="1:25" ht="18" thickTop="1" thickBot="1">
      <c r="B9" s="91" t="s">
        <v>50</v>
      </c>
      <c r="C9" s="92"/>
      <c r="D9" s="92"/>
      <c r="E9" s="92"/>
      <c r="F9" s="92"/>
      <c r="G9" s="93"/>
      <c r="H9" s="93"/>
      <c r="I9" s="93"/>
      <c r="J9" s="93"/>
      <c r="K9" s="93"/>
      <c r="L9" s="94"/>
      <c r="M9" s="93"/>
      <c r="N9" s="93"/>
      <c r="O9" s="93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>
      <c r="B10" s="50" t="str">
        <f>E6</f>
        <v>장은농장</v>
      </c>
      <c r="C10" s="51" t="s">
        <v>25</v>
      </c>
      <c r="D10" s="52">
        <f>ROUNDDOWN((J5-J6+1)/7,0)</f>
        <v>24</v>
      </c>
      <c r="E10" s="53" t="s">
        <v>51</v>
      </c>
      <c r="F10" s="54">
        <f>(J5-J6+1)-(D10*7)</f>
        <v>2</v>
      </c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56"/>
      <c r="R10" s="56"/>
      <c r="S10" s="56"/>
      <c r="T10" s="56"/>
      <c r="U10" s="56"/>
      <c r="V10" s="56"/>
      <c r="W10" s="56"/>
      <c r="X10" s="56"/>
      <c r="Y10" s="57"/>
    </row>
    <row r="11" spans="1:25" ht="17.25" thickTop="1">
      <c r="B11" s="58" t="s">
        <v>27</v>
      </c>
      <c r="C11" s="58" t="s">
        <v>28</v>
      </c>
      <c r="D11" s="58" t="s">
        <v>29</v>
      </c>
      <c r="E11" s="58" t="s">
        <v>30</v>
      </c>
      <c r="F11" s="58" t="s">
        <v>31</v>
      </c>
      <c r="G11" s="58" t="s">
        <v>32</v>
      </c>
      <c r="H11" s="58">
        <v>0</v>
      </c>
      <c r="I11" s="58">
        <v>1</v>
      </c>
      <c r="J11" s="58">
        <v>2</v>
      </c>
      <c r="K11" s="58">
        <v>3</v>
      </c>
      <c r="L11" s="58">
        <v>4</v>
      </c>
      <c r="M11" s="58">
        <v>5</v>
      </c>
      <c r="N11" s="58">
        <v>6</v>
      </c>
      <c r="O11" s="58">
        <v>7</v>
      </c>
      <c r="P11" s="58">
        <v>8</v>
      </c>
      <c r="Q11" s="58">
        <v>9</v>
      </c>
      <c r="R11" s="58">
        <v>10</v>
      </c>
      <c r="S11" s="58">
        <v>11</v>
      </c>
      <c r="T11" s="58">
        <v>12</v>
      </c>
      <c r="U11" s="58">
        <v>13</v>
      </c>
      <c r="V11" s="58">
        <v>14</v>
      </c>
      <c r="W11" s="58">
        <v>15</v>
      </c>
      <c r="X11" s="58">
        <v>16</v>
      </c>
      <c r="Y11" s="58">
        <v>17</v>
      </c>
    </row>
    <row r="12" spans="1:25">
      <c r="B12" s="59" t="s">
        <v>53</v>
      </c>
      <c r="C12" s="59" t="s">
        <v>59</v>
      </c>
      <c r="D12" s="61">
        <v>43567</v>
      </c>
      <c r="E12" s="59">
        <v>108</v>
      </c>
      <c r="F12" s="59">
        <v>92</v>
      </c>
      <c r="G12" s="59">
        <v>10</v>
      </c>
      <c r="H12" s="59">
        <v>10</v>
      </c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</row>
    <row r="13" spans="1:25">
      <c r="B13" s="59" t="s">
        <v>55</v>
      </c>
      <c r="C13" s="59" t="s">
        <v>59</v>
      </c>
      <c r="D13" s="61">
        <v>43567</v>
      </c>
      <c r="E13" s="59">
        <v>88</v>
      </c>
      <c r="F13" s="59">
        <v>36</v>
      </c>
      <c r="G13" s="59">
        <v>10</v>
      </c>
      <c r="H13" s="59">
        <v>10</v>
      </c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</row>
    <row r="14" spans="1:25">
      <c r="B14" s="59" t="s">
        <v>70</v>
      </c>
      <c r="C14" s="59" t="s">
        <v>75</v>
      </c>
      <c r="D14" s="61">
        <v>43567</v>
      </c>
      <c r="E14" s="59">
        <v>45</v>
      </c>
      <c r="F14" s="59">
        <v>64</v>
      </c>
      <c r="G14" s="59">
        <v>10</v>
      </c>
      <c r="H14" s="59">
        <v>10</v>
      </c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</row>
    <row r="15" spans="1:25">
      <c r="B15" s="59" t="s">
        <v>53</v>
      </c>
      <c r="C15" s="59" t="s">
        <v>57</v>
      </c>
      <c r="D15" s="61">
        <v>43567</v>
      </c>
      <c r="E15" s="59">
        <v>47</v>
      </c>
      <c r="F15" s="59">
        <v>49</v>
      </c>
      <c r="G15" s="59">
        <v>10</v>
      </c>
      <c r="H15" s="59">
        <v>10</v>
      </c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</row>
    <row r="16" spans="1:25">
      <c r="B16" s="59" t="s">
        <v>71</v>
      </c>
      <c r="C16" s="59" t="s">
        <v>75</v>
      </c>
      <c r="D16" s="61">
        <v>43567</v>
      </c>
      <c r="E16" s="59">
        <v>42</v>
      </c>
      <c r="F16" s="59">
        <v>48</v>
      </c>
      <c r="G16" s="59">
        <v>10</v>
      </c>
      <c r="H16" s="59">
        <v>10</v>
      </c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</row>
    <row r="17" spans="2:25">
      <c r="B17" s="59" t="s">
        <v>72</v>
      </c>
      <c r="C17" s="59" t="s">
        <v>75</v>
      </c>
      <c r="D17" s="61">
        <v>43567</v>
      </c>
      <c r="E17" s="59">
        <v>34</v>
      </c>
      <c r="F17" s="59">
        <v>76</v>
      </c>
      <c r="G17" s="59">
        <v>10</v>
      </c>
      <c r="H17" s="59">
        <v>10</v>
      </c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</row>
    <row r="18" spans="2:25">
      <c r="B18" s="59" t="s">
        <v>55</v>
      </c>
      <c r="C18" s="59" t="s">
        <v>57</v>
      </c>
      <c r="D18" s="61">
        <v>43567</v>
      </c>
      <c r="E18" s="59">
        <v>151</v>
      </c>
      <c r="F18" s="59">
        <v>181</v>
      </c>
      <c r="G18" s="59">
        <v>10</v>
      </c>
      <c r="H18" s="59">
        <v>9</v>
      </c>
      <c r="I18" s="59">
        <v>1</v>
      </c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</row>
    <row r="19" spans="2:25">
      <c r="B19" s="59" t="s">
        <v>73</v>
      </c>
      <c r="C19" s="59" t="s">
        <v>75</v>
      </c>
      <c r="D19" s="61">
        <v>43567</v>
      </c>
      <c r="E19" s="59">
        <v>44</v>
      </c>
      <c r="F19" s="59">
        <v>61</v>
      </c>
      <c r="G19" s="59">
        <v>10</v>
      </c>
      <c r="H19" s="59">
        <v>10</v>
      </c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</row>
    <row r="20" spans="2:25">
      <c r="B20" s="59" t="s">
        <v>74</v>
      </c>
      <c r="C20" s="59" t="s">
        <v>75</v>
      </c>
      <c r="D20" s="61">
        <v>43567</v>
      </c>
      <c r="E20" s="59">
        <v>30</v>
      </c>
      <c r="F20" s="59">
        <v>57</v>
      </c>
      <c r="G20" s="59">
        <v>10</v>
      </c>
      <c r="H20" s="59">
        <v>10</v>
      </c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</row>
    <row r="21" spans="2:25">
      <c r="B21" s="59" t="s">
        <v>53</v>
      </c>
      <c r="C21" s="59" t="s">
        <v>62</v>
      </c>
      <c r="D21" s="61">
        <v>43567</v>
      </c>
      <c r="E21" s="59">
        <v>16557</v>
      </c>
      <c r="F21" s="59">
        <v>22</v>
      </c>
      <c r="G21" s="59">
        <v>10</v>
      </c>
      <c r="H21" s="59"/>
      <c r="I21" s="59"/>
      <c r="J21" s="59"/>
      <c r="K21" s="59"/>
      <c r="L21" s="59"/>
      <c r="M21" s="59"/>
      <c r="N21" s="59"/>
      <c r="O21" s="59"/>
      <c r="P21" s="59">
        <v>1</v>
      </c>
      <c r="Q21" s="59">
        <v>2</v>
      </c>
      <c r="R21" s="59">
        <v>3</v>
      </c>
      <c r="S21" s="59">
        <v>3</v>
      </c>
      <c r="T21" s="59">
        <v>1</v>
      </c>
      <c r="U21" s="59"/>
      <c r="V21" s="59"/>
      <c r="W21" s="59"/>
      <c r="X21" s="59"/>
      <c r="Y21" s="59"/>
    </row>
    <row r="22" spans="2:25">
      <c r="B22" s="59" t="s">
        <v>55</v>
      </c>
      <c r="C22" s="59" t="s">
        <v>62</v>
      </c>
      <c r="D22" s="61">
        <v>43567</v>
      </c>
      <c r="E22" s="59">
        <v>13738</v>
      </c>
      <c r="F22" s="59">
        <v>47</v>
      </c>
      <c r="G22" s="59">
        <v>10</v>
      </c>
      <c r="H22" s="59"/>
      <c r="I22" s="59"/>
      <c r="J22" s="59"/>
      <c r="K22" s="59"/>
      <c r="L22" s="59"/>
      <c r="M22" s="59"/>
      <c r="N22" s="59"/>
      <c r="O22" s="59">
        <v>4</v>
      </c>
      <c r="P22" s="59">
        <v>2</v>
      </c>
      <c r="Q22" s="59">
        <v>1</v>
      </c>
      <c r="R22" s="59"/>
      <c r="S22" s="59"/>
      <c r="T22" s="59">
        <v>2</v>
      </c>
      <c r="U22" s="59">
        <v>1</v>
      </c>
      <c r="V22" s="59"/>
      <c r="W22" s="59"/>
      <c r="X22" s="59"/>
      <c r="Y22" s="59"/>
    </row>
    <row r="23" spans="2:25">
      <c r="B23" s="59" t="s">
        <v>53</v>
      </c>
      <c r="C23" s="59" t="s">
        <v>58</v>
      </c>
      <c r="D23" s="61">
        <v>43567</v>
      </c>
      <c r="E23" s="59">
        <v>14750</v>
      </c>
      <c r="F23" s="59">
        <v>53</v>
      </c>
      <c r="G23" s="59">
        <v>10</v>
      </c>
      <c r="H23" s="59">
        <v>1</v>
      </c>
      <c r="I23" s="59"/>
      <c r="J23" s="59"/>
      <c r="K23" s="59"/>
      <c r="L23" s="59"/>
      <c r="M23" s="59">
        <v>1</v>
      </c>
      <c r="N23" s="59"/>
      <c r="O23" s="59">
        <v>1</v>
      </c>
      <c r="P23" s="59">
        <v>1</v>
      </c>
      <c r="Q23" s="59"/>
      <c r="R23" s="59"/>
      <c r="S23" s="59">
        <v>3</v>
      </c>
      <c r="T23" s="59">
        <v>2</v>
      </c>
      <c r="U23" s="59">
        <v>1</v>
      </c>
      <c r="V23" s="59"/>
      <c r="W23" s="59"/>
      <c r="X23" s="59"/>
      <c r="Y23" s="59"/>
    </row>
    <row r="24" spans="2:25">
      <c r="B24" s="59" t="s">
        <v>55</v>
      </c>
      <c r="C24" s="59" t="s">
        <v>58</v>
      </c>
      <c r="D24" s="61">
        <v>43567</v>
      </c>
      <c r="E24" s="59">
        <v>18234</v>
      </c>
      <c r="F24" s="59">
        <v>33</v>
      </c>
      <c r="G24" s="59">
        <v>10</v>
      </c>
      <c r="H24" s="59"/>
      <c r="I24" s="59"/>
      <c r="J24" s="59"/>
      <c r="K24" s="59"/>
      <c r="L24" s="59"/>
      <c r="M24" s="59"/>
      <c r="N24" s="59"/>
      <c r="O24" s="59"/>
      <c r="P24" s="59">
        <v>3</v>
      </c>
      <c r="Q24" s="59">
        <v>1</v>
      </c>
      <c r="R24" s="59"/>
      <c r="S24" s="59">
        <v>1</v>
      </c>
      <c r="T24" s="59">
        <v>3</v>
      </c>
      <c r="U24" s="59">
        <v>2</v>
      </c>
      <c r="V24" s="59"/>
      <c r="W24" s="59"/>
      <c r="X24" s="59"/>
      <c r="Y24" s="59"/>
    </row>
    <row r="25" spans="2:25">
      <c r="B25" s="59" t="s">
        <v>53</v>
      </c>
      <c r="C25" s="59" t="s">
        <v>65</v>
      </c>
      <c r="D25" s="61">
        <v>43567</v>
      </c>
      <c r="E25" s="95">
        <v>10.199999999999999</v>
      </c>
      <c r="F25" s="98">
        <v>6.2005444317026264</v>
      </c>
      <c r="G25" s="59">
        <v>10</v>
      </c>
      <c r="H25" s="59" t="s">
        <v>64</v>
      </c>
      <c r="I25" s="59" t="s">
        <v>64</v>
      </c>
      <c r="J25" s="59" t="s">
        <v>64</v>
      </c>
      <c r="K25" s="59" t="s">
        <v>64</v>
      </c>
      <c r="L25" s="59" t="s">
        <v>64</v>
      </c>
      <c r="M25" s="59" t="s">
        <v>64</v>
      </c>
      <c r="N25" s="59" t="s">
        <v>64</v>
      </c>
      <c r="O25" s="59" t="s">
        <v>64</v>
      </c>
      <c r="P25" s="59" t="s">
        <v>64</v>
      </c>
      <c r="Q25" s="59">
        <v>1</v>
      </c>
      <c r="R25" s="59">
        <v>6</v>
      </c>
      <c r="S25" s="59">
        <v>3</v>
      </c>
      <c r="T25" s="59" t="s">
        <v>64</v>
      </c>
      <c r="U25" s="59"/>
      <c r="V25" s="59"/>
      <c r="W25" s="59"/>
      <c r="X25" s="59"/>
      <c r="Y25" s="59"/>
    </row>
    <row r="26" spans="2:25">
      <c r="B26" s="59" t="s">
        <v>55</v>
      </c>
      <c r="C26" s="59" t="s">
        <v>65</v>
      </c>
      <c r="D26" s="61">
        <v>43567</v>
      </c>
      <c r="E26" s="95">
        <v>10.5</v>
      </c>
      <c r="F26" s="98">
        <v>5.0194883494736189</v>
      </c>
      <c r="G26" s="59">
        <v>10</v>
      </c>
      <c r="H26" s="59" t="s">
        <v>64</v>
      </c>
      <c r="I26" s="59" t="s">
        <v>64</v>
      </c>
      <c r="J26" s="59" t="s">
        <v>64</v>
      </c>
      <c r="K26" s="59" t="s">
        <v>64</v>
      </c>
      <c r="L26" s="59" t="s">
        <v>64</v>
      </c>
      <c r="M26" s="59" t="s">
        <v>64</v>
      </c>
      <c r="N26" s="59" t="s">
        <v>64</v>
      </c>
      <c r="O26" s="59" t="s">
        <v>64</v>
      </c>
      <c r="P26" s="59" t="s">
        <v>64</v>
      </c>
      <c r="Q26" s="59" t="s">
        <v>64</v>
      </c>
      <c r="R26" s="59">
        <v>5</v>
      </c>
      <c r="S26" s="59">
        <v>5</v>
      </c>
      <c r="T26" s="59" t="s">
        <v>64</v>
      </c>
      <c r="U26" s="59"/>
      <c r="V26" s="59"/>
      <c r="W26" s="59"/>
      <c r="X26" s="59"/>
      <c r="Y26" s="59"/>
    </row>
    <row r="27" spans="2:25">
      <c r="B27" s="59" t="s">
        <v>53</v>
      </c>
      <c r="C27" s="59" t="s">
        <v>63</v>
      </c>
      <c r="D27" s="61">
        <v>43567</v>
      </c>
      <c r="E27" s="95">
        <v>7.8</v>
      </c>
      <c r="F27" s="96">
        <v>8.1084042568420234</v>
      </c>
      <c r="G27" s="59">
        <v>10</v>
      </c>
      <c r="H27" s="59" t="s">
        <v>64</v>
      </c>
      <c r="I27" s="59" t="s">
        <v>64</v>
      </c>
      <c r="J27" s="59" t="s">
        <v>64</v>
      </c>
      <c r="K27" s="59" t="s">
        <v>64</v>
      </c>
      <c r="L27" s="59" t="s">
        <v>64</v>
      </c>
      <c r="M27" s="59" t="s">
        <v>64</v>
      </c>
      <c r="N27" s="59" t="s">
        <v>64</v>
      </c>
      <c r="O27" s="59">
        <v>3</v>
      </c>
      <c r="P27" s="59">
        <v>6</v>
      </c>
      <c r="Q27" s="59">
        <v>1</v>
      </c>
      <c r="R27" s="59" t="s">
        <v>64</v>
      </c>
      <c r="S27" s="59" t="s">
        <v>64</v>
      </c>
      <c r="T27" s="59" t="s">
        <v>64</v>
      </c>
      <c r="U27" s="59"/>
      <c r="V27" s="59"/>
      <c r="W27" s="59"/>
      <c r="X27" s="59"/>
      <c r="Y27" s="59"/>
    </row>
    <row r="28" spans="2:25">
      <c r="B28" s="59" t="s">
        <v>55</v>
      </c>
      <c r="C28" s="59" t="s">
        <v>63</v>
      </c>
      <c r="D28" s="61">
        <v>43567</v>
      </c>
      <c r="E28" s="95">
        <v>7.8</v>
      </c>
      <c r="F28" s="97">
        <v>14.555031081988393</v>
      </c>
      <c r="G28" s="59">
        <v>10</v>
      </c>
      <c r="H28" s="59" t="s">
        <v>64</v>
      </c>
      <c r="I28" s="59" t="s">
        <v>64</v>
      </c>
      <c r="J28" s="59" t="s">
        <v>64</v>
      </c>
      <c r="K28" s="59" t="s">
        <v>64</v>
      </c>
      <c r="L28" s="59" t="s">
        <v>64</v>
      </c>
      <c r="M28" s="59">
        <v>1</v>
      </c>
      <c r="N28" s="59" t="s">
        <v>64</v>
      </c>
      <c r="O28" s="59">
        <v>1</v>
      </c>
      <c r="P28" s="59">
        <v>6</v>
      </c>
      <c r="Q28" s="59">
        <v>2</v>
      </c>
      <c r="R28" s="59" t="s">
        <v>64</v>
      </c>
      <c r="S28" s="59" t="s">
        <v>64</v>
      </c>
      <c r="T28" s="59" t="s">
        <v>64</v>
      </c>
      <c r="U28" s="59"/>
      <c r="V28" s="59"/>
      <c r="W28" s="59"/>
      <c r="X28" s="59"/>
      <c r="Y28" s="59"/>
    </row>
    <row r="29" spans="2:25">
      <c r="B29" s="59" t="s">
        <v>53</v>
      </c>
      <c r="C29" s="59" t="s">
        <v>60</v>
      </c>
      <c r="D29" s="61">
        <v>43567</v>
      </c>
      <c r="E29" s="59">
        <v>7249</v>
      </c>
      <c r="F29" s="59">
        <v>37</v>
      </c>
      <c r="G29" s="59">
        <v>10</v>
      </c>
      <c r="H29" s="59"/>
      <c r="I29" s="59"/>
      <c r="J29" s="59">
        <v>1</v>
      </c>
      <c r="K29" s="59"/>
      <c r="L29" s="59"/>
      <c r="M29" s="59"/>
      <c r="N29" s="59">
        <v>2</v>
      </c>
      <c r="O29" s="59">
        <v>3</v>
      </c>
      <c r="P29" s="59">
        <v>3</v>
      </c>
      <c r="Q29" s="59">
        <v>1</v>
      </c>
      <c r="R29" s="59"/>
      <c r="S29" s="59"/>
      <c r="T29" s="59"/>
      <c r="U29" s="59"/>
      <c r="V29" s="59"/>
      <c r="W29" s="59"/>
      <c r="X29" s="59"/>
      <c r="Y29" s="59"/>
    </row>
    <row r="30" spans="2:25">
      <c r="B30" s="59" t="s">
        <v>55</v>
      </c>
      <c r="C30" s="59" t="s">
        <v>60</v>
      </c>
      <c r="D30" s="61">
        <v>43567</v>
      </c>
      <c r="E30" s="59">
        <v>5580</v>
      </c>
      <c r="F30" s="59">
        <v>29</v>
      </c>
      <c r="G30" s="59">
        <v>10</v>
      </c>
      <c r="H30" s="59"/>
      <c r="I30" s="59"/>
      <c r="J30" s="59"/>
      <c r="K30" s="59">
        <v>1</v>
      </c>
      <c r="L30" s="59"/>
      <c r="M30" s="59">
        <v>3</v>
      </c>
      <c r="N30" s="59">
        <v>3</v>
      </c>
      <c r="O30" s="59">
        <v>2</v>
      </c>
      <c r="P30" s="59">
        <v>1</v>
      </c>
      <c r="Q30" s="59"/>
      <c r="R30" s="59"/>
      <c r="S30" s="59"/>
      <c r="T30" s="59"/>
      <c r="U30" s="59"/>
      <c r="V30" s="59"/>
      <c r="W30" s="59"/>
      <c r="X30" s="59"/>
      <c r="Y30" s="59"/>
    </row>
    <row r="31" spans="2:25">
      <c r="B31" s="59" t="s">
        <v>53</v>
      </c>
      <c r="C31" s="59" t="s">
        <v>56</v>
      </c>
      <c r="D31" s="61">
        <v>43567</v>
      </c>
      <c r="E31" s="59">
        <v>11700</v>
      </c>
      <c r="F31" s="59">
        <v>35</v>
      </c>
      <c r="G31" s="59">
        <v>10</v>
      </c>
      <c r="H31" s="59"/>
      <c r="I31" s="59"/>
      <c r="J31" s="59"/>
      <c r="K31" s="59">
        <v>1</v>
      </c>
      <c r="L31" s="59"/>
      <c r="M31" s="59"/>
      <c r="N31" s="59">
        <v>1</v>
      </c>
      <c r="O31" s="59">
        <v>1</v>
      </c>
      <c r="P31" s="59">
        <v>2</v>
      </c>
      <c r="Q31" s="59">
        <v>2</v>
      </c>
      <c r="R31" s="59">
        <v>3</v>
      </c>
      <c r="S31" s="59"/>
      <c r="T31" s="59"/>
      <c r="U31" s="59"/>
      <c r="V31" s="59"/>
      <c r="W31" s="59"/>
      <c r="X31" s="59"/>
      <c r="Y31" s="59"/>
    </row>
    <row r="32" spans="2:25">
      <c r="B32" s="59" t="s">
        <v>55</v>
      </c>
      <c r="C32" s="59" t="s">
        <v>56</v>
      </c>
      <c r="D32" s="61">
        <v>43567</v>
      </c>
      <c r="E32" s="59">
        <v>17735</v>
      </c>
      <c r="F32" s="59">
        <v>23</v>
      </c>
      <c r="G32" s="59">
        <v>10</v>
      </c>
      <c r="H32" s="59"/>
      <c r="I32" s="59"/>
      <c r="J32" s="59"/>
      <c r="K32" s="59"/>
      <c r="L32" s="59"/>
      <c r="M32" s="59"/>
      <c r="N32" s="59"/>
      <c r="O32" s="59"/>
      <c r="P32" s="59">
        <v>2</v>
      </c>
      <c r="Q32" s="59"/>
      <c r="R32" s="59">
        <v>2</v>
      </c>
      <c r="S32" s="59">
        <v>2</v>
      </c>
      <c r="T32" s="59">
        <v>4</v>
      </c>
      <c r="U32" s="59"/>
      <c r="V32" s="59"/>
      <c r="W32" s="59"/>
      <c r="X32" s="59"/>
      <c r="Y32" s="59"/>
    </row>
    <row r="33" spans="2:25">
      <c r="B33" s="59" t="s">
        <v>53</v>
      </c>
      <c r="C33" s="59" t="s">
        <v>54</v>
      </c>
      <c r="D33" s="61">
        <v>43567</v>
      </c>
      <c r="E33" s="59">
        <v>7397</v>
      </c>
      <c r="F33" s="59">
        <v>50</v>
      </c>
      <c r="G33" s="59">
        <v>10</v>
      </c>
      <c r="H33" s="59"/>
      <c r="I33" s="59">
        <v>1</v>
      </c>
      <c r="J33" s="59">
        <v>1</v>
      </c>
      <c r="K33" s="59"/>
      <c r="L33" s="59">
        <v>1</v>
      </c>
      <c r="M33" s="59"/>
      <c r="N33" s="59">
        <v>1</v>
      </c>
      <c r="O33" s="59">
        <v>1</v>
      </c>
      <c r="P33" s="59">
        <v>2</v>
      </c>
      <c r="Q33" s="59">
        <v>3</v>
      </c>
      <c r="R33" s="59"/>
      <c r="S33" s="59"/>
      <c r="T33" s="59"/>
      <c r="U33" s="59"/>
      <c r="V33" s="59"/>
      <c r="W33" s="59"/>
      <c r="X33" s="59"/>
      <c r="Y33" s="59"/>
    </row>
    <row r="34" spans="2:25">
      <c r="B34" s="59" t="s">
        <v>55</v>
      </c>
      <c r="C34" s="59" t="s">
        <v>54</v>
      </c>
      <c r="D34" s="61">
        <v>43567</v>
      </c>
      <c r="E34" s="59">
        <v>8666</v>
      </c>
      <c r="F34" s="59">
        <v>31</v>
      </c>
      <c r="G34" s="59">
        <v>10</v>
      </c>
      <c r="H34" s="59"/>
      <c r="I34" s="59"/>
      <c r="J34" s="59"/>
      <c r="K34" s="59">
        <v>1</v>
      </c>
      <c r="L34" s="59"/>
      <c r="M34" s="59">
        <v>1</v>
      </c>
      <c r="N34" s="59"/>
      <c r="O34" s="59">
        <v>2</v>
      </c>
      <c r="P34" s="59">
        <v>2</v>
      </c>
      <c r="Q34" s="59">
        <v>3</v>
      </c>
      <c r="R34" s="59">
        <v>1</v>
      </c>
      <c r="S34" s="59"/>
      <c r="T34" s="59"/>
      <c r="U34" s="59"/>
      <c r="V34" s="59"/>
      <c r="W34" s="59"/>
      <c r="X34" s="59"/>
      <c r="Y34" s="59"/>
    </row>
    <row r="35" spans="2:25">
      <c r="B35" s="59" t="s">
        <v>53</v>
      </c>
      <c r="C35" s="59" t="s">
        <v>61</v>
      </c>
      <c r="D35" s="61">
        <v>43567</v>
      </c>
      <c r="E35" s="59">
        <v>13177</v>
      </c>
      <c r="F35" s="59">
        <v>4</v>
      </c>
      <c r="G35" s="59">
        <v>10</v>
      </c>
      <c r="H35" s="59"/>
      <c r="I35" s="59"/>
      <c r="J35" s="59"/>
      <c r="K35" s="59"/>
      <c r="L35" s="59"/>
      <c r="M35" s="59"/>
      <c r="N35" s="59"/>
      <c r="O35" s="59"/>
      <c r="P35" s="59"/>
      <c r="Q35" s="59">
        <v>1</v>
      </c>
      <c r="R35" s="59">
        <v>9</v>
      </c>
      <c r="S35" s="59"/>
      <c r="T35" s="59"/>
      <c r="U35" s="59"/>
      <c r="V35" s="59"/>
      <c r="W35" s="59"/>
      <c r="X35" s="59"/>
      <c r="Y35" s="59"/>
    </row>
    <row r="36" spans="2:25">
      <c r="B36" s="59" t="s">
        <v>55</v>
      </c>
      <c r="C36" s="59" t="s">
        <v>61</v>
      </c>
      <c r="D36" s="61">
        <v>43567</v>
      </c>
      <c r="E36" s="59">
        <v>13417</v>
      </c>
      <c r="F36" s="59">
        <v>2</v>
      </c>
      <c r="G36" s="59">
        <v>10</v>
      </c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>
        <v>10</v>
      </c>
      <c r="S36" s="59"/>
      <c r="T36" s="59"/>
      <c r="U36" s="59"/>
      <c r="V36" s="59"/>
      <c r="W36" s="59"/>
      <c r="X36" s="59"/>
      <c r="Y36" s="59"/>
    </row>
    <row r="37" spans="2:25">
      <c r="B37" s="59" t="s">
        <v>53</v>
      </c>
      <c r="C37" s="59" t="s">
        <v>66</v>
      </c>
      <c r="D37" s="61">
        <v>43567</v>
      </c>
      <c r="E37" s="95">
        <v>8.6</v>
      </c>
      <c r="F37" s="98">
        <v>20.655678441045307</v>
      </c>
      <c r="G37" s="59">
        <v>10</v>
      </c>
      <c r="H37" s="59" t="s">
        <v>64</v>
      </c>
      <c r="I37" s="59" t="s">
        <v>64</v>
      </c>
      <c r="J37" s="59" t="s">
        <v>64</v>
      </c>
      <c r="K37" s="59" t="s">
        <v>64</v>
      </c>
      <c r="L37" s="59" t="s">
        <v>64</v>
      </c>
      <c r="M37" s="59" t="s">
        <v>64</v>
      </c>
      <c r="N37" s="59">
        <v>1</v>
      </c>
      <c r="O37" s="59">
        <v>2</v>
      </c>
      <c r="P37" s="59">
        <v>2</v>
      </c>
      <c r="Q37" s="59">
        <v>2</v>
      </c>
      <c r="R37" s="59">
        <v>2</v>
      </c>
      <c r="S37" s="59" t="s">
        <v>64</v>
      </c>
      <c r="T37" s="59">
        <v>1</v>
      </c>
      <c r="U37" s="59"/>
      <c r="V37" s="59"/>
      <c r="W37" s="59"/>
      <c r="X37" s="59"/>
      <c r="Y37" s="59"/>
    </row>
    <row r="38" spans="2:25">
      <c r="B38" s="59" t="s">
        <v>55</v>
      </c>
      <c r="C38" s="59" t="s">
        <v>66</v>
      </c>
      <c r="D38" s="61">
        <v>43567</v>
      </c>
      <c r="E38" s="95">
        <v>8</v>
      </c>
      <c r="F38" s="98">
        <v>25.685058345704071</v>
      </c>
      <c r="G38" s="59">
        <v>10</v>
      </c>
      <c r="H38" s="59" t="s">
        <v>64</v>
      </c>
      <c r="I38" s="59" t="s">
        <v>64</v>
      </c>
      <c r="J38" s="59" t="s">
        <v>64</v>
      </c>
      <c r="K38" s="59" t="s">
        <v>64</v>
      </c>
      <c r="L38" s="59" t="s">
        <v>64</v>
      </c>
      <c r="M38" s="59">
        <v>1</v>
      </c>
      <c r="N38" s="59">
        <v>2</v>
      </c>
      <c r="O38" s="59">
        <v>2</v>
      </c>
      <c r="P38" s="59" t="s">
        <v>64</v>
      </c>
      <c r="Q38" s="59">
        <v>2</v>
      </c>
      <c r="R38" s="59">
        <v>2</v>
      </c>
      <c r="S38" s="59">
        <v>1</v>
      </c>
      <c r="T38" s="59" t="s">
        <v>64</v>
      </c>
      <c r="U38" s="59"/>
      <c r="V38" s="59"/>
      <c r="W38" s="59"/>
      <c r="X38" s="59"/>
      <c r="Y38" s="59"/>
    </row>
    <row r="40" spans="2:25">
      <c r="B40" s="63" t="s">
        <v>38</v>
      </c>
    </row>
    <row r="41" spans="2:25">
      <c r="B41" s="64" t="s">
        <v>67</v>
      </c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6"/>
    </row>
    <row r="42" spans="2:25">
      <c r="B42" s="67" t="s">
        <v>68</v>
      </c>
      <c r="Y42" s="68"/>
    </row>
    <row r="43" spans="2:25">
      <c r="B43" s="67" t="s">
        <v>69</v>
      </c>
      <c r="Y43" s="68"/>
    </row>
    <row r="44" spans="2:25">
      <c r="B44" s="67"/>
      <c r="Y44" s="68"/>
    </row>
    <row r="45" spans="2:25">
      <c r="B45" s="69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1"/>
    </row>
  </sheetData>
  <mergeCells count="12">
    <mergeCell ref="G1:I1"/>
    <mergeCell ref="B2:Y2"/>
    <mergeCell ref="B3:Y3"/>
    <mergeCell ref="G5:H5"/>
    <mergeCell ref="J5:N5"/>
    <mergeCell ref="U5:X5"/>
    <mergeCell ref="G6:H6"/>
    <mergeCell ref="J6:N6"/>
    <mergeCell ref="U6:X6"/>
    <mergeCell ref="G7:H7"/>
    <mergeCell ref="J7:N7"/>
    <mergeCell ref="U7:X7"/>
  </mergeCells>
  <phoneticPr fontId="2" type="noConversion"/>
  <conditionalFormatting sqref="H11:Y11">
    <cfRule type="colorScale" priority="32">
      <colorScale>
        <cfvo type="min"/>
        <cfvo type="max"/>
        <color theme="0" tint="-4.9989318521683403E-2"/>
        <color rgb="FFFFEF9C"/>
      </colorScale>
    </cfRule>
    <cfRule type="colorScale" priority="33">
      <colorScale>
        <cfvo type="min"/>
        <cfvo type="max"/>
        <color theme="0"/>
        <color rgb="FFFFEF9C"/>
      </colorScale>
    </cfRule>
  </conditionalFormatting>
  <conditionalFormatting sqref="B11:Y11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1:Y11">
    <cfRule type="colorScale" priority="3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8">
    <cfRule type="colorScale" priority="2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8">
    <cfRule type="colorScale" priority="2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8:G18">
    <cfRule type="colorScale" priority="2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8:Y18">
    <cfRule type="colorScale" priority="2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1:D34 D15">
    <cfRule type="colorScale" priority="2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31:Y34 C18 B15:Y15">
    <cfRule type="colorScale" priority="2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31:Y34 B15:Y15">
    <cfRule type="colorScale" priority="1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5:Y15">
    <cfRule type="colorScale" priority="1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7:B28">
    <cfRule type="colorScale" priority="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5:B26">
    <cfRule type="colorScale" priority="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1:D34 D18 D15">
    <cfRule type="colorScale" priority="12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31:Y34 B18:Y18 B15:Y15">
    <cfRule type="colorScale" priority="12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1:D32 D18 C33:D34 C31 D15">
    <cfRule type="colorScale" priority="12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8:Y18 B15:Y15">
    <cfRule type="colorScale" priority="13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5:D28 D37:D38 D19:D20 D16:D17 D14">
    <cfRule type="colorScale" priority="29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37:G38 G19:G20 G16:G17 G14 G25:G28">
    <cfRule type="colorScale" priority="29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37:G38 G19:G20 G16:G17 G14 D25:D28 G25:G28 D37:D38 D19:D20 D16:D17 D14">
    <cfRule type="colorScale" priority="30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37:B38 B19:B20 B16:B17 B14">
    <cfRule type="colorScale" priority="31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5:Y28 B37:Y38 B19:Y20 B16:Y17 B14:Y14">
    <cfRule type="colorScale" priority="31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9:Y36 B18:Y18 D37:D38 D19:D20 D16:D17 D14 D25:D28 B21:Y24 B12:Y13 B15:Y15">
    <cfRule type="colorScale" priority="32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38">
    <cfRule type="colorScale" priority="34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38">
    <cfRule type="colorScale" priority="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7:B28">
    <cfRule type="colorScale" priority="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5:B26">
    <cfRule type="colorScale" priority="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37:B38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15748031496062992" right="0.15748031496062992" top="0.74803149606299213" bottom="0.74803149606299213" header="0.31496062992125984" footer="0.31496062992125984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4"/>
  <sheetViews>
    <sheetView workbookViewId="0">
      <selection activeCell="B3" sqref="B3:Y3"/>
    </sheetView>
  </sheetViews>
  <sheetFormatPr defaultRowHeight="16.5"/>
  <cols>
    <col min="1" max="1" width="1.375" style="1" customWidth="1"/>
    <col min="2" max="2" width="10.125" style="1" customWidth="1"/>
    <col min="3" max="3" width="8.5" style="1" customWidth="1"/>
    <col min="4" max="4" width="9.75" style="1" bestFit="1" customWidth="1"/>
    <col min="5" max="5" width="9.375" style="1" customWidth="1"/>
    <col min="6" max="6" width="7.375" style="1" customWidth="1"/>
    <col min="7" max="7" width="5.875" style="1" customWidth="1"/>
    <col min="8" max="25" width="3.25" style="1" customWidth="1"/>
  </cols>
  <sheetData>
    <row r="1" spans="1:25" ht="20.25">
      <c r="B1" s="72" t="s">
        <v>77</v>
      </c>
      <c r="C1" s="3"/>
      <c r="E1" s="73" t="s">
        <v>78</v>
      </c>
      <c r="G1" s="138"/>
      <c r="H1" s="138"/>
      <c r="I1" s="138"/>
      <c r="O1" s="74"/>
      <c r="Q1" s="74"/>
      <c r="T1" s="99" t="s">
        <v>79</v>
      </c>
    </row>
    <row r="2" spans="1:25" ht="20.25">
      <c r="B2" s="139" t="s">
        <v>80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</row>
    <row r="3" spans="1:25">
      <c r="B3" s="129" t="s">
        <v>76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</row>
    <row r="4" spans="1:25" ht="17.25" thickBot="1">
      <c r="A4" s="76"/>
      <c r="B4" s="77" t="s">
        <v>81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10"/>
      <c r="R4" s="10"/>
      <c r="S4" s="10"/>
      <c r="T4" s="10"/>
      <c r="U4" s="10"/>
      <c r="V4" s="10"/>
      <c r="W4" s="10"/>
      <c r="X4" s="10"/>
      <c r="Y4" s="10"/>
    </row>
    <row r="5" spans="1:25" ht="17.25" thickTop="1">
      <c r="A5" s="76"/>
      <c r="B5" s="11" t="s">
        <v>82</v>
      </c>
      <c r="C5" s="12" t="s">
        <v>83</v>
      </c>
      <c r="D5" s="13"/>
      <c r="E5" s="14" t="s">
        <v>84</v>
      </c>
      <c r="F5" s="15"/>
      <c r="G5" s="130" t="s">
        <v>85</v>
      </c>
      <c r="H5" s="130"/>
      <c r="I5" s="16"/>
      <c r="J5" s="131">
        <v>43593</v>
      </c>
      <c r="K5" s="131"/>
      <c r="L5" s="131"/>
      <c r="M5" s="131"/>
      <c r="N5" s="131"/>
      <c r="O5" s="16"/>
      <c r="P5" s="79" t="s">
        <v>86</v>
      </c>
      <c r="Q5" s="18"/>
      <c r="R5" s="19"/>
      <c r="S5" s="14"/>
      <c r="T5" s="14"/>
      <c r="U5" s="132">
        <v>43595</v>
      </c>
      <c r="V5" s="133"/>
      <c r="W5" s="133"/>
      <c r="X5" s="133"/>
      <c r="Y5" s="20"/>
    </row>
    <row r="6" spans="1:25">
      <c r="A6" s="76"/>
      <c r="B6" s="21" t="s">
        <v>87</v>
      </c>
      <c r="C6" s="22" t="s">
        <v>88</v>
      </c>
      <c r="D6" s="80"/>
      <c r="E6" s="81" t="s">
        <v>89</v>
      </c>
      <c r="F6" s="82"/>
      <c r="G6" s="134" t="s">
        <v>90</v>
      </c>
      <c r="H6" s="134"/>
      <c r="I6" s="83"/>
      <c r="J6" s="135">
        <v>43398</v>
      </c>
      <c r="K6" s="135"/>
      <c r="L6" s="135"/>
      <c r="M6" s="135"/>
      <c r="N6" s="135"/>
      <c r="O6" s="83"/>
      <c r="P6" s="84" t="s">
        <v>91</v>
      </c>
      <c r="Q6" s="85"/>
      <c r="R6" s="85"/>
      <c r="S6" s="83"/>
      <c r="T6" s="85"/>
      <c r="U6" s="136"/>
      <c r="V6" s="136"/>
      <c r="W6" s="136"/>
      <c r="X6" s="136"/>
      <c r="Y6" s="86" t="s">
        <v>92</v>
      </c>
    </row>
    <row r="7" spans="1:25">
      <c r="A7" s="87"/>
      <c r="B7" s="31" t="s">
        <v>93</v>
      </c>
      <c r="C7" s="22" t="s">
        <v>94</v>
      </c>
      <c r="D7" s="80"/>
      <c r="E7" s="88" t="s">
        <v>95</v>
      </c>
      <c r="F7" s="89"/>
      <c r="G7" s="134" t="s">
        <v>96</v>
      </c>
      <c r="H7" s="134"/>
      <c r="I7" s="83"/>
      <c r="J7" s="137"/>
      <c r="K7" s="137"/>
      <c r="L7" s="137"/>
      <c r="M7" s="137"/>
      <c r="N7" s="137"/>
      <c r="O7" s="83"/>
      <c r="P7" s="84" t="s">
        <v>97</v>
      </c>
      <c r="Q7" s="88"/>
      <c r="R7" s="88"/>
      <c r="S7" s="88"/>
      <c r="T7" s="88"/>
      <c r="U7" s="136"/>
      <c r="V7" s="136"/>
      <c r="W7" s="136"/>
      <c r="X7" s="136"/>
      <c r="Y7" s="34"/>
    </row>
    <row r="8" spans="1:25" ht="17.25" thickBot="1">
      <c r="A8" s="87"/>
      <c r="B8" s="35" t="s">
        <v>98</v>
      </c>
      <c r="C8" s="36" t="s">
        <v>99</v>
      </c>
      <c r="D8" s="37"/>
      <c r="E8" s="38" t="s">
        <v>100</v>
      </c>
      <c r="F8" s="39"/>
      <c r="G8" s="90"/>
      <c r="H8" s="39"/>
      <c r="I8" s="36"/>
      <c r="J8" s="41"/>
      <c r="K8" s="42"/>
      <c r="L8" s="42"/>
      <c r="M8" s="42"/>
      <c r="N8" s="42"/>
      <c r="O8" s="36"/>
      <c r="P8" s="90"/>
      <c r="Q8" s="43"/>
      <c r="R8" s="43"/>
      <c r="S8" s="43"/>
      <c r="T8" s="43"/>
      <c r="U8" s="44"/>
      <c r="V8" s="44"/>
      <c r="W8" s="44"/>
      <c r="X8" s="44"/>
      <c r="Y8" s="45"/>
    </row>
    <row r="9" spans="1:25" ht="18" thickTop="1" thickBot="1">
      <c r="B9" s="91" t="s">
        <v>101</v>
      </c>
      <c r="C9" s="92"/>
      <c r="D9" s="92"/>
      <c r="E9" s="92"/>
      <c r="F9" s="92"/>
      <c r="G9" s="93"/>
      <c r="H9" s="93"/>
      <c r="I9" s="93"/>
      <c r="J9" s="93"/>
      <c r="K9" s="93"/>
      <c r="L9" s="94"/>
      <c r="M9" s="93"/>
      <c r="N9" s="93"/>
      <c r="O9" s="93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>
      <c r="B10" s="50" t="str">
        <f>E6</f>
        <v>장은농장</v>
      </c>
      <c r="C10" s="51" t="s">
        <v>102</v>
      </c>
      <c r="D10" s="52">
        <f>ROUNDDOWN((J5-J6+1)/7,0)</f>
        <v>28</v>
      </c>
      <c r="E10" s="53" t="s">
        <v>103</v>
      </c>
      <c r="F10" s="54">
        <f>(J5-J6+1)-(D10*7)</f>
        <v>0</v>
      </c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56"/>
      <c r="R10" s="56"/>
      <c r="S10" s="56"/>
      <c r="T10" s="56"/>
      <c r="U10" s="56"/>
      <c r="V10" s="56"/>
      <c r="W10" s="56"/>
      <c r="X10" s="56"/>
      <c r="Y10" s="57"/>
    </row>
    <row r="11" spans="1:25" ht="17.25" thickTop="1">
      <c r="B11" s="58" t="s">
        <v>27</v>
      </c>
      <c r="C11" s="58" t="s">
        <v>28</v>
      </c>
      <c r="D11" s="58" t="s">
        <v>29</v>
      </c>
      <c r="E11" s="58" t="s">
        <v>30</v>
      </c>
      <c r="F11" s="58" t="s">
        <v>31</v>
      </c>
      <c r="G11" s="58" t="s">
        <v>32</v>
      </c>
      <c r="H11" s="58">
        <v>0</v>
      </c>
      <c r="I11" s="58">
        <v>1</v>
      </c>
      <c r="J11" s="58">
        <v>2</v>
      </c>
      <c r="K11" s="58">
        <v>3</v>
      </c>
      <c r="L11" s="58">
        <v>4</v>
      </c>
      <c r="M11" s="58">
        <v>5</v>
      </c>
      <c r="N11" s="58">
        <v>6</v>
      </c>
      <c r="O11" s="58">
        <v>7</v>
      </c>
      <c r="P11" s="58">
        <v>8</v>
      </c>
      <c r="Q11" s="58">
        <v>9</v>
      </c>
      <c r="R11" s="58">
        <v>10</v>
      </c>
      <c r="S11" s="58">
        <v>11</v>
      </c>
      <c r="T11" s="58">
        <v>12</v>
      </c>
      <c r="U11" s="58">
        <v>13</v>
      </c>
      <c r="V11" s="58">
        <v>14</v>
      </c>
      <c r="W11" s="58">
        <v>15</v>
      </c>
      <c r="X11" s="58">
        <v>16</v>
      </c>
      <c r="Y11" s="58">
        <v>17</v>
      </c>
    </row>
    <row r="12" spans="1:25">
      <c r="B12" s="59" t="s">
        <v>104</v>
      </c>
      <c r="C12" s="59" t="s">
        <v>106</v>
      </c>
      <c r="D12" s="61">
        <v>43593</v>
      </c>
      <c r="E12" s="59">
        <v>138</v>
      </c>
      <c r="F12" s="59">
        <v>109</v>
      </c>
      <c r="G12" s="59">
        <v>10</v>
      </c>
      <c r="H12" s="59">
        <v>10</v>
      </c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</row>
    <row r="13" spans="1:25">
      <c r="B13" s="59" t="s">
        <v>105</v>
      </c>
      <c r="C13" s="59" t="s">
        <v>106</v>
      </c>
      <c r="D13" s="61">
        <v>43593</v>
      </c>
      <c r="E13" s="59">
        <v>100</v>
      </c>
      <c r="F13" s="59">
        <v>106</v>
      </c>
      <c r="G13" s="59">
        <v>10</v>
      </c>
      <c r="H13" s="59">
        <v>10</v>
      </c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</row>
    <row r="14" spans="1:25">
      <c r="B14" s="59" t="s">
        <v>104</v>
      </c>
      <c r="C14" s="59" t="s">
        <v>107</v>
      </c>
      <c r="D14" s="61">
        <v>43593</v>
      </c>
      <c r="E14" s="59">
        <v>53</v>
      </c>
      <c r="F14" s="59">
        <v>87</v>
      </c>
      <c r="G14" s="59">
        <v>10</v>
      </c>
      <c r="H14" s="59">
        <v>10</v>
      </c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</row>
    <row r="15" spans="1:25">
      <c r="B15" s="59" t="s">
        <v>105</v>
      </c>
      <c r="C15" s="59" t="s">
        <v>107</v>
      </c>
      <c r="D15" s="61">
        <v>43593</v>
      </c>
      <c r="E15" s="59">
        <v>34</v>
      </c>
      <c r="F15" s="59">
        <v>65</v>
      </c>
      <c r="G15" s="59">
        <v>10</v>
      </c>
      <c r="H15" s="59">
        <v>10</v>
      </c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</row>
    <row r="16" spans="1:25">
      <c r="B16" s="59" t="s">
        <v>104</v>
      </c>
      <c r="C16" s="59" t="s">
        <v>62</v>
      </c>
      <c r="D16" s="61">
        <v>43593</v>
      </c>
      <c r="E16" s="59">
        <v>13494</v>
      </c>
      <c r="F16" s="59">
        <v>25</v>
      </c>
      <c r="G16" s="59">
        <v>10</v>
      </c>
      <c r="H16" s="59"/>
      <c r="I16" s="59"/>
      <c r="J16" s="59"/>
      <c r="K16" s="59"/>
      <c r="L16" s="59"/>
      <c r="M16" s="59"/>
      <c r="N16" s="59"/>
      <c r="O16" s="59">
        <v>1</v>
      </c>
      <c r="P16" s="59">
        <v>3</v>
      </c>
      <c r="Q16" s="59">
        <v>2</v>
      </c>
      <c r="R16" s="59">
        <v>3</v>
      </c>
      <c r="S16" s="59"/>
      <c r="T16" s="59">
        <v>1</v>
      </c>
      <c r="U16" s="59"/>
      <c r="V16" s="59"/>
      <c r="W16" s="59"/>
      <c r="X16" s="59"/>
      <c r="Y16" s="59"/>
    </row>
    <row r="17" spans="2:25">
      <c r="B17" s="59" t="s">
        <v>105</v>
      </c>
      <c r="C17" s="59" t="s">
        <v>62</v>
      </c>
      <c r="D17" s="61">
        <v>43593</v>
      </c>
      <c r="E17" s="59">
        <v>12472</v>
      </c>
      <c r="F17" s="59">
        <v>22</v>
      </c>
      <c r="G17" s="59">
        <v>10</v>
      </c>
      <c r="H17" s="59"/>
      <c r="I17" s="59"/>
      <c r="J17" s="59"/>
      <c r="K17" s="59"/>
      <c r="L17" s="59"/>
      <c r="M17" s="59"/>
      <c r="N17" s="59"/>
      <c r="O17" s="59">
        <v>2</v>
      </c>
      <c r="P17" s="59">
        <v>3</v>
      </c>
      <c r="Q17" s="59">
        <v>3</v>
      </c>
      <c r="R17" s="59">
        <v>1</v>
      </c>
      <c r="S17" s="59">
        <v>1</v>
      </c>
      <c r="T17" s="59"/>
      <c r="U17" s="59"/>
      <c r="V17" s="59"/>
      <c r="W17" s="59"/>
      <c r="X17" s="59"/>
      <c r="Y17" s="59"/>
    </row>
    <row r="19" spans="2:25">
      <c r="B19" s="63" t="s">
        <v>38</v>
      </c>
    </row>
    <row r="20" spans="2:25">
      <c r="B20" s="64" t="s">
        <v>39</v>
      </c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6"/>
    </row>
    <row r="21" spans="2:25">
      <c r="B21" s="67" t="s">
        <v>108</v>
      </c>
      <c r="Y21" s="68"/>
    </row>
    <row r="22" spans="2:25">
      <c r="B22" s="67"/>
      <c r="Y22" s="68"/>
    </row>
    <row r="23" spans="2:25">
      <c r="B23" s="67"/>
      <c r="Y23" s="68"/>
    </row>
    <row r="24" spans="2:25">
      <c r="B24" s="69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1"/>
    </row>
  </sheetData>
  <mergeCells count="12">
    <mergeCell ref="G1:I1"/>
    <mergeCell ref="B2:Y2"/>
    <mergeCell ref="B3:Y3"/>
    <mergeCell ref="G5:H5"/>
    <mergeCell ref="J5:N5"/>
    <mergeCell ref="U5:X5"/>
    <mergeCell ref="G6:H6"/>
    <mergeCell ref="J6:N6"/>
    <mergeCell ref="U6:X6"/>
    <mergeCell ref="G7:H7"/>
    <mergeCell ref="J7:N7"/>
    <mergeCell ref="U7:X7"/>
  </mergeCells>
  <phoneticPr fontId="2" type="noConversion"/>
  <conditionalFormatting sqref="H11:Y11">
    <cfRule type="colorScale" priority="16">
      <colorScale>
        <cfvo type="min"/>
        <cfvo type="max"/>
        <color theme="0" tint="-4.9989318521683403E-2"/>
        <color rgb="FFFFEF9C"/>
      </colorScale>
    </cfRule>
    <cfRule type="colorScale" priority="17">
      <colorScale>
        <cfvo type="min"/>
        <cfvo type="max"/>
        <color theme="0"/>
        <color rgb="FFFFEF9C"/>
      </colorScale>
    </cfRule>
  </conditionalFormatting>
  <conditionalFormatting sqref="B11:Y11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1:Y11">
    <cfRule type="colorScale" priority="1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4 D16:D17">
    <cfRule type="colorScale" priority="1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14 B16:Y17">
    <cfRule type="colorScale" priority="1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4:Y14">
    <cfRule type="colorScale" priority="1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5">
    <cfRule type="colorScale" priority="1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5">
    <cfRule type="colorScale" priority="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5:G15">
    <cfRule type="colorScale" priority="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5:Y15">
    <cfRule type="colorScale" priority="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7">
    <cfRule type="colorScale" priority="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17">
    <cfRule type="colorScale" priority="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5 C12 C16:D17">
    <cfRule type="colorScale" priority="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14 B16:Y17 C15">
    <cfRule type="colorScale" priority="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4:Y15">
    <cfRule type="colorScale" priority="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15748031496062992" right="0.15748031496062992" top="0.74803149606299213" bottom="0.74803149606299213" header="0.31496062992125984" footer="0.31496062992125984"/>
  <pageSetup paperSize="9" scale="8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7"/>
  <sheetViews>
    <sheetView workbookViewId="0">
      <selection activeCell="B22" sqref="B22:Y27"/>
    </sheetView>
  </sheetViews>
  <sheetFormatPr defaultRowHeight="16.5"/>
  <cols>
    <col min="1" max="1" width="1.375" style="1" customWidth="1"/>
    <col min="2" max="2" width="10.125" style="1" customWidth="1"/>
    <col min="3" max="3" width="8.5" style="1" customWidth="1"/>
    <col min="4" max="4" width="9.75" style="1" bestFit="1" customWidth="1"/>
    <col min="5" max="5" width="9.375" style="1" customWidth="1"/>
    <col min="6" max="6" width="7.375" style="1" customWidth="1"/>
    <col min="7" max="7" width="5.875" style="1" customWidth="1"/>
    <col min="8" max="25" width="3.25" style="1" customWidth="1"/>
  </cols>
  <sheetData>
    <row r="1" spans="1:25" ht="20.25">
      <c r="B1" s="72" t="s">
        <v>109</v>
      </c>
      <c r="C1" s="3"/>
      <c r="E1" s="73" t="s">
        <v>110</v>
      </c>
      <c r="G1" s="138"/>
      <c r="H1" s="138"/>
      <c r="I1" s="138"/>
      <c r="O1" s="74"/>
      <c r="Q1" s="74"/>
      <c r="T1" s="100" t="s">
        <v>111</v>
      </c>
    </row>
    <row r="2" spans="1:25" ht="20.25">
      <c r="B2" s="139" t="s">
        <v>112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</row>
    <row r="3" spans="1:25">
      <c r="B3" s="129" t="s">
        <v>113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</row>
    <row r="4" spans="1:25" ht="17.25" thickBot="1">
      <c r="A4" s="76"/>
      <c r="B4" s="77" t="s">
        <v>114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10"/>
      <c r="R4" s="10"/>
      <c r="S4" s="10"/>
      <c r="T4" s="10"/>
      <c r="U4" s="10"/>
      <c r="V4" s="10"/>
      <c r="W4" s="10"/>
      <c r="X4" s="10"/>
      <c r="Y4" s="10"/>
    </row>
    <row r="5" spans="1:25" ht="17.25" thickTop="1">
      <c r="A5" s="76"/>
      <c r="B5" s="11" t="s">
        <v>115</v>
      </c>
      <c r="C5" s="12" t="s">
        <v>116</v>
      </c>
      <c r="D5" s="13"/>
      <c r="E5" s="14" t="s">
        <v>117</v>
      </c>
      <c r="F5" s="15"/>
      <c r="G5" s="130" t="s">
        <v>118</v>
      </c>
      <c r="H5" s="130"/>
      <c r="I5" s="16"/>
      <c r="J5" s="131">
        <v>43637</v>
      </c>
      <c r="K5" s="131"/>
      <c r="L5" s="131"/>
      <c r="M5" s="131"/>
      <c r="N5" s="131"/>
      <c r="O5" s="16"/>
      <c r="P5" s="79" t="s">
        <v>119</v>
      </c>
      <c r="Q5" s="18"/>
      <c r="R5" s="19"/>
      <c r="S5" s="14"/>
      <c r="T5" s="14"/>
      <c r="U5" s="132">
        <v>43643</v>
      </c>
      <c r="V5" s="133"/>
      <c r="W5" s="133"/>
      <c r="X5" s="133"/>
      <c r="Y5" s="20"/>
    </row>
    <row r="6" spans="1:25">
      <c r="A6" s="76"/>
      <c r="B6" s="21" t="s">
        <v>120</v>
      </c>
      <c r="C6" s="22" t="s">
        <v>121</v>
      </c>
      <c r="D6" s="80"/>
      <c r="E6" s="81" t="s">
        <v>122</v>
      </c>
      <c r="F6" s="82"/>
      <c r="G6" s="134" t="s">
        <v>123</v>
      </c>
      <c r="H6" s="134"/>
      <c r="I6" s="83"/>
      <c r="J6" s="135">
        <v>43398</v>
      </c>
      <c r="K6" s="135"/>
      <c r="L6" s="135"/>
      <c r="M6" s="135"/>
      <c r="N6" s="135"/>
      <c r="O6" s="83"/>
      <c r="P6" s="84" t="s">
        <v>124</v>
      </c>
      <c r="Q6" s="85"/>
      <c r="R6" s="85"/>
      <c r="S6" s="83"/>
      <c r="T6" s="85"/>
      <c r="U6" s="136"/>
      <c r="V6" s="136"/>
      <c r="W6" s="136"/>
      <c r="X6" s="136"/>
      <c r="Y6" s="86" t="s">
        <v>125</v>
      </c>
    </row>
    <row r="7" spans="1:25">
      <c r="A7" s="87"/>
      <c r="B7" s="31" t="s">
        <v>126</v>
      </c>
      <c r="C7" s="22" t="s">
        <v>127</v>
      </c>
      <c r="D7" s="80"/>
      <c r="E7" s="88" t="s">
        <v>128</v>
      </c>
      <c r="F7" s="89"/>
      <c r="G7" s="134" t="s">
        <v>129</v>
      </c>
      <c r="H7" s="134"/>
      <c r="I7" s="83"/>
      <c r="J7" s="137"/>
      <c r="K7" s="137"/>
      <c r="L7" s="137"/>
      <c r="M7" s="137"/>
      <c r="N7" s="137"/>
      <c r="O7" s="83"/>
      <c r="P7" s="84" t="s">
        <v>130</v>
      </c>
      <c r="Q7" s="88"/>
      <c r="R7" s="88"/>
      <c r="S7" s="88"/>
      <c r="T7" s="88"/>
      <c r="U7" s="136"/>
      <c r="V7" s="136"/>
      <c r="W7" s="136"/>
      <c r="X7" s="136"/>
      <c r="Y7" s="34"/>
    </row>
    <row r="8" spans="1:25" ht="17.25" thickBot="1">
      <c r="A8" s="87"/>
      <c r="B8" s="35" t="s">
        <v>131</v>
      </c>
      <c r="C8" s="36" t="s">
        <v>132</v>
      </c>
      <c r="D8" s="37"/>
      <c r="E8" s="38" t="s">
        <v>133</v>
      </c>
      <c r="F8" s="39"/>
      <c r="G8" s="90"/>
      <c r="H8" s="39"/>
      <c r="I8" s="36"/>
      <c r="J8" s="41"/>
      <c r="K8" s="42"/>
      <c r="L8" s="42"/>
      <c r="M8" s="42"/>
      <c r="N8" s="42"/>
      <c r="O8" s="36"/>
      <c r="P8" s="90"/>
      <c r="Q8" s="43"/>
      <c r="R8" s="43"/>
      <c r="S8" s="43"/>
      <c r="T8" s="43"/>
      <c r="U8" s="44"/>
      <c r="V8" s="44"/>
      <c r="W8" s="44"/>
      <c r="X8" s="44"/>
      <c r="Y8" s="45"/>
    </row>
    <row r="9" spans="1:25" ht="18" thickTop="1" thickBot="1">
      <c r="B9" s="91" t="s">
        <v>134</v>
      </c>
      <c r="C9" s="92"/>
      <c r="D9" s="92"/>
      <c r="E9" s="92"/>
      <c r="F9" s="92"/>
      <c r="G9" s="93"/>
      <c r="H9" s="93"/>
      <c r="I9" s="93"/>
      <c r="J9" s="93"/>
      <c r="K9" s="93"/>
      <c r="L9" s="94"/>
      <c r="M9" s="93"/>
      <c r="N9" s="93"/>
      <c r="O9" s="93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>
      <c r="B10" s="50" t="str">
        <f>E6</f>
        <v>장은농장</v>
      </c>
      <c r="C10" s="51" t="s">
        <v>135</v>
      </c>
      <c r="D10" s="52">
        <f>ROUNDDOWN((J5-J6+1)/7,0)</f>
        <v>34</v>
      </c>
      <c r="E10" s="53" t="s">
        <v>136</v>
      </c>
      <c r="F10" s="54">
        <f>(J5-J6+1)-(D10*7)</f>
        <v>2</v>
      </c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56"/>
      <c r="R10" s="56"/>
      <c r="S10" s="56"/>
      <c r="T10" s="56"/>
      <c r="U10" s="56"/>
      <c r="V10" s="56"/>
      <c r="W10" s="56"/>
      <c r="X10" s="56"/>
      <c r="Y10" s="57"/>
    </row>
    <row r="11" spans="1:25" ht="17.25" thickTop="1">
      <c r="B11" s="58" t="s">
        <v>27</v>
      </c>
      <c r="C11" s="58" t="s">
        <v>28</v>
      </c>
      <c r="D11" s="58" t="s">
        <v>29</v>
      </c>
      <c r="E11" s="58" t="s">
        <v>30</v>
      </c>
      <c r="F11" s="58" t="s">
        <v>31</v>
      </c>
      <c r="G11" s="58" t="s">
        <v>32</v>
      </c>
      <c r="H11" s="58">
        <v>0</v>
      </c>
      <c r="I11" s="58">
        <v>1</v>
      </c>
      <c r="J11" s="58">
        <v>2</v>
      </c>
      <c r="K11" s="58">
        <v>3</v>
      </c>
      <c r="L11" s="58">
        <v>4</v>
      </c>
      <c r="M11" s="58">
        <v>5</v>
      </c>
      <c r="N11" s="58">
        <v>6</v>
      </c>
      <c r="O11" s="58">
        <v>7</v>
      </c>
      <c r="P11" s="58">
        <v>8</v>
      </c>
      <c r="Q11" s="58">
        <v>9</v>
      </c>
      <c r="R11" s="58">
        <v>10</v>
      </c>
      <c r="S11" s="58">
        <v>11</v>
      </c>
      <c r="T11" s="58">
        <v>12</v>
      </c>
      <c r="U11" s="58">
        <v>13</v>
      </c>
      <c r="V11" s="58">
        <v>14</v>
      </c>
      <c r="W11" s="58">
        <v>15</v>
      </c>
      <c r="X11" s="58">
        <v>16</v>
      </c>
      <c r="Y11" s="58">
        <v>17</v>
      </c>
    </row>
    <row r="12" spans="1:25">
      <c r="B12" s="59" t="s">
        <v>137</v>
      </c>
      <c r="C12" s="59" t="s">
        <v>138</v>
      </c>
      <c r="D12" s="61">
        <v>43637</v>
      </c>
      <c r="E12" s="59">
        <v>51</v>
      </c>
      <c r="F12" s="59">
        <v>78</v>
      </c>
      <c r="G12" s="59">
        <v>10</v>
      </c>
      <c r="H12" s="59">
        <v>10</v>
      </c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</row>
    <row r="13" spans="1:25">
      <c r="B13" s="59" t="s">
        <v>139</v>
      </c>
      <c r="C13" s="59" t="s">
        <v>138</v>
      </c>
      <c r="D13" s="61">
        <v>43637</v>
      </c>
      <c r="E13" s="59">
        <v>113</v>
      </c>
      <c r="F13" s="59">
        <v>136</v>
      </c>
      <c r="G13" s="59">
        <v>10</v>
      </c>
      <c r="H13" s="59">
        <v>10</v>
      </c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</row>
    <row r="14" spans="1:25">
      <c r="B14" s="59" t="s">
        <v>137</v>
      </c>
      <c r="C14" s="59" t="s">
        <v>140</v>
      </c>
      <c r="D14" s="61">
        <v>43637</v>
      </c>
      <c r="E14" s="59">
        <v>70</v>
      </c>
      <c r="F14" s="59">
        <v>43</v>
      </c>
      <c r="G14" s="59">
        <v>10</v>
      </c>
      <c r="H14" s="59">
        <v>10</v>
      </c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</row>
    <row r="15" spans="1:25">
      <c r="B15" s="59" t="s">
        <v>139</v>
      </c>
      <c r="C15" s="59" t="s">
        <v>140</v>
      </c>
      <c r="D15" s="61">
        <v>43637</v>
      </c>
      <c r="E15" s="59">
        <v>56</v>
      </c>
      <c r="F15" s="59">
        <v>68</v>
      </c>
      <c r="G15" s="59">
        <v>10</v>
      </c>
      <c r="H15" s="59">
        <v>10</v>
      </c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</row>
    <row r="16" spans="1:25">
      <c r="B16" s="59" t="s">
        <v>137</v>
      </c>
      <c r="C16" s="59" t="s">
        <v>62</v>
      </c>
      <c r="D16" s="61">
        <v>43637</v>
      </c>
      <c r="E16" s="59">
        <v>13342</v>
      </c>
      <c r="F16" s="59">
        <v>30</v>
      </c>
      <c r="G16" s="59">
        <v>10</v>
      </c>
      <c r="H16" s="59"/>
      <c r="I16" s="59"/>
      <c r="J16" s="59"/>
      <c r="K16" s="59"/>
      <c r="L16" s="59"/>
      <c r="M16" s="59"/>
      <c r="N16" s="59"/>
      <c r="O16" s="59">
        <v>4</v>
      </c>
      <c r="P16" s="59"/>
      <c r="Q16" s="59">
        <v>2</v>
      </c>
      <c r="R16" s="59">
        <v>2</v>
      </c>
      <c r="S16" s="59">
        <v>2</v>
      </c>
      <c r="T16" s="59"/>
      <c r="U16" s="59"/>
      <c r="V16" s="59"/>
      <c r="W16" s="59"/>
      <c r="X16" s="59"/>
      <c r="Y16" s="59"/>
    </row>
    <row r="17" spans="2:25">
      <c r="B17" s="59" t="s">
        <v>139</v>
      </c>
      <c r="C17" s="59" t="s">
        <v>62</v>
      </c>
      <c r="D17" s="61">
        <v>43637</v>
      </c>
      <c r="E17" s="59">
        <v>9669</v>
      </c>
      <c r="F17" s="59">
        <v>27</v>
      </c>
      <c r="G17" s="59">
        <v>10</v>
      </c>
      <c r="H17" s="59"/>
      <c r="I17" s="59"/>
      <c r="J17" s="59"/>
      <c r="K17" s="59"/>
      <c r="L17" s="59">
        <v>1</v>
      </c>
      <c r="M17" s="59"/>
      <c r="N17" s="59">
        <v>1</v>
      </c>
      <c r="O17" s="59">
        <v>3</v>
      </c>
      <c r="P17" s="59">
        <v>4</v>
      </c>
      <c r="Q17" s="59">
        <v>1</v>
      </c>
      <c r="R17" s="59"/>
      <c r="S17" s="59"/>
      <c r="T17" s="59"/>
      <c r="U17" s="59"/>
      <c r="V17" s="59"/>
      <c r="W17" s="59"/>
      <c r="X17" s="59"/>
      <c r="Y17" s="59"/>
    </row>
    <row r="18" spans="2:25">
      <c r="B18" s="59" t="s">
        <v>137</v>
      </c>
      <c r="C18" s="59" t="s">
        <v>141</v>
      </c>
      <c r="D18" s="61">
        <v>43637</v>
      </c>
      <c r="E18" s="95">
        <v>6.6</v>
      </c>
      <c r="F18" s="96">
        <v>16.287389390502103</v>
      </c>
      <c r="G18" s="59">
        <v>10</v>
      </c>
      <c r="H18" s="59" t="s">
        <v>64</v>
      </c>
      <c r="I18" s="59" t="s">
        <v>64</v>
      </c>
      <c r="J18" s="59" t="s">
        <v>64</v>
      </c>
      <c r="K18" s="59" t="s">
        <v>64</v>
      </c>
      <c r="L18" s="59" t="s">
        <v>64</v>
      </c>
      <c r="M18" s="59">
        <v>2</v>
      </c>
      <c r="N18" s="59">
        <v>2</v>
      </c>
      <c r="O18" s="59">
        <v>4</v>
      </c>
      <c r="P18" s="59">
        <v>2</v>
      </c>
      <c r="Q18" s="59" t="s">
        <v>64</v>
      </c>
      <c r="R18" s="59" t="s">
        <v>64</v>
      </c>
      <c r="S18" s="59" t="s">
        <v>64</v>
      </c>
      <c r="T18" s="59"/>
      <c r="U18" s="59"/>
      <c r="V18" s="59"/>
      <c r="W18" s="59"/>
      <c r="X18" s="59"/>
      <c r="Y18" s="59"/>
    </row>
    <row r="19" spans="2:25">
      <c r="B19" s="59" t="s">
        <v>139</v>
      </c>
      <c r="C19" s="59" t="s">
        <v>141</v>
      </c>
      <c r="D19" s="61">
        <v>43637</v>
      </c>
      <c r="E19" s="95">
        <v>7.4</v>
      </c>
      <c r="F19" s="97">
        <v>13.055294365936412</v>
      </c>
      <c r="G19" s="59">
        <v>10</v>
      </c>
      <c r="H19" s="59" t="s">
        <v>64</v>
      </c>
      <c r="I19" s="59" t="s">
        <v>64</v>
      </c>
      <c r="J19" s="59" t="s">
        <v>64</v>
      </c>
      <c r="K19" s="59" t="s">
        <v>64</v>
      </c>
      <c r="L19" s="59" t="s">
        <v>64</v>
      </c>
      <c r="M19" s="59" t="s">
        <v>64</v>
      </c>
      <c r="N19" s="59">
        <v>2</v>
      </c>
      <c r="O19" s="59">
        <v>3</v>
      </c>
      <c r="P19" s="59">
        <v>4</v>
      </c>
      <c r="Q19" s="59">
        <v>1</v>
      </c>
      <c r="R19" s="59" t="s">
        <v>64</v>
      </c>
      <c r="S19" s="59" t="s">
        <v>64</v>
      </c>
      <c r="T19" s="59"/>
      <c r="U19" s="59"/>
      <c r="V19" s="59"/>
      <c r="W19" s="59"/>
      <c r="X19" s="59"/>
      <c r="Y19" s="59"/>
    </row>
    <row r="22" spans="2:25">
      <c r="B22" s="63" t="s">
        <v>163</v>
      </c>
    </row>
    <row r="23" spans="2:25">
      <c r="B23" s="64" t="s">
        <v>164</v>
      </c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6"/>
    </row>
    <row r="24" spans="2:25">
      <c r="B24" s="67" t="s">
        <v>165</v>
      </c>
      <c r="Y24" s="68"/>
    </row>
    <row r="25" spans="2:25">
      <c r="B25" s="67"/>
      <c r="Y25" s="68"/>
    </row>
    <row r="26" spans="2:25">
      <c r="B26" s="67"/>
      <c r="Y26" s="68"/>
    </row>
    <row r="27" spans="2:25">
      <c r="B27" s="69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1"/>
    </row>
  </sheetData>
  <mergeCells count="12">
    <mergeCell ref="G1:I1"/>
    <mergeCell ref="B2:Y2"/>
    <mergeCell ref="B3:Y3"/>
    <mergeCell ref="G5:H5"/>
    <mergeCell ref="J5:N5"/>
    <mergeCell ref="U5:X5"/>
    <mergeCell ref="G6:H6"/>
    <mergeCell ref="J6:N6"/>
    <mergeCell ref="U6:X6"/>
    <mergeCell ref="G7:H7"/>
    <mergeCell ref="J7:N7"/>
    <mergeCell ref="U7:X7"/>
  </mergeCells>
  <phoneticPr fontId="2" type="noConversion"/>
  <conditionalFormatting sqref="H11:Y11">
    <cfRule type="colorScale" priority="26">
      <colorScale>
        <cfvo type="min"/>
        <cfvo type="max"/>
        <color theme="0" tint="-4.9989318521683403E-2"/>
        <color rgb="FFFFEF9C"/>
      </colorScale>
    </cfRule>
    <cfRule type="colorScale" priority="27">
      <colorScale>
        <cfvo type="min"/>
        <cfvo type="max"/>
        <color theme="0"/>
        <color rgb="FFFFEF9C"/>
      </colorScale>
    </cfRule>
  </conditionalFormatting>
  <conditionalFormatting sqref="B11:Y11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1:Y11">
    <cfRule type="colorScale" priority="2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6">
    <cfRule type="colorScale" priority="2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16">
    <cfRule type="colorScale" priority="2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6:Y16">
    <cfRule type="colorScale" priority="2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7">
    <cfRule type="colorScale" priority="2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7">
    <cfRule type="colorScale" priority="1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7:G17">
    <cfRule type="colorScale" priority="1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7:Y17">
    <cfRule type="colorScale" priority="1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7">
    <cfRule type="colorScale" priority="1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17">
    <cfRule type="colorScale" priority="1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7 C12:C14">
    <cfRule type="colorScale" priority="1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16 C17">
    <cfRule type="colorScale" priority="1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6:Y17">
    <cfRule type="colorScale" priority="1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17">
    <cfRule type="colorScale" priority="1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9">
    <cfRule type="colorScale" priority="1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9">
    <cfRule type="colorScale" priority="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9">
    <cfRule type="colorScale" priority="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9">
    <cfRule type="colorScale" priority="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9">
    <cfRule type="colorScale" priority="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9">
    <cfRule type="colorScale" priority="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2:C15">
    <cfRule type="colorScale" priority="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6:C17">
    <cfRule type="colorScale" priority="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17 D18:D19 G18:G19">
    <cfRule type="colorScale" priority="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8:Y19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15748031496062992" right="0.15748031496062992" top="0.74803149606299213" bottom="0.74803149606299213" header="0.31496062992125984" footer="0.31496062992125984"/>
  <pageSetup paperSize="9"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0"/>
  <sheetViews>
    <sheetView topLeftCell="A4" workbookViewId="0">
      <selection activeCell="F30" sqref="F30"/>
    </sheetView>
  </sheetViews>
  <sheetFormatPr defaultRowHeight="16.5"/>
  <cols>
    <col min="1" max="1" width="1.375" style="1" customWidth="1"/>
    <col min="2" max="2" width="10.125" style="1" customWidth="1"/>
    <col min="3" max="3" width="8.5" style="1" customWidth="1"/>
    <col min="4" max="4" width="9.75" style="1" bestFit="1" customWidth="1"/>
    <col min="5" max="5" width="9.375" style="1" customWidth="1"/>
    <col min="6" max="6" width="7.375" style="1" customWidth="1"/>
    <col min="7" max="7" width="5.875" style="1" customWidth="1"/>
    <col min="8" max="25" width="3.25" style="1" customWidth="1"/>
  </cols>
  <sheetData>
    <row r="1" spans="1:25" ht="20.25">
      <c r="B1" s="72" t="s">
        <v>77</v>
      </c>
      <c r="C1" s="3"/>
      <c r="E1" s="73" t="s">
        <v>41</v>
      </c>
      <c r="G1" s="138"/>
      <c r="H1" s="138"/>
      <c r="I1" s="138"/>
      <c r="O1" s="74"/>
      <c r="Q1" s="74"/>
      <c r="T1" s="110" t="s">
        <v>79</v>
      </c>
    </row>
    <row r="2" spans="1:25" ht="20.25">
      <c r="B2" s="139" t="s">
        <v>3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</row>
    <row r="3" spans="1:25">
      <c r="B3" s="129" t="s">
        <v>76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</row>
    <row r="4" spans="1:25" ht="17.25" thickBot="1">
      <c r="A4" s="76"/>
      <c r="B4" s="77" t="s">
        <v>4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10"/>
      <c r="R4" s="10"/>
      <c r="S4" s="10"/>
      <c r="T4" s="10"/>
      <c r="U4" s="10"/>
      <c r="V4" s="10"/>
      <c r="W4" s="10"/>
      <c r="X4" s="10"/>
      <c r="Y4" s="10"/>
    </row>
    <row r="5" spans="1:25" ht="17.25" thickTop="1">
      <c r="A5" s="76"/>
      <c r="B5" s="11" t="s">
        <v>5</v>
      </c>
      <c r="C5" s="12" t="s">
        <v>6</v>
      </c>
      <c r="D5" s="13"/>
      <c r="E5" s="14" t="s">
        <v>166</v>
      </c>
      <c r="F5" s="15"/>
      <c r="G5" s="130" t="s">
        <v>8</v>
      </c>
      <c r="H5" s="130"/>
      <c r="I5" s="16"/>
      <c r="J5" s="131">
        <v>43686</v>
      </c>
      <c r="K5" s="131"/>
      <c r="L5" s="131"/>
      <c r="M5" s="131"/>
      <c r="N5" s="131"/>
      <c r="O5" s="16"/>
      <c r="P5" s="79" t="s">
        <v>9</v>
      </c>
      <c r="Q5" s="18"/>
      <c r="R5" s="19"/>
      <c r="S5" s="14"/>
      <c r="T5" s="14"/>
      <c r="U5" s="132">
        <v>43690</v>
      </c>
      <c r="V5" s="133"/>
      <c r="W5" s="133"/>
      <c r="X5" s="133"/>
      <c r="Y5" s="20"/>
    </row>
    <row r="6" spans="1:25">
      <c r="A6" s="76"/>
      <c r="B6" s="21" t="s">
        <v>10</v>
      </c>
      <c r="C6" s="22" t="s">
        <v>11</v>
      </c>
      <c r="D6" s="80"/>
      <c r="E6" s="81" t="s">
        <v>12</v>
      </c>
      <c r="F6" s="82"/>
      <c r="G6" s="134" t="s">
        <v>13</v>
      </c>
      <c r="H6" s="134"/>
      <c r="I6" s="83"/>
      <c r="J6" s="135">
        <v>43398</v>
      </c>
      <c r="K6" s="135"/>
      <c r="L6" s="135"/>
      <c r="M6" s="135"/>
      <c r="N6" s="135"/>
      <c r="O6" s="83"/>
      <c r="P6" s="84" t="s">
        <v>14</v>
      </c>
      <c r="Q6" s="85"/>
      <c r="R6" s="85"/>
      <c r="S6" s="83"/>
      <c r="T6" s="85"/>
      <c r="U6" s="136"/>
      <c r="V6" s="136"/>
      <c r="W6" s="136"/>
      <c r="X6" s="136"/>
      <c r="Y6" s="86" t="s">
        <v>15</v>
      </c>
    </row>
    <row r="7" spans="1:25">
      <c r="A7" s="87"/>
      <c r="B7" s="31" t="s">
        <v>16</v>
      </c>
      <c r="C7" s="22" t="s">
        <v>17</v>
      </c>
      <c r="D7" s="80"/>
      <c r="E7" s="88" t="s">
        <v>18</v>
      </c>
      <c r="F7" s="89"/>
      <c r="G7" s="134" t="s">
        <v>19</v>
      </c>
      <c r="H7" s="134"/>
      <c r="I7" s="83"/>
      <c r="J7" s="137"/>
      <c r="K7" s="137"/>
      <c r="L7" s="137"/>
      <c r="M7" s="137"/>
      <c r="N7" s="137"/>
      <c r="O7" s="83"/>
      <c r="P7" s="84" t="s">
        <v>20</v>
      </c>
      <c r="Q7" s="88"/>
      <c r="R7" s="88"/>
      <c r="S7" s="88"/>
      <c r="T7" s="88"/>
      <c r="U7" s="136"/>
      <c r="V7" s="136"/>
      <c r="W7" s="136"/>
      <c r="X7" s="136"/>
      <c r="Y7" s="34"/>
    </row>
    <row r="8" spans="1:25" ht="17.25" thickBot="1">
      <c r="A8" s="87"/>
      <c r="B8" s="35" t="s">
        <v>21</v>
      </c>
      <c r="C8" s="36" t="s">
        <v>22</v>
      </c>
      <c r="D8" s="37"/>
      <c r="E8" s="38" t="s">
        <v>23</v>
      </c>
      <c r="F8" s="39"/>
      <c r="G8" s="90"/>
      <c r="H8" s="39"/>
      <c r="I8" s="36"/>
      <c r="J8" s="41"/>
      <c r="K8" s="42"/>
      <c r="L8" s="42"/>
      <c r="M8" s="42"/>
      <c r="N8" s="42"/>
      <c r="O8" s="36"/>
      <c r="P8" s="90"/>
      <c r="Q8" s="43"/>
      <c r="R8" s="43"/>
      <c r="S8" s="43"/>
      <c r="T8" s="43"/>
      <c r="U8" s="44"/>
      <c r="V8" s="44"/>
      <c r="W8" s="44"/>
      <c r="X8" s="44"/>
      <c r="Y8" s="45"/>
    </row>
    <row r="9" spans="1:25" ht="18" thickTop="1" thickBot="1">
      <c r="B9" s="91" t="s">
        <v>24</v>
      </c>
      <c r="C9" s="92"/>
      <c r="D9" s="92"/>
      <c r="E9" s="92"/>
      <c r="F9" s="92"/>
      <c r="G9" s="93"/>
      <c r="H9" s="93"/>
      <c r="I9" s="93"/>
      <c r="J9" s="93"/>
      <c r="K9" s="93"/>
      <c r="L9" s="94"/>
      <c r="M9" s="93"/>
      <c r="N9" s="93"/>
      <c r="O9" s="93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>
      <c r="B10" s="50" t="str">
        <f>E6</f>
        <v>장은농장</v>
      </c>
      <c r="C10" s="51" t="s">
        <v>25</v>
      </c>
      <c r="D10" s="52">
        <f>ROUNDDOWN((J5-J6+1)/7,0)</f>
        <v>41</v>
      </c>
      <c r="E10" s="53" t="s">
        <v>26</v>
      </c>
      <c r="F10" s="54">
        <f>(J5-J6+1)-(D10*7)</f>
        <v>2</v>
      </c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56"/>
      <c r="R10" s="56"/>
      <c r="S10" s="56"/>
      <c r="T10" s="56"/>
      <c r="U10" s="56"/>
      <c r="V10" s="56"/>
      <c r="W10" s="56"/>
      <c r="X10" s="56"/>
      <c r="Y10" s="57"/>
    </row>
    <row r="11" spans="1:25" ht="17.25" thickTop="1">
      <c r="B11" s="58" t="s">
        <v>27</v>
      </c>
      <c r="C11" s="58" t="s">
        <v>28</v>
      </c>
      <c r="D11" s="58" t="s">
        <v>29</v>
      </c>
      <c r="E11" s="58" t="s">
        <v>30</v>
      </c>
      <c r="F11" s="58" t="s">
        <v>31</v>
      </c>
      <c r="G11" s="58" t="s">
        <v>32</v>
      </c>
      <c r="H11" s="58">
        <v>0</v>
      </c>
      <c r="I11" s="58">
        <v>1</v>
      </c>
      <c r="J11" s="58">
        <v>2</v>
      </c>
      <c r="K11" s="58">
        <v>3</v>
      </c>
      <c r="L11" s="58">
        <v>4</v>
      </c>
      <c r="M11" s="58">
        <v>5</v>
      </c>
      <c r="N11" s="58">
        <v>6</v>
      </c>
      <c r="O11" s="58">
        <v>7</v>
      </c>
      <c r="P11" s="58">
        <v>8</v>
      </c>
      <c r="Q11" s="58">
        <v>9</v>
      </c>
      <c r="R11" s="58">
        <v>10</v>
      </c>
      <c r="S11" s="58">
        <v>11</v>
      </c>
      <c r="T11" s="58">
        <v>12</v>
      </c>
      <c r="U11" s="58">
        <v>13</v>
      </c>
      <c r="V11" s="58">
        <v>14</v>
      </c>
      <c r="W11" s="58">
        <v>15</v>
      </c>
      <c r="X11" s="58">
        <v>16</v>
      </c>
      <c r="Y11" s="58">
        <v>17</v>
      </c>
    </row>
    <row r="12" spans="1:25">
      <c r="B12" s="59" t="s">
        <v>167</v>
      </c>
      <c r="C12" s="59" t="s">
        <v>168</v>
      </c>
      <c r="D12" s="61">
        <v>43686</v>
      </c>
      <c r="E12" s="59">
        <v>215</v>
      </c>
      <c r="F12" s="59">
        <v>97</v>
      </c>
      <c r="G12" s="59">
        <v>10</v>
      </c>
      <c r="H12" s="59">
        <v>10</v>
      </c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</row>
    <row r="13" spans="1:25">
      <c r="B13" s="59" t="s">
        <v>169</v>
      </c>
      <c r="C13" s="59" t="s">
        <v>168</v>
      </c>
      <c r="D13" s="61">
        <v>43686</v>
      </c>
      <c r="E13" s="59">
        <v>132</v>
      </c>
      <c r="F13" s="59">
        <v>38</v>
      </c>
      <c r="G13" s="59">
        <v>10</v>
      </c>
      <c r="H13" s="59">
        <v>10</v>
      </c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</row>
    <row r="14" spans="1:25">
      <c r="B14" s="59" t="s">
        <v>167</v>
      </c>
      <c r="C14" s="59" t="s">
        <v>170</v>
      </c>
      <c r="D14" s="61">
        <v>43686</v>
      </c>
      <c r="E14" s="59">
        <v>71</v>
      </c>
      <c r="F14" s="59">
        <v>130</v>
      </c>
      <c r="G14" s="59">
        <v>10</v>
      </c>
      <c r="H14" s="59">
        <v>10</v>
      </c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</row>
    <row r="15" spans="1:25">
      <c r="B15" s="59" t="s">
        <v>169</v>
      </c>
      <c r="C15" s="59" t="s">
        <v>170</v>
      </c>
      <c r="D15" s="61">
        <v>43686</v>
      </c>
      <c r="E15" s="59">
        <v>69</v>
      </c>
      <c r="F15" s="59">
        <v>28</v>
      </c>
      <c r="G15" s="59">
        <v>10</v>
      </c>
      <c r="H15" s="59">
        <v>10</v>
      </c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</row>
    <row r="16" spans="1:25">
      <c r="B16" s="59" t="s">
        <v>167</v>
      </c>
      <c r="C16" s="59" t="s">
        <v>62</v>
      </c>
      <c r="D16" s="61">
        <v>43686</v>
      </c>
      <c r="E16" s="59">
        <v>10684</v>
      </c>
      <c r="F16" s="59">
        <v>12</v>
      </c>
      <c r="G16" s="59">
        <v>10</v>
      </c>
      <c r="H16" s="59"/>
      <c r="I16" s="59"/>
      <c r="J16" s="59"/>
      <c r="K16" s="59"/>
      <c r="L16" s="59"/>
      <c r="M16" s="59"/>
      <c r="N16" s="59"/>
      <c r="O16" s="59">
        <v>3</v>
      </c>
      <c r="P16" s="59">
        <v>5</v>
      </c>
      <c r="Q16" s="59">
        <v>2</v>
      </c>
      <c r="R16" s="59"/>
      <c r="S16" s="59"/>
      <c r="T16" s="59"/>
      <c r="U16" s="59"/>
      <c r="V16" s="59"/>
      <c r="W16" s="59"/>
      <c r="X16" s="59"/>
      <c r="Y16" s="59"/>
    </row>
    <row r="17" spans="2:25">
      <c r="B17" s="59" t="s">
        <v>169</v>
      </c>
      <c r="C17" s="59" t="s">
        <v>62</v>
      </c>
      <c r="D17" s="61">
        <v>43686</v>
      </c>
      <c r="E17" s="59">
        <v>9815</v>
      </c>
      <c r="F17" s="59">
        <v>26</v>
      </c>
      <c r="G17" s="59">
        <v>10</v>
      </c>
      <c r="H17" s="59"/>
      <c r="I17" s="59"/>
      <c r="J17" s="59"/>
      <c r="K17" s="59"/>
      <c r="L17" s="59"/>
      <c r="M17" s="59"/>
      <c r="N17" s="59">
        <v>3</v>
      </c>
      <c r="O17" s="59">
        <v>2</v>
      </c>
      <c r="P17" s="59">
        <v>3</v>
      </c>
      <c r="Q17" s="59">
        <v>2</v>
      </c>
      <c r="R17" s="59"/>
      <c r="S17" s="59"/>
      <c r="T17" s="59"/>
      <c r="U17" s="59"/>
      <c r="V17" s="59"/>
      <c r="W17" s="59"/>
      <c r="X17" s="59"/>
      <c r="Y17" s="59"/>
    </row>
    <row r="18" spans="2:25">
      <c r="B18" s="59" t="s">
        <v>167</v>
      </c>
      <c r="C18" s="59" t="s">
        <v>171</v>
      </c>
      <c r="D18" s="61">
        <v>43686</v>
      </c>
      <c r="E18" s="95">
        <v>6.8</v>
      </c>
      <c r="F18" s="96">
        <v>15.188169985127143</v>
      </c>
      <c r="G18" s="59">
        <v>10</v>
      </c>
      <c r="H18" s="59" t="s">
        <v>64</v>
      </c>
      <c r="I18" s="59" t="s">
        <v>64</v>
      </c>
      <c r="J18" s="59" t="s">
        <v>64</v>
      </c>
      <c r="K18" s="59" t="s">
        <v>64</v>
      </c>
      <c r="L18" s="59" t="s">
        <v>64</v>
      </c>
      <c r="M18" s="59">
        <v>1</v>
      </c>
      <c r="N18" s="59">
        <v>3</v>
      </c>
      <c r="O18" s="59">
        <v>3</v>
      </c>
      <c r="P18" s="59">
        <v>3</v>
      </c>
      <c r="Q18" s="59" t="s">
        <v>64</v>
      </c>
      <c r="R18" s="59" t="s">
        <v>64</v>
      </c>
      <c r="S18" s="59" t="s">
        <v>64</v>
      </c>
      <c r="T18" s="59" t="s">
        <v>64</v>
      </c>
      <c r="U18" s="59"/>
      <c r="V18" s="59"/>
      <c r="W18" s="59"/>
      <c r="X18" s="59"/>
      <c r="Y18" s="59"/>
    </row>
    <row r="19" spans="2:25">
      <c r="B19" s="59" t="s">
        <v>169</v>
      </c>
      <c r="C19" s="59" t="s">
        <v>171</v>
      </c>
      <c r="D19" s="61">
        <v>43686</v>
      </c>
      <c r="E19" s="95">
        <v>6.6</v>
      </c>
      <c r="F19" s="97">
        <v>17.784663496625246</v>
      </c>
      <c r="G19" s="59">
        <v>10</v>
      </c>
      <c r="H19" s="59" t="s">
        <v>64</v>
      </c>
      <c r="I19" s="59" t="s">
        <v>64</v>
      </c>
      <c r="J19" s="59" t="s">
        <v>64</v>
      </c>
      <c r="K19" s="59" t="s">
        <v>64</v>
      </c>
      <c r="L19" s="59" t="s">
        <v>64</v>
      </c>
      <c r="M19" s="59">
        <v>2</v>
      </c>
      <c r="N19" s="59">
        <v>2</v>
      </c>
      <c r="O19" s="59">
        <v>5</v>
      </c>
      <c r="P19" s="59" t="s">
        <v>64</v>
      </c>
      <c r="Q19" s="59">
        <v>1</v>
      </c>
      <c r="R19" s="59" t="s">
        <v>64</v>
      </c>
      <c r="S19" s="59" t="s">
        <v>64</v>
      </c>
      <c r="T19" s="59" t="s">
        <v>64</v>
      </c>
      <c r="U19" s="59"/>
      <c r="V19" s="59"/>
      <c r="W19" s="59"/>
      <c r="X19" s="59"/>
      <c r="Y19" s="59"/>
    </row>
    <row r="20" spans="2:25">
      <c r="B20" s="59" t="s">
        <v>167</v>
      </c>
      <c r="C20" s="59" t="s">
        <v>60</v>
      </c>
      <c r="D20" s="61">
        <v>43686</v>
      </c>
      <c r="E20" s="59">
        <v>5337</v>
      </c>
      <c r="F20" s="59">
        <v>39</v>
      </c>
      <c r="G20" s="59">
        <v>10</v>
      </c>
      <c r="H20" s="59"/>
      <c r="I20" s="59"/>
      <c r="J20" s="59"/>
      <c r="K20" s="59">
        <v>1</v>
      </c>
      <c r="L20" s="59">
        <v>3</v>
      </c>
      <c r="M20" s="59">
        <v>1</v>
      </c>
      <c r="N20" s="59">
        <v>1</v>
      </c>
      <c r="O20" s="59">
        <v>2</v>
      </c>
      <c r="P20" s="59">
        <v>2</v>
      </c>
      <c r="Q20" s="59"/>
      <c r="R20" s="59"/>
      <c r="S20" s="59"/>
      <c r="T20" s="59"/>
      <c r="U20" s="59"/>
      <c r="V20" s="59"/>
      <c r="W20" s="59"/>
      <c r="X20" s="59"/>
      <c r="Y20" s="59"/>
    </row>
    <row r="21" spans="2:25">
      <c r="B21" s="59" t="s">
        <v>169</v>
      </c>
      <c r="C21" s="59" t="s">
        <v>60</v>
      </c>
      <c r="D21" s="61">
        <v>43686</v>
      </c>
      <c r="E21" s="59">
        <v>5497</v>
      </c>
      <c r="F21" s="59">
        <v>34</v>
      </c>
      <c r="G21" s="59">
        <v>10</v>
      </c>
      <c r="H21" s="59"/>
      <c r="I21" s="59"/>
      <c r="J21" s="59"/>
      <c r="K21" s="59"/>
      <c r="L21" s="59">
        <v>3</v>
      </c>
      <c r="M21" s="59">
        <v>3</v>
      </c>
      <c r="N21" s="59"/>
      <c r="O21" s="59">
        <v>3</v>
      </c>
      <c r="P21" s="59">
        <v>1</v>
      </c>
      <c r="Q21" s="59"/>
      <c r="R21" s="59"/>
      <c r="S21" s="59"/>
      <c r="T21" s="59"/>
      <c r="U21" s="59"/>
      <c r="V21" s="59"/>
      <c r="W21" s="59"/>
      <c r="X21" s="59"/>
      <c r="Y21" s="59"/>
    </row>
    <row r="22" spans="2:25">
      <c r="B22" s="59" t="s">
        <v>167</v>
      </c>
      <c r="C22" s="59" t="s">
        <v>56</v>
      </c>
      <c r="D22" s="61">
        <v>43686</v>
      </c>
      <c r="E22" s="59">
        <v>11729</v>
      </c>
      <c r="F22" s="59">
        <v>56</v>
      </c>
      <c r="G22" s="59">
        <v>10</v>
      </c>
      <c r="H22" s="59"/>
      <c r="I22" s="59"/>
      <c r="J22" s="59"/>
      <c r="K22" s="59">
        <v>1</v>
      </c>
      <c r="L22" s="59">
        <v>1</v>
      </c>
      <c r="M22" s="59"/>
      <c r="N22" s="59">
        <v>1</v>
      </c>
      <c r="O22" s="59">
        <v>1</v>
      </c>
      <c r="P22" s="59">
        <v>3</v>
      </c>
      <c r="Q22" s="59"/>
      <c r="R22" s="59">
        <v>1</v>
      </c>
      <c r="S22" s="59">
        <v>1</v>
      </c>
      <c r="T22" s="59"/>
      <c r="U22" s="59">
        <v>1</v>
      </c>
      <c r="V22" s="59"/>
      <c r="W22" s="59"/>
      <c r="X22" s="59"/>
      <c r="Y22" s="59"/>
    </row>
    <row r="23" spans="2:25">
      <c r="B23" s="59" t="s">
        <v>169</v>
      </c>
      <c r="C23" s="59" t="s">
        <v>56</v>
      </c>
      <c r="D23" s="61">
        <v>43686</v>
      </c>
      <c r="E23" s="59">
        <v>17771</v>
      </c>
      <c r="F23" s="59">
        <v>27</v>
      </c>
      <c r="G23" s="59">
        <v>10</v>
      </c>
      <c r="H23" s="59"/>
      <c r="I23" s="59"/>
      <c r="J23" s="59"/>
      <c r="K23" s="59"/>
      <c r="L23" s="59"/>
      <c r="M23" s="59"/>
      <c r="N23" s="59"/>
      <c r="O23" s="59"/>
      <c r="P23" s="59"/>
      <c r="Q23" s="59">
        <v>1</v>
      </c>
      <c r="R23" s="59">
        <v>6</v>
      </c>
      <c r="S23" s="59">
        <v>1</v>
      </c>
      <c r="T23" s="59"/>
      <c r="U23" s="59">
        <v>1</v>
      </c>
      <c r="V23" s="59">
        <v>1</v>
      </c>
      <c r="W23" s="59"/>
      <c r="X23" s="59"/>
      <c r="Y23" s="59"/>
    </row>
    <row r="25" spans="2:25">
      <c r="B25" s="63" t="s">
        <v>38</v>
      </c>
    </row>
    <row r="26" spans="2:25">
      <c r="B26" s="64" t="s">
        <v>39</v>
      </c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6"/>
    </row>
    <row r="27" spans="2:25">
      <c r="B27" s="67" t="s">
        <v>172</v>
      </c>
      <c r="Y27" s="68"/>
    </row>
    <row r="28" spans="2:25">
      <c r="B28" s="67"/>
      <c r="Y28" s="68"/>
    </row>
    <row r="29" spans="2:25">
      <c r="B29" s="67"/>
      <c r="Y29" s="68"/>
    </row>
    <row r="30" spans="2:25">
      <c r="B30" s="69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1"/>
    </row>
  </sheetData>
  <mergeCells count="12">
    <mergeCell ref="G6:H6"/>
    <mergeCell ref="J6:N6"/>
    <mergeCell ref="U6:X6"/>
    <mergeCell ref="G7:H7"/>
    <mergeCell ref="J7:N7"/>
    <mergeCell ref="U7:X7"/>
    <mergeCell ref="G1:I1"/>
    <mergeCell ref="B2:Y2"/>
    <mergeCell ref="B3:Y3"/>
    <mergeCell ref="G5:H5"/>
    <mergeCell ref="J5:N5"/>
    <mergeCell ref="U5:X5"/>
  </mergeCells>
  <phoneticPr fontId="2" type="noConversion"/>
  <conditionalFormatting sqref="H11:Y11">
    <cfRule type="colorScale" priority="29">
      <colorScale>
        <cfvo type="min"/>
        <cfvo type="max"/>
        <color theme="0" tint="-4.9989318521683403E-2"/>
        <color rgb="FFFFEF9C"/>
      </colorScale>
    </cfRule>
    <cfRule type="colorScale" priority="30">
      <colorScale>
        <cfvo type="min"/>
        <cfvo type="max"/>
        <color theme="0"/>
        <color rgb="FFFFEF9C"/>
      </colorScale>
    </cfRule>
  </conditionalFormatting>
  <conditionalFormatting sqref="B11:Y11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1:Y11">
    <cfRule type="colorScale" priority="2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6:Y16">
    <cfRule type="colorScale" priority="2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7">
    <cfRule type="colorScale" priority="2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7">
    <cfRule type="colorScale" priority="2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7:G17">
    <cfRule type="colorScale" priority="2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7:Y17">
    <cfRule type="colorScale" priority="2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8:D19 C12 D12:D13 D16:D17">
    <cfRule type="colorScale" priority="2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6:Y17">
    <cfRule type="colorScale" priority="2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8:C19 C12:C13">
    <cfRule type="colorScale" priority="1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6:C17">
    <cfRule type="colorScale" priority="1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0:Y21">
    <cfRule type="colorScale" priority="1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18:G19">
    <cfRule type="colorScale" priority="1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B13">
    <cfRule type="colorScale" priority="1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6:B17">
    <cfRule type="colorScale" priority="1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0:B21">
    <cfRule type="colorScale" priority="1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2:B23">
    <cfRule type="colorScale" priority="1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4:B15">
    <cfRule type="colorScale" priority="1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8:D19 D16 D12:D13">
    <cfRule type="colorScale" priority="1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8:Y19 B16:Y16 B12:Y13">
    <cfRule type="colorScale" priority="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3 D16:D19">
    <cfRule type="colorScale" priority="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13 B16:Y19">
    <cfRule type="colorScale" priority="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8:Y19 B16:Y16 B12:Y13 C17">
    <cfRule type="colorScale" priority="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3 D16:D21">
    <cfRule type="colorScale" priority="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20:G21 B12:Y13 D20:D21 B16:Y19">
    <cfRule type="colorScale" priority="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23">
    <cfRule type="colorScale" priority="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8:D19 D12:D17 D20:D23">
    <cfRule type="colorScale" priority="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23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15748031496062992" right="0.15748031496062992" top="0.74803149606299213" bottom="0.74803149606299213" header="0.31496062992125984" footer="0.31496062992125984"/>
  <pageSetup paperSize="9" scale="8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2"/>
  <sheetViews>
    <sheetView workbookViewId="0">
      <selection activeCell="E17" sqref="E17"/>
    </sheetView>
  </sheetViews>
  <sheetFormatPr defaultRowHeight="16.5"/>
  <cols>
    <col min="1" max="1" width="1.375" style="1" customWidth="1"/>
    <col min="2" max="2" width="10.125" style="1" customWidth="1"/>
    <col min="3" max="3" width="8.5" style="1" customWidth="1"/>
    <col min="4" max="4" width="9.75" style="1" bestFit="1" customWidth="1"/>
    <col min="5" max="5" width="9.375" style="1" customWidth="1"/>
    <col min="6" max="6" width="7.375" style="1" customWidth="1"/>
    <col min="7" max="7" width="5.875" style="1" customWidth="1"/>
    <col min="8" max="25" width="3.25" style="1" customWidth="1"/>
  </cols>
  <sheetData>
    <row r="1" spans="1:25" ht="20.25">
      <c r="B1" s="72" t="s">
        <v>0</v>
      </c>
      <c r="C1" s="3"/>
      <c r="E1" s="73" t="s">
        <v>1</v>
      </c>
      <c r="G1" s="138"/>
      <c r="H1" s="138"/>
      <c r="I1" s="138"/>
      <c r="O1" s="74"/>
      <c r="Q1" s="74"/>
      <c r="T1" s="111" t="s">
        <v>173</v>
      </c>
    </row>
    <row r="2" spans="1:25" ht="20.25">
      <c r="B2" s="139" t="s">
        <v>174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</row>
    <row r="3" spans="1:25">
      <c r="B3" s="129" t="s">
        <v>175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</row>
    <row r="4" spans="1:25" ht="17.25" thickBot="1">
      <c r="A4" s="76"/>
      <c r="B4" s="77" t="s">
        <v>176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10"/>
      <c r="R4" s="10"/>
      <c r="S4" s="10"/>
      <c r="T4" s="10"/>
      <c r="U4" s="10"/>
      <c r="V4" s="10"/>
      <c r="W4" s="10"/>
      <c r="X4" s="10"/>
      <c r="Y4" s="10"/>
    </row>
    <row r="5" spans="1:25" ht="17.25" thickTop="1">
      <c r="A5" s="76"/>
      <c r="B5" s="11" t="s">
        <v>177</v>
      </c>
      <c r="C5" s="12" t="s">
        <v>178</v>
      </c>
      <c r="D5" s="13"/>
      <c r="E5" s="14" t="s">
        <v>179</v>
      </c>
      <c r="F5" s="15"/>
      <c r="G5" s="130" t="s">
        <v>180</v>
      </c>
      <c r="H5" s="130"/>
      <c r="I5" s="16"/>
      <c r="J5" s="131">
        <v>43735</v>
      </c>
      <c r="K5" s="131"/>
      <c r="L5" s="131"/>
      <c r="M5" s="131"/>
      <c r="N5" s="131"/>
      <c r="O5" s="16"/>
      <c r="P5" s="79" t="s">
        <v>181</v>
      </c>
      <c r="Q5" s="18"/>
      <c r="R5" s="19"/>
      <c r="S5" s="14"/>
      <c r="T5" s="14"/>
      <c r="U5" s="132">
        <v>43739</v>
      </c>
      <c r="V5" s="133"/>
      <c r="W5" s="133"/>
      <c r="X5" s="133"/>
      <c r="Y5" s="20"/>
    </row>
    <row r="6" spans="1:25">
      <c r="A6" s="76"/>
      <c r="B6" s="21" t="s">
        <v>182</v>
      </c>
      <c r="C6" s="22" t="s">
        <v>183</v>
      </c>
      <c r="D6" s="80"/>
      <c r="E6" s="81" t="s">
        <v>184</v>
      </c>
      <c r="F6" s="82"/>
      <c r="G6" s="134" t="s">
        <v>185</v>
      </c>
      <c r="H6" s="134"/>
      <c r="I6" s="83"/>
      <c r="J6" s="135">
        <v>43398</v>
      </c>
      <c r="K6" s="135"/>
      <c r="L6" s="135"/>
      <c r="M6" s="135"/>
      <c r="N6" s="135"/>
      <c r="O6" s="83"/>
      <c r="P6" s="84" t="s">
        <v>186</v>
      </c>
      <c r="Q6" s="85"/>
      <c r="R6" s="85"/>
      <c r="S6" s="83"/>
      <c r="T6" s="85"/>
      <c r="U6" s="136"/>
      <c r="V6" s="136"/>
      <c r="W6" s="136"/>
      <c r="X6" s="136"/>
      <c r="Y6" s="86" t="s">
        <v>187</v>
      </c>
    </row>
    <row r="7" spans="1:25">
      <c r="A7" s="87"/>
      <c r="B7" s="31" t="s">
        <v>188</v>
      </c>
      <c r="C7" s="22" t="s">
        <v>189</v>
      </c>
      <c r="D7" s="80"/>
      <c r="E7" s="88" t="s">
        <v>190</v>
      </c>
      <c r="F7" s="89"/>
      <c r="G7" s="134" t="s">
        <v>191</v>
      </c>
      <c r="H7" s="134"/>
      <c r="I7" s="83"/>
      <c r="J7" s="137"/>
      <c r="K7" s="137"/>
      <c r="L7" s="137"/>
      <c r="M7" s="137"/>
      <c r="N7" s="137"/>
      <c r="O7" s="83"/>
      <c r="P7" s="84" t="s">
        <v>192</v>
      </c>
      <c r="Q7" s="88"/>
      <c r="R7" s="88"/>
      <c r="S7" s="88"/>
      <c r="T7" s="88"/>
      <c r="U7" s="136"/>
      <c r="V7" s="136"/>
      <c r="W7" s="136"/>
      <c r="X7" s="136"/>
      <c r="Y7" s="34"/>
    </row>
    <row r="8" spans="1:25" ht="17.25" thickBot="1">
      <c r="A8" s="87"/>
      <c r="B8" s="35" t="s">
        <v>193</v>
      </c>
      <c r="C8" s="36" t="s">
        <v>194</v>
      </c>
      <c r="D8" s="37"/>
      <c r="E8" s="38" t="s">
        <v>195</v>
      </c>
      <c r="F8" s="39"/>
      <c r="G8" s="90"/>
      <c r="H8" s="39"/>
      <c r="I8" s="36"/>
      <c r="J8" s="41"/>
      <c r="K8" s="42"/>
      <c r="L8" s="42"/>
      <c r="M8" s="42"/>
      <c r="N8" s="42"/>
      <c r="O8" s="36"/>
      <c r="P8" s="90"/>
      <c r="Q8" s="43"/>
      <c r="R8" s="43"/>
      <c r="S8" s="43"/>
      <c r="T8" s="43"/>
      <c r="U8" s="44"/>
      <c r="V8" s="44"/>
      <c r="W8" s="44"/>
      <c r="X8" s="44"/>
      <c r="Y8" s="45"/>
    </row>
    <row r="9" spans="1:25" ht="18" thickTop="1" thickBot="1">
      <c r="B9" s="91" t="s">
        <v>196</v>
      </c>
      <c r="C9" s="92"/>
      <c r="D9" s="92"/>
      <c r="E9" s="92"/>
      <c r="F9" s="92"/>
      <c r="G9" s="93"/>
      <c r="H9" s="93"/>
      <c r="I9" s="93"/>
      <c r="J9" s="93"/>
      <c r="K9" s="93"/>
      <c r="L9" s="94"/>
      <c r="M9" s="93"/>
      <c r="N9" s="93"/>
      <c r="O9" s="93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>
      <c r="B10" s="50" t="str">
        <f>E6</f>
        <v>장은농장</v>
      </c>
      <c r="C10" s="51" t="s">
        <v>197</v>
      </c>
      <c r="D10" s="52">
        <f>ROUNDDOWN((J5-J6+1)/7,0)</f>
        <v>48</v>
      </c>
      <c r="E10" s="53" t="s">
        <v>198</v>
      </c>
      <c r="F10" s="54">
        <f>(J5-J6+1)-(D10*7)</f>
        <v>2</v>
      </c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56"/>
      <c r="R10" s="56"/>
      <c r="S10" s="56"/>
      <c r="T10" s="56"/>
      <c r="U10" s="56"/>
      <c r="V10" s="56"/>
      <c r="W10" s="56"/>
      <c r="X10" s="56"/>
      <c r="Y10" s="57"/>
    </row>
    <row r="11" spans="1:25" ht="17.25" thickTop="1">
      <c r="B11" s="58" t="s">
        <v>27</v>
      </c>
      <c r="C11" s="58" t="s">
        <v>28</v>
      </c>
      <c r="D11" s="58" t="s">
        <v>29</v>
      </c>
      <c r="E11" s="58" t="s">
        <v>30</v>
      </c>
      <c r="F11" s="58" t="s">
        <v>31</v>
      </c>
      <c r="G11" s="58" t="s">
        <v>32</v>
      </c>
      <c r="H11" s="58">
        <v>0</v>
      </c>
      <c r="I11" s="58">
        <v>1</v>
      </c>
      <c r="J11" s="58">
        <v>2</v>
      </c>
      <c r="K11" s="58">
        <v>3</v>
      </c>
      <c r="L11" s="58">
        <v>4</v>
      </c>
      <c r="M11" s="58">
        <v>5</v>
      </c>
      <c r="N11" s="58">
        <v>6</v>
      </c>
      <c r="O11" s="58">
        <v>7</v>
      </c>
      <c r="P11" s="58">
        <v>8</v>
      </c>
      <c r="Q11" s="58">
        <v>9</v>
      </c>
      <c r="R11" s="58">
        <v>10</v>
      </c>
      <c r="S11" s="58">
        <v>11</v>
      </c>
      <c r="T11" s="58">
        <v>12</v>
      </c>
      <c r="U11" s="58">
        <v>13</v>
      </c>
      <c r="V11" s="58">
        <v>14</v>
      </c>
      <c r="W11" s="58">
        <v>15</v>
      </c>
      <c r="X11" s="58">
        <v>16</v>
      </c>
      <c r="Y11" s="58">
        <v>17</v>
      </c>
    </row>
    <row r="12" spans="1:25">
      <c r="B12" s="59" t="s">
        <v>199</v>
      </c>
      <c r="C12" s="59" t="s">
        <v>200</v>
      </c>
      <c r="D12" s="61">
        <v>43735</v>
      </c>
      <c r="E12" s="59">
        <v>71</v>
      </c>
      <c r="F12" s="59">
        <v>165</v>
      </c>
      <c r="G12" s="59">
        <v>10</v>
      </c>
      <c r="H12" s="59">
        <v>10</v>
      </c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</row>
    <row r="13" spans="1:25">
      <c r="B13" s="59" t="s">
        <v>201</v>
      </c>
      <c r="C13" s="59" t="s">
        <v>200</v>
      </c>
      <c r="D13" s="61">
        <v>43735</v>
      </c>
      <c r="E13" s="59">
        <v>39</v>
      </c>
      <c r="F13" s="59">
        <v>92</v>
      </c>
      <c r="G13" s="59">
        <v>10</v>
      </c>
      <c r="H13" s="59">
        <v>10</v>
      </c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</row>
    <row r="14" spans="1:25">
      <c r="B14" s="59" t="s">
        <v>199</v>
      </c>
      <c r="C14" s="59" t="s">
        <v>202</v>
      </c>
      <c r="D14" s="61">
        <v>43735</v>
      </c>
      <c r="E14" s="59">
        <v>72</v>
      </c>
      <c r="F14" s="59">
        <v>38</v>
      </c>
      <c r="G14" s="59">
        <v>10</v>
      </c>
      <c r="H14" s="59">
        <v>10</v>
      </c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</row>
    <row r="15" spans="1:25">
      <c r="B15" s="59" t="s">
        <v>201</v>
      </c>
      <c r="C15" s="59" t="s">
        <v>202</v>
      </c>
      <c r="D15" s="61">
        <v>43735</v>
      </c>
      <c r="E15" s="59">
        <v>63</v>
      </c>
      <c r="F15" s="59">
        <v>41</v>
      </c>
      <c r="G15" s="59">
        <v>10</v>
      </c>
      <c r="H15" s="59">
        <v>10</v>
      </c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</row>
    <row r="16" spans="1:25">
      <c r="B16" s="59" t="s">
        <v>199</v>
      </c>
      <c r="C16" s="59" t="s">
        <v>62</v>
      </c>
      <c r="D16" s="61">
        <v>43735</v>
      </c>
      <c r="E16" s="59">
        <v>12273</v>
      </c>
      <c r="F16" s="59">
        <v>26</v>
      </c>
      <c r="G16" s="59">
        <v>10</v>
      </c>
      <c r="H16" s="59"/>
      <c r="I16" s="59"/>
      <c r="J16" s="59"/>
      <c r="K16" s="59"/>
      <c r="L16" s="59"/>
      <c r="M16" s="59"/>
      <c r="N16" s="59">
        <v>1</v>
      </c>
      <c r="O16" s="59">
        <v>1</v>
      </c>
      <c r="P16" s="59">
        <v>3</v>
      </c>
      <c r="Q16" s="59">
        <v>2</v>
      </c>
      <c r="R16" s="59">
        <v>3</v>
      </c>
      <c r="S16" s="59"/>
      <c r="T16" s="59"/>
      <c r="U16" s="59"/>
      <c r="V16" s="59"/>
      <c r="W16" s="59"/>
      <c r="X16" s="59"/>
      <c r="Y16" s="59"/>
    </row>
    <row r="17" spans="2:25">
      <c r="B17" s="59" t="s">
        <v>201</v>
      </c>
      <c r="C17" s="59" t="s">
        <v>62</v>
      </c>
      <c r="D17" s="61">
        <v>43735</v>
      </c>
      <c r="E17" s="59">
        <v>9687</v>
      </c>
      <c r="F17" s="59">
        <v>52</v>
      </c>
      <c r="G17" s="59">
        <v>10</v>
      </c>
      <c r="H17" s="59"/>
      <c r="I17" s="59"/>
      <c r="J17" s="59"/>
      <c r="K17" s="59">
        <v>1</v>
      </c>
      <c r="L17" s="59">
        <v>1</v>
      </c>
      <c r="M17" s="59">
        <v>2</v>
      </c>
      <c r="N17" s="59"/>
      <c r="O17" s="59">
        <v>1</v>
      </c>
      <c r="P17" s="59">
        <v>2</v>
      </c>
      <c r="Q17" s="59">
        <v>1</v>
      </c>
      <c r="R17" s="59">
        <v>1</v>
      </c>
      <c r="S17" s="59">
        <v>1</v>
      </c>
      <c r="T17" s="59"/>
      <c r="U17" s="59"/>
      <c r="V17" s="59"/>
      <c r="W17" s="59"/>
      <c r="X17" s="59"/>
      <c r="Y17" s="59"/>
    </row>
    <row r="18" spans="2:25">
      <c r="B18" s="59" t="s">
        <v>199</v>
      </c>
      <c r="C18" s="59" t="s">
        <v>203</v>
      </c>
      <c r="D18" s="61">
        <v>43735</v>
      </c>
      <c r="E18" s="59">
        <v>10356</v>
      </c>
      <c r="F18" s="59">
        <v>34</v>
      </c>
      <c r="G18" s="59">
        <v>10</v>
      </c>
      <c r="H18" s="59"/>
      <c r="I18" s="59"/>
      <c r="J18" s="59"/>
      <c r="K18" s="59">
        <v>1</v>
      </c>
      <c r="L18" s="59"/>
      <c r="M18" s="59"/>
      <c r="N18" s="59">
        <v>2</v>
      </c>
      <c r="O18" s="59">
        <v>1</v>
      </c>
      <c r="P18" s="59"/>
      <c r="Q18" s="59">
        <v>6</v>
      </c>
      <c r="R18" s="59"/>
      <c r="S18" s="59"/>
      <c r="T18" s="59"/>
      <c r="U18" s="59"/>
      <c r="V18" s="59"/>
      <c r="W18" s="59"/>
      <c r="X18" s="59"/>
      <c r="Y18" s="59"/>
    </row>
    <row r="19" spans="2:25">
      <c r="B19" s="59" t="s">
        <v>201</v>
      </c>
      <c r="C19" s="59" t="s">
        <v>203</v>
      </c>
      <c r="D19" s="61">
        <v>43735</v>
      </c>
      <c r="E19" s="59">
        <v>11420</v>
      </c>
      <c r="F19" s="59">
        <v>27</v>
      </c>
      <c r="G19" s="59">
        <v>10</v>
      </c>
      <c r="H19" s="59"/>
      <c r="I19" s="59"/>
      <c r="J19" s="59"/>
      <c r="K19" s="59"/>
      <c r="L19" s="59">
        <v>1</v>
      </c>
      <c r="M19" s="59"/>
      <c r="N19" s="59">
        <v>1</v>
      </c>
      <c r="O19" s="59"/>
      <c r="P19" s="59">
        <v>1</v>
      </c>
      <c r="Q19" s="59">
        <v>7</v>
      </c>
      <c r="R19" s="59"/>
      <c r="S19" s="59"/>
      <c r="T19" s="59"/>
      <c r="U19" s="59"/>
      <c r="V19" s="59"/>
      <c r="W19" s="59"/>
      <c r="X19" s="59"/>
      <c r="Y19" s="59"/>
    </row>
    <row r="20" spans="2:25">
      <c r="B20" s="59" t="s">
        <v>199</v>
      </c>
      <c r="C20" s="59" t="s">
        <v>204</v>
      </c>
      <c r="D20" s="61">
        <v>43735</v>
      </c>
      <c r="E20" s="95">
        <v>6.4</v>
      </c>
      <c r="F20" s="96">
        <v>10.925092168439049</v>
      </c>
      <c r="G20" s="59">
        <v>10</v>
      </c>
      <c r="H20" s="59" t="s">
        <v>64</v>
      </c>
      <c r="I20" s="59" t="s">
        <v>64</v>
      </c>
      <c r="J20" s="59" t="s">
        <v>64</v>
      </c>
      <c r="K20" s="59" t="s">
        <v>64</v>
      </c>
      <c r="L20" s="59" t="s">
        <v>64</v>
      </c>
      <c r="M20" s="59">
        <v>1</v>
      </c>
      <c r="N20" s="59">
        <v>4</v>
      </c>
      <c r="O20" s="59">
        <v>5</v>
      </c>
      <c r="P20" s="59" t="s">
        <v>64</v>
      </c>
      <c r="Q20" s="59" t="s">
        <v>64</v>
      </c>
      <c r="R20" s="59" t="s">
        <v>64</v>
      </c>
      <c r="S20" s="59" t="s">
        <v>64</v>
      </c>
      <c r="T20" s="59"/>
      <c r="U20" s="59"/>
      <c r="V20" s="59"/>
      <c r="W20" s="59"/>
      <c r="X20" s="59"/>
      <c r="Y20" s="59"/>
    </row>
    <row r="21" spans="2:25">
      <c r="B21" s="59" t="s">
        <v>201</v>
      </c>
      <c r="C21" s="59" t="s">
        <v>204</v>
      </c>
      <c r="D21" s="61">
        <v>43735</v>
      </c>
      <c r="E21" s="95">
        <v>5.7</v>
      </c>
      <c r="F21" s="97">
        <v>28.708626219025923</v>
      </c>
      <c r="G21" s="59">
        <v>10</v>
      </c>
      <c r="H21" s="59" t="s">
        <v>64</v>
      </c>
      <c r="I21" s="59" t="s">
        <v>64</v>
      </c>
      <c r="J21" s="59">
        <v>1</v>
      </c>
      <c r="K21" s="59" t="s">
        <v>64</v>
      </c>
      <c r="L21" s="59" t="s">
        <v>64</v>
      </c>
      <c r="M21" s="59">
        <v>3</v>
      </c>
      <c r="N21" s="59">
        <v>3</v>
      </c>
      <c r="O21" s="59">
        <v>2</v>
      </c>
      <c r="P21" s="59">
        <v>1</v>
      </c>
      <c r="Q21" s="59" t="s">
        <v>64</v>
      </c>
      <c r="R21" s="59" t="s">
        <v>64</v>
      </c>
      <c r="S21" s="59" t="s">
        <v>64</v>
      </c>
      <c r="T21" s="59"/>
      <c r="U21" s="59"/>
      <c r="V21" s="59"/>
      <c r="W21" s="59"/>
      <c r="X21" s="59"/>
      <c r="Y21" s="59"/>
    </row>
    <row r="22" spans="2:25">
      <c r="B22" s="59" t="s">
        <v>199</v>
      </c>
      <c r="C22" s="59" t="s">
        <v>205</v>
      </c>
      <c r="D22" s="61">
        <v>43735</v>
      </c>
      <c r="E22" s="95">
        <v>8.1999999999999993</v>
      </c>
      <c r="F22" s="98">
        <v>17.053802409270773</v>
      </c>
      <c r="G22" s="59">
        <v>10</v>
      </c>
      <c r="H22" s="59" t="s">
        <v>64</v>
      </c>
      <c r="I22" s="59" t="s">
        <v>64</v>
      </c>
      <c r="J22" s="59" t="s">
        <v>64</v>
      </c>
      <c r="K22" s="59" t="s">
        <v>64</v>
      </c>
      <c r="L22" s="59" t="s">
        <v>64</v>
      </c>
      <c r="M22" s="59" t="s">
        <v>64</v>
      </c>
      <c r="N22" s="59">
        <v>1</v>
      </c>
      <c r="O22" s="59">
        <v>2</v>
      </c>
      <c r="P22" s="59">
        <v>3</v>
      </c>
      <c r="Q22" s="59">
        <v>3</v>
      </c>
      <c r="R22" s="59" t="s">
        <v>64</v>
      </c>
      <c r="S22" s="59">
        <v>1</v>
      </c>
      <c r="T22" s="59"/>
      <c r="U22" s="59"/>
      <c r="V22" s="59"/>
      <c r="W22" s="59"/>
      <c r="X22" s="59"/>
      <c r="Y22" s="59"/>
    </row>
    <row r="23" spans="2:25">
      <c r="B23" s="59" t="s">
        <v>201</v>
      </c>
      <c r="C23" s="59" t="s">
        <v>205</v>
      </c>
      <c r="D23" s="61">
        <v>43735</v>
      </c>
      <c r="E23" s="95">
        <v>6.9</v>
      </c>
      <c r="F23" s="98">
        <v>17.350999996200922</v>
      </c>
      <c r="G23" s="59">
        <v>10</v>
      </c>
      <c r="H23" s="59" t="s">
        <v>64</v>
      </c>
      <c r="I23" s="59" t="s">
        <v>64</v>
      </c>
      <c r="J23" s="59" t="s">
        <v>64</v>
      </c>
      <c r="K23" s="59" t="s">
        <v>64</v>
      </c>
      <c r="L23" s="59" t="s">
        <v>64</v>
      </c>
      <c r="M23" s="59">
        <v>1</v>
      </c>
      <c r="N23" s="59">
        <v>3</v>
      </c>
      <c r="O23" s="59">
        <v>3</v>
      </c>
      <c r="P23" s="59">
        <v>2</v>
      </c>
      <c r="Q23" s="59">
        <v>1</v>
      </c>
      <c r="R23" s="59" t="s">
        <v>64</v>
      </c>
      <c r="S23" s="59" t="s">
        <v>64</v>
      </c>
      <c r="T23" s="59"/>
      <c r="U23" s="59"/>
      <c r="V23" s="59"/>
      <c r="W23" s="59"/>
      <c r="X23" s="59"/>
      <c r="Y23" s="59"/>
    </row>
    <row r="24" spans="2:25">
      <c r="B24" s="59" t="s">
        <v>199</v>
      </c>
      <c r="C24" s="59" t="s">
        <v>206</v>
      </c>
      <c r="D24" s="61">
        <v>43735</v>
      </c>
      <c r="E24" s="95">
        <v>5.6</v>
      </c>
      <c r="F24" s="98">
        <v>17.251638983558831</v>
      </c>
      <c r="G24" s="59">
        <v>10</v>
      </c>
      <c r="H24" s="59" t="s">
        <v>64</v>
      </c>
      <c r="I24" s="59" t="s">
        <v>64</v>
      </c>
      <c r="J24" s="59" t="s">
        <v>64</v>
      </c>
      <c r="K24" s="59" t="s">
        <v>64</v>
      </c>
      <c r="L24" s="59">
        <v>1</v>
      </c>
      <c r="M24" s="59">
        <v>4</v>
      </c>
      <c r="N24" s="59">
        <v>3</v>
      </c>
      <c r="O24" s="59">
        <v>2</v>
      </c>
      <c r="P24" s="59" t="s">
        <v>64</v>
      </c>
      <c r="Q24" s="59" t="s">
        <v>64</v>
      </c>
      <c r="R24" s="59" t="s">
        <v>64</v>
      </c>
      <c r="S24" s="59" t="s">
        <v>64</v>
      </c>
      <c r="T24" s="59"/>
      <c r="U24" s="59"/>
      <c r="V24" s="59"/>
      <c r="W24" s="59"/>
      <c r="X24" s="59"/>
      <c r="Y24" s="59"/>
    </row>
    <row r="25" spans="2:25">
      <c r="B25" s="59" t="s">
        <v>201</v>
      </c>
      <c r="C25" s="59" t="s">
        <v>206</v>
      </c>
      <c r="D25" s="61">
        <v>43735</v>
      </c>
      <c r="E25" s="95">
        <v>5.9</v>
      </c>
      <c r="F25" s="98">
        <v>27.036126811311622</v>
      </c>
      <c r="G25" s="59">
        <v>10</v>
      </c>
      <c r="H25" s="59" t="s">
        <v>64</v>
      </c>
      <c r="I25" s="59" t="s">
        <v>64</v>
      </c>
      <c r="J25" s="59" t="s">
        <v>64</v>
      </c>
      <c r="K25" s="59">
        <v>1</v>
      </c>
      <c r="L25" s="59">
        <v>1</v>
      </c>
      <c r="M25" s="59">
        <v>2</v>
      </c>
      <c r="N25" s="59">
        <v>1</v>
      </c>
      <c r="O25" s="59">
        <v>4</v>
      </c>
      <c r="P25" s="59">
        <v>1</v>
      </c>
      <c r="Q25" s="59" t="s">
        <v>64</v>
      </c>
      <c r="R25" s="59" t="s">
        <v>64</v>
      </c>
      <c r="S25" s="59" t="s">
        <v>64</v>
      </c>
      <c r="T25" s="59"/>
      <c r="U25" s="59"/>
      <c r="V25" s="59"/>
      <c r="W25" s="59"/>
      <c r="X25" s="59"/>
      <c r="Y25" s="59"/>
    </row>
    <row r="27" spans="2:25">
      <c r="B27" s="63" t="s">
        <v>38</v>
      </c>
    </row>
    <row r="28" spans="2:25">
      <c r="B28" s="64" t="s">
        <v>39</v>
      </c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6"/>
    </row>
    <row r="29" spans="2:25">
      <c r="B29" s="67" t="s">
        <v>207</v>
      </c>
      <c r="Y29" s="68"/>
    </row>
    <row r="30" spans="2:25">
      <c r="B30" s="67"/>
      <c r="Y30" s="68"/>
    </row>
    <row r="31" spans="2:25">
      <c r="B31" s="67"/>
      <c r="Y31" s="68"/>
    </row>
    <row r="32" spans="2:25">
      <c r="B32" s="69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1"/>
    </row>
  </sheetData>
  <mergeCells count="12">
    <mergeCell ref="G6:H6"/>
    <mergeCell ref="J6:N6"/>
    <mergeCell ref="U6:X6"/>
    <mergeCell ref="G7:H7"/>
    <mergeCell ref="J7:N7"/>
    <mergeCell ref="U7:X7"/>
    <mergeCell ref="G1:I1"/>
    <mergeCell ref="B2:Y2"/>
    <mergeCell ref="B3:Y3"/>
    <mergeCell ref="G5:H5"/>
    <mergeCell ref="J5:N5"/>
    <mergeCell ref="U5:X5"/>
  </mergeCells>
  <phoneticPr fontId="2" type="noConversion"/>
  <conditionalFormatting sqref="H11:Y11">
    <cfRule type="colorScale" priority="37">
      <colorScale>
        <cfvo type="min"/>
        <cfvo type="max"/>
        <color theme="0" tint="-4.9989318521683403E-2"/>
        <color rgb="FFFFEF9C"/>
      </colorScale>
    </cfRule>
    <cfRule type="colorScale" priority="38">
      <colorScale>
        <cfvo type="min"/>
        <cfvo type="max"/>
        <color theme="0"/>
        <color rgb="FFFFEF9C"/>
      </colorScale>
    </cfRule>
  </conditionalFormatting>
  <conditionalFormatting sqref="B11:Y11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1:Y11">
    <cfRule type="colorScale" priority="3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6:Y16">
    <cfRule type="colorScale" priority="3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7">
    <cfRule type="colorScale" priority="3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7">
    <cfRule type="colorScale" priority="3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7:G17">
    <cfRule type="colorScale" priority="3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7:Y17">
    <cfRule type="colorScale" priority="3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22:D23 C12 D16:D17 D12:D13">
    <cfRule type="colorScale" priority="2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6:Y17">
    <cfRule type="colorScale" priority="2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22:C23 C12:C13">
    <cfRule type="colorScale" priority="2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6:C17">
    <cfRule type="colorScale" priority="2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8:Y19">
    <cfRule type="colorScale" priority="2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22:G23">
    <cfRule type="colorScale" priority="2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B13">
    <cfRule type="colorScale" priority="2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6:B17">
    <cfRule type="colorScale" priority="2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8:B19">
    <cfRule type="colorScale" priority="2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0:B21">
    <cfRule type="colorScale" priority="2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4:B15">
    <cfRule type="colorScale" priority="1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2:D23 D16 D12:D13">
    <cfRule type="colorScale" priority="1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2:Y23 B16:Y16 B12:Y13">
    <cfRule type="colorScale" priority="1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2:D23 D16:D17 D12:D13">
    <cfRule type="colorScale" priority="1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2:Y23 B16:Y17 B12:Y13">
    <cfRule type="colorScale" priority="1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2:Y23 B16:Y16 B12:Y13 C17">
    <cfRule type="colorScale" priority="1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2:D23 D16:D19 D12:D13">
    <cfRule type="colorScale" priority="1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2:Y23 B16:Y17 B12:Y13 D18:D19 G18:G19">
    <cfRule type="colorScale" priority="1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23">
    <cfRule type="colorScale" priority="1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2:D23 D12:D21">
    <cfRule type="colorScale" priority="1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23">
    <cfRule type="colorScale" priority="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25">
    <cfRule type="colorScale" priority="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25">
    <cfRule type="colorScale" priority="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25">
    <cfRule type="colorScale" priority="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25">
    <cfRule type="colorScale" priority="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25">
    <cfRule type="colorScale" priority="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25">
    <cfRule type="colorScale" priority="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25">
    <cfRule type="colorScale" priority="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25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15748031496062992" right="0.15748031496062992" top="0.74803149606299213" bottom="0.74803149606299213" header="0.31496062992125984" footer="0.31496062992125984"/>
  <pageSetup paperSize="9" scale="8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0"/>
  <sheetViews>
    <sheetView tabSelected="1" workbookViewId="0">
      <selection activeCell="E13" sqref="E13"/>
    </sheetView>
  </sheetViews>
  <sheetFormatPr defaultRowHeight="16.5"/>
  <cols>
    <col min="1" max="1" width="1.375" style="1" customWidth="1"/>
    <col min="2" max="2" width="13.25" style="1" customWidth="1"/>
    <col min="3" max="3" width="9" style="1" customWidth="1"/>
    <col min="4" max="4" width="9.75" style="1" bestFit="1" customWidth="1"/>
    <col min="5" max="5" width="9.375" style="1" customWidth="1"/>
    <col min="6" max="6" width="7.75" style="1" customWidth="1"/>
    <col min="7" max="7" width="5.875" style="1" customWidth="1"/>
    <col min="8" max="25" width="3.25" style="1" customWidth="1"/>
  </cols>
  <sheetData>
    <row r="1" spans="1:25" ht="20.25">
      <c r="B1" s="113"/>
      <c r="C1" s="114"/>
      <c r="D1" s="115"/>
      <c r="E1" s="73"/>
      <c r="F1" s="115"/>
      <c r="G1" s="138"/>
      <c r="H1" s="138"/>
      <c r="I1" s="138"/>
      <c r="J1" s="115"/>
      <c r="K1" s="115"/>
      <c r="L1" s="115"/>
      <c r="M1" s="115"/>
      <c r="N1" s="115"/>
      <c r="O1" s="74"/>
      <c r="P1" s="115"/>
      <c r="Q1" s="74"/>
      <c r="R1" s="115"/>
      <c r="S1" s="115"/>
      <c r="T1" s="112"/>
      <c r="U1" s="115"/>
      <c r="V1" s="115"/>
      <c r="W1" s="115"/>
      <c r="X1" s="115"/>
      <c r="Y1" s="115"/>
    </row>
    <row r="2" spans="1:25" ht="20.25">
      <c r="B2" s="139" t="s">
        <v>3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</row>
    <row r="3" spans="1:25">
      <c r="B3" s="140" t="s">
        <v>113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</row>
    <row r="4" spans="1:25" ht="17.25" thickBot="1">
      <c r="A4" s="76"/>
      <c r="B4" s="77" t="s">
        <v>4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10"/>
      <c r="R4" s="10"/>
      <c r="S4" s="10"/>
      <c r="T4" s="10"/>
      <c r="U4" s="10"/>
      <c r="V4" s="10"/>
      <c r="W4" s="10"/>
      <c r="X4" s="10"/>
      <c r="Y4" s="10"/>
    </row>
    <row r="5" spans="1:25" ht="17.25" thickTop="1">
      <c r="A5" s="76"/>
      <c r="B5" s="141" t="s">
        <v>208</v>
      </c>
      <c r="C5" s="116" t="s">
        <v>209</v>
      </c>
      <c r="D5" s="13"/>
      <c r="E5" s="14" t="s">
        <v>210</v>
      </c>
      <c r="F5" s="15"/>
      <c r="G5" s="130" t="s">
        <v>8</v>
      </c>
      <c r="H5" s="130"/>
      <c r="I5" s="16"/>
      <c r="J5" s="131">
        <v>43776</v>
      </c>
      <c r="K5" s="131"/>
      <c r="L5" s="131"/>
      <c r="M5" s="131"/>
      <c r="N5" s="131"/>
      <c r="O5" s="16"/>
      <c r="P5" s="79" t="s">
        <v>9</v>
      </c>
      <c r="Q5" s="18"/>
      <c r="R5" s="19"/>
      <c r="S5" s="14"/>
      <c r="T5" s="14"/>
      <c r="U5" s="132">
        <v>43781</v>
      </c>
      <c r="V5" s="133"/>
      <c r="W5" s="133"/>
      <c r="X5" s="133"/>
      <c r="Y5" s="20"/>
    </row>
    <row r="6" spans="1:25">
      <c r="A6" s="76"/>
      <c r="B6" s="142"/>
      <c r="C6" s="117" t="s">
        <v>211</v>
      </c>
      <c r="D6" s="80"/>
      <c r="E6" s="81" t="s">
        <v>212</v>
      </c>
      <c r="F6" s="82"/>
      <c r="G6" s="134" t="s">
        <v>90</v>
      </c>
      <c r="H6" s="134"/>
      <c r="I6" s="83"/>
      <c r="J6" s="135">
        <v>43398</v>
      </c>
      <c r="K6" s="135"/>
      <c r="L6" s="135"/>
      <c r="M6" s="135"/>
      <c r="N6" s="135"/>
      <c r="O6" s="83"/>
      <c r="P6" s="84" t="s">
        <v>91</v>
      </c>
      <c r="Q6" s="85"/>
      <c r="R6" s="85"/>
      <c r="S6" s="83"/>
      <c r="T6" s="85"/>
      <c r="U6" s="136"/>
      <c r="V6" s="136"/>
      <c r="W6" s="136"/>
      <c r="X6" s="136"/>
      <c r="Y6" s="86" t="s">
        <v>125</v>
      </c>
    </row>
    <row r="7" spans="1:25">
      <c r="A7" s="76"/>
      <c r="B7" s="142"/>
      <c r="C7" s="117" t="s">
        <v>213</v>
      </c>
      <c r="D7" s="80"/>
      <c r="E7" s="88"/>
      <c r="F7" s="89"/>
      <c r="G7" s="134" t="s">
        <v>96</v>
      </c>
      <c r="H7" s="134"/>
      <c r="I7" s="83"/>
      <c r="J7" s="137"/>
      <c r="K7" s="137"/>
      <c r="L7" s="137"/>
      <c r="M7" s="137"/>
      <c r="N7" s="137"/>
      <c r="O7" s="83"/>
      <c r="P7" s="84" t="s">
        <v>97</v>
      </c>
      <c r="Q7" s="88"/>
      <c r="R7" s="88"/>
      <c r="S7" s="88"/>
      <c r="T7" s="88"/>
      <c r="U7" s="136"/>
      <c r="V7" s="136"/>
      <c r="W7" s="136"/>
      <c r="X7" s="136"/>
      <c r="Y7" s="34"/>
    </row>
    <row r="8" spans="1:25" ht="17.25" thickBot="1">
      <c r="A8" s="87"/>
      <c r="B8" s="143"/>
      <c r="C8" s="118" t="s">
        <v>214</v>
      </c>
      <c r="D8" s="37"/>
      <c r="E8" s="43"/>
      <c r="F8" s="39"/>
      <c r="G8" s="146"/>
      <c r="H8" s="146"/>
      <c r="I8" s="36"/>
      <c r="J8" s="147"/>
      <c r="K8" s="147"/>
      <c r="L8" s="147"/>
      <c r="M8" s="147"/>
      <c r="N8" s="147"/>
      <c r="O8" s="36"/>
      <c r="P8" s="90"/>
      <c r="Q8" s="43"/>
      <c r="R8" s="43"/>
      <c r="S8" s="43"/>
      <c r="T8" s="43"/>
      <c r="U8" s="148"/>
      <c r="V8" s="148"/>
      <c r="W8" s="148"/>
      <c r="X8" s="148"/>
      <c r="Y8" s="45"/>
    </row>
    <row r="9" spans="1:25" ht="18" thickTop="1" thickBot="1">
      <c r="B9" s="91" t="s">
        <v>24</v>
      </c>
      <c r="C9" s="92"/>
      <c r="D9" s="119"/>
      <c r="E9" s="92"/>
      <c r="F9" s="92"/>
      <c r="G9" s="93"/>
      <c r="H9" s="93"/>
      <c r="I9" s="93"/>
      <c r="J9" s="93"/>
      <c r="K9" s="93"/>
      <c r="L9" s="94"/>
      <c r="M9" s="93"/>
      <c r="N9" s="93"/>
      <c r="O9" s="93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>
      <c r="B10" s="50" t="str">
        <f>E6</f>
        <v>장은농장</v>
      </c>
      <c r="C10" s="51" t="s">
        <v>215</v>
      </c>
      <c r="D10" s="52">
        <f>ROUNDDOWN((J5-J6+1)/7,0)</f>
        <v>54</v>
      </c>
      <c r="E10" s="53" t="s">
        <v>26</v>
      </c>
      <c r="F10" s="54">
        <f>(J5-J6+1)-(D10*7)</f>
        <v>1</v>
      </c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56"/>
      <c r="R10" s="56"/>
      <c r="S10" s="56"/>
      <c r="T10" s="56"/>
      <c r="U10" s="56"/>
      <c r="V10" s="56"/>
      <c r="W10" s="56"/>
      <c r="X10" s="56"/>
      <c r="Y10" s="57"/>
    </row>
    <row r="11" spans="1:25" ht="17.25" thickTop="1">
      <c r="B11" s="120" t="s">
        <v>27</v>
      </c>
      <c r="C11" s="120" t="s">
        <v>28</v>
      </c>
      <c r="D11" s="120" t="s">
        <v>29</v>
      </c>
      <c r="E11" s="120" t="s">
        <v>30</v>
      </c>
      <c r="F11" s="120" t="s">
        <v>31</v>
      </c>
      <c r="G11" s="120" t="s">
        <v>32</v>
      </c>
      <c r="H11" s="120">
        <v>0</v>
      </c>
      <c r="I11" s="120">
        <v>1</v>
      </c>
      <c r="J11" s="120">
        <v>2</v>
      </c>
      <c r="K11" s="120">
        <v>3</v>
      </c>
      <c r="L11" s="120">
        <v>4</v>
      </c>
      <c r="M11" s="120">
        <v>5</v>
      </c>
      <c r="N11" s="120">
        <v>6</v>
      </c>
      <c r="O11" s="120">
        <v>7</v>
      </c>
      <c r="P11" s="120">
        <v>8</v>
      </c>
      <c r="Q11" s="120">
        <v>9</v>
      </c>
      <c r="R11" s="120">
        <v>10</v>
      </c>
      <c r="S11" s="120">
        <v>11</v>
      </c>
      <c r="T11" s="120">
        <v>12</v>
      </c>
      <c r="U11" s="120">
        <v>13</v>
      </c>
      <c r="V11" s="120">
        <v>14</v>
      </c>
      <c r="W11" s="120">
        <v>15</v>
      </c>
      <c r="X11" s="120">
        <v>16</v>
      </c>
      <c r="Y11" s="120">
        <v>17</v>
      </c>
    </row>
    <row r="12" spans="1:25">
      <c r="B12" s="59" t="s">
        <v>216</v>
      </c>
      <c r="C12" s="59" t="s">
        <v>217</v>
      </c>
      <c r="D12" s="61">
        <v>43776</v>
      </c>
      <c r="E12" s="59">
        <v>22222</v>
      </c>
      <c r="F12" s="59">
        <v>132</v>
      </c>
      <c r="G12" s="59">
        <v>10</v>
      </c>
      <c r="H12" s="59">
        <v>10</v>
      </c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</row>
    <row r="13" spans="1:25">
      <c r="B13" s="59" t="s">
        <v>218</v>
      </c>
      <c r="C13" s="59" t="s">
        <v>217</v>
      </c>
      <c r="D13" s="61">
        <v>43776</v>
      </c>
      <c r="E13" s="59">
        <v>180</v>
      </c>
      <c r="F13" s="59">
        <v>88</v>
      </c>
      <c r="G13" s="59">
        <v>10</v>
      </c>
      <c r="H13" s="59">
        <v>10</v>
      </c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</row>
    <row r="14" spans="1:25">
      <c r="B14" s="59" t="s">
        <v>216</v>
      </c>
      <c r="C14" s="59" t="s">
        <v>219</v>
      </c>
      <c r="D14" s="61">
        <v>43776</v>
      </c>
      <c r="E14" s="59">
        <v>54</v>
      </c>
      <c r="F14" s="59">
        <v>43</v>
      </c>
      <c r="G14" s="59">
        <v>10</v>
      </c>
      <c r="H14" s="59">
        <v>10</v>
      </c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</row>
    <row r="15" spans="1:25">
      <c r="B15" s="59" t="s">
        <v>218</v>
      </c>
      <c r="C15" s="59" t="s">
        <v>219</v>
      </c>
      <c r="D15" s="61">
        <v>43776</v>
      </c>
      <c r="E15" s="59">
        <v>35</v>
      </c>
      <c r="F15" s="59">
        <v>63</v>
      </c>
      <c r="G15" s="59">
        <v>10</v>
      </c>
      <c r="H15" s="59">
        <v>10</v>
      </c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</row>
    <row r="16" spans="1:25">
      <c r="B16" s="59" t="s">
        <v>216</v>
      </c>
      <c r="C16" s="59" t="s">
        <v>62</v>
      </c>
      <c r="D16" s="61">
        <v>43776</v>
      </c>
      <c r="E16" s="59">
        <v>14866</v>
      </c>
      <c r="F16" s="59">
        <v>57</v>
      </c>
      <c r="G16" s="59">
        <v>10</v>
      </c>
      <c r="H16" s="59"/>
      <c r="I16" s="59"/>
      <c r="J16" s="59"/>
      <c r="K16" s="59"/>
      <c r="L16" s="59"/>
      <c r="M16" s="59"/>
      <c r="N16" s="59">
        <v>1</v>
      </c>
      <c r="O16" s="59">
        <v>2</v>
      </c>
      <c r="P16" s="59">
        <v>1</v>
      </c>
      <c r="Q16" s="59">
        <v>2</v>
      </c>
      <c r="R16" s="59">
        <v>3</v>
      </c>
      <c r="S16" s="59"/>
      <c r="T16" s="59"/>
      <c r="U16" s="59"/>
      <c r="V16" s="59"/>
      <c r="W16" s="59">
        <v>1</v>
      </c>
      <c r="X16" s="59"/>
      <c r="Y16" s="59"/>
    </row>
    <row r="17" spans="2:25">
      <c r="B17" s="59" t="s">
        <v>218</v>
      </c>
      <c r="C17" s="59" t="s">
        <v>62</v>
      </c>
      <c r="D17" s="61">
        <v>43776</v>
      </c>
      <c r="E17" s="59">
        <v>9676</v>
      </c>
      <c r="F17" s="59">
        <v>35</v>
      </c>
      <c r="G17" s="59">
        <v>10</v>
      </c>
      <c r="H17" s="59"/>
      <c r="I17" s="59"/>
      <c r="J17" s="59"/>
      <c r="K17" s="59"/>
      <c r="L17" s="59">
        <v>1</v>
      </c>
      <c r="M17" s="59"/>
      <c r="N17" s="59">
        <v>2</v>
      </c>
      <c r="O17" s="59">
        <v>3</v>
      </c>
      <c r="P17" s="59">
        <v>2</v>
      </c>
      <c r="Q17" s="59"/>
      <c r="R17" s="59">
        <v>2</v>
      </c>
      <c r="S17" s="59"/>
      <c r="T17" s="59"/>
      <c r="U17" s="59"/>
      <c r="V17" s="59"/>
      <c r="W17" s="59"/>
      <c r="X17" s="59"/>
      <c r="Y17" s="59"/>
    </row>
    <row r="18" spans="2:25">
      <c r="B18" s="59" t="s">
        <v>216</v>
      </c>
      <c r="C18" s="59" t="s">
        <v>220</v>
      </c>
      <c r="D18" s="61">
        <v>43776</v>
      </c>
      <c r="E18" s="95">
        <v>7.1</v>
      </c>
      <c r="F18" s="98">
        <v>19.300286188821079</v>
      </c>
      <c r="G18" s="59">
        <v>10</v>
      </c>
      <c r="H18" s="59" t="s">
        <v>64</v>
      </c>
      <c r="I18" s="59" t="s">
        <v>64</v>
      </c>
      <c r="J18" s="59" t="s">
        <v>64</v>
      </c>
      <c r="K18" s="59" t="s">
        <v>64</v>
      </c>
      <c r="L18" s="59" t="s">
        <v>64</v>
      </c>
      <c r="M18" s="59">
        <v>2</v>
      </c>
      <c r="N18" s="59">
        <v>1</v>
      </c>
      <c r="O18" s="59">
        <v>2</v>
      </c>
      <c r="P18" s="59">
        <v>4</v>
      </c>
      <c r="Q18" s="59">
        <v>1</v>
      </c>
      <c r="R18" s="59" t="s">
        <v>64</v>
      </c>
      <c r="S18" s="59" t="s">
        <v>64</v>
      </c>
      <c r="T18" s="59" t="s">
        <v>64</v>
      </c>
      <c r="U18" s="59"/>
      <c r="V18" s="59"/>
      <c r="W18" s="59"/>
      <c r="X18" s="59"/>
      <c r="Y18" s="59"/>
    </row>
    <row r="19" spans="2:25">
      <c r="B19" s="59" t="s">
        <v>218</v>
      </c>
      <c r="C19" s="59" t="s">
        <v>221</v>
      </c>
      <c r="D19" s="61">
        <v>43776</v>
      </c>
      <c r="E19" s="95">
        <v>6.9</v>
      </c>
      <c r="F19" s="98">
        <v>14.412013420460172</v>
      </c>
      <c r="G19" s="59">
        <v>10</v>
      </c>
      <c r="H19" s="59" t="s">
        <v>64</v>
      </c>
      <c r="I19" s="59" t="s">
        <v>64</v>
      </c>
      <c r="J19" s="59" t="s">
        <v>64</v>
      </c>
      <c r="K19" s="59" t="s">
        <v>64</v>
      </c>
      <c r="L19" s="59" t="s">
        <v>64</v>
      </c>
      <c r="M19" s="59">
        <v>1</v>
      </c>
      <c r="N19" s="59">
        <v>2</v>
      </c>
      <c r="O19" s="59">
        <v>4</v>
      </c>
      <c r="P19" s="59">
        <v>3</v>
      </c>
      <c r="Q19" s="59" t="s">
        <v>64</v>
      </c>
      <c r="R19" s="59" t="s">
        <v>64</v>
      </c>
      <c r="S19" s="59" t="s">
        <v>64</v>
      </c>
      <c r="T19" s="59" t="s">
        <v>64</v>
      </c>
      <c r="U19" s="59"/>
      <c r="V19" s="59"/>
      <c r="W19" s="59"/>
      <c r="X19" s="59"/>
      <c r="Y19" s="59"/>
    </row>
    <row r="20" spans="2:25">
      <c r="B20" s="121"/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</row>
    <row r="21" spans="2:25">
      <c r="B21" s="63" t="s">
        <v>163</v>
      </c>
    </row>
    <row r="22" spans="2:25">
      <c r="B22" s="64" t="s">
        <v>224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6"/>
    </row>
    <row r="23" spans="2:25">
      <c r="B23" s="67" t="s">
        <v>225</v>
      </c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68"/>
    </row>
    <row r="24" spans="2:25">
      <c r="B24" s="67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68"/>
    </row>
    <row r="25" spans="2:25">
      <c r="B25" s="122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68"/>
    </row>
    <row r="26" spans="2:25">
      <c r="B26" s="69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1"/>
    </row>
    <row r="29" spans="2:25">
      <c r="B29" s="144" t="s">
        <v>222</v>
      </c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</row>
    <row r="30" spans="2:25" ht="17.25">
      <c r="B30" s="145" t="s">
        <v>223</v>
      </c>
      <c r="C30" s="145"/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</row>
  </sheetData>
  <mergeCells count="18">
    <mergeCell ref="B29:Y29"/>
    <mergeCell ref="B30:Y30"/>
    <mergeCell ref="G7:H7"/>
    <mergeCell ref="J7:N7"/>
    <mergeCell ref="U7:X7"/>
    <mergeCell ref="G8:H8"/>
    <mergeCell ref="J8:N8"/>
    <mergeCell ref="U8:X8"/>
    <mergeCell ref="G1:I1"/>
    <mergeCell ref="B2:Y2"/>
    <mergeCell ref="B3:Y3"/>
    <mergeCell ref="B5:B8"/>
    <mergeCell ref="G5:H5"/>
    <mergeCell ref="J5:N5"/>
    <mergeCell ref="U5:X5"/>
    <mergeCell ref="G6:H6"/>
    <mergeCell ref="J6:N6"/>
    <mergeCell ref="U6:X6"/>
  </mergeCells>
  <phoneticPr fontId="2" type="noConversion"/>
  <conditionalFormatting sqref="D12:D19">
    <cfRule type="colorScale" priority="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19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1:Y2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15748031496062992" right="0.15748031496062992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"/>
  <sheetViews>
    <sheetView topLeftCell="A11" zoomScale="70" zoomScaleNormal="70" workbookViewId="0">
      <selection activeCell="AJ48" sqref="AJ48"/>
    </sheetView>
  </sheetViews>
  <sheetFormatPr defaultRowHeight="16.5"/>
  <cols>
    <col min="3" max="4" width="4.375" customWidth="1"/>
    <col min="7" max="8" width="4.375" customWidth="1"/>
    <col min="11" max="12" width="4.375" customWidth="1"/>
    <col min="15" max="16" width="4.375" customWidth="1"/>
    <col min="19" max="20" width="4.375" customWidth="1"/>
    <col min="23" max="24" width="4.375" customWidth="1"/>
    <col min="27" max="28" width="4.375" customWidth="1"/>
  </cols>
  <sheetData>
    <row r="1" spans="1:29">
      <c r="B1" s="149" t="s">
        <v>142</v>
      </c>
      <c r="C1" s="150"/>
      <c r="D1" s="150"/>
      <c r="E1" s="151"/>
      <c r="F1" s="149" t="s">
        <v>143</v>
      </c>
      <c r="G1" s="150"/>
      <c r="H1" s="150"/>
      <c r="I1" s="151"/>
      <c r="J1" s="149" t="s">
        <v>144</v>
      </c>
      <c r="K1" s="150"/>
      <c r="L1" s="150"/>
      <c r="M1" s="151"/>
      <c r="N1" s="149" t="s">
        <v>145</v>
      </c>
      <c r="O1" s="150"/>
      <c r="P1" s="150"/>
      <c r="Q1" s="151"/>
      <c r="R1" s="149" t="s">
        <v>146</v>
      </c>
      <c r="S1" s="150"/>
      <c r="T1" s="150"/>
      <c r="U1" s="151"/>
      <c r="V1" s="149" t="s">
        <v>147</v>
      </c>
      <c r="W1" s="150"/>
      <c r="X1" s="150"/>
      <c r="Y1" s="151"/>
      <c r="Z1" s="149" t="s">
        <v>148</v>
      </c>
      <c r="AA1" s="150"/>
      <c r="AB1" s="150"/>
      <c r="AC1" s="151"/>
    </row>
    <row r="2" spans="1:29">
      <c r="B2" s="101" t="s">
        <v>149</v>
      </c>
      <c r="C2" s="102"/>
      <c r="D2" s="102"/>
      <c r="E2" s="103" t="s">
        <v>150</v>
      </c>
      <c r="F2" s="101"/>
      <c r="G2" s="102"/>
      <c r="H2" s="102"/>
      <c r="I2" s="103"/>
      <c r="J2" s="101"/>
      <c r="K2" s="102"/>
      <c r="L2" s="102"/>
      <c r="M2" s="103"/>
      <c r="N2" s="101"/>
      <c r="O2" s="102"/>
      <c r="P2" s="102"/>
      <c r="Q2" s="103"/>
      <c r="R2" s="101"/>
      <c r="S2" s="102"/>
      <c r="T2" s="102"/>
      <c r="U2" s="103"/>
      <c r="V2" s="101"/>
      <c r="W2" s="102"/>
      <c r="X2" s="102"/>
      <c r="Y2" s="103"/>
      <c r="Z2" s="101"/>
      <c r="AA2" s="102"/>
      <c r="AB2" s="102"/>
      <c r="AC2" s="103"/>
    </row>
    <row r="3" spans="1:29">
      <c r="A3" t="s">
        <v>151</v>
      </c>
      <c r="B3" s="104">
        <f ca="1">IFERROR(AVERAGEIF(INDIRECT(B$1&amp;"!$C$12:$C$500"),$A3,INDIRECT(B$1&amp;"!$E$12:$E$500")),NA())</f>
        <v>10.35</v>
      </c>
      <c r="C3" s="105">
        <f ca="1">IF(SUMIF(INDIRECT(B$1&amp;"!$C$12:$C$500"),$A3,INDIRECT(B$1&amp;"!$G$12:$G$500"))=0,NA(),SUMIF(INDIRECT(B$1&amp;"!$C$12:$C$500"),$A3,INDIRECT(B$1&amp;"!$G$12:$G$500")))</f>
        <v>20</v>
      </c>
      <c r="D3" s="105">
        <f ca="1">SUMIF(INDIRECT(B$1&amp;"!$C$12:$C$500"),$A3,INDIRECT(B$1&amp;"!$h$12:$h$500"))</f>
        <v>0</v>
      </c>
      <c r="E3" s="106">
        <f ca="1">IFERROR((1-D3/C3),NA())</f>
        <v>1</v>
      </c>
      <c r="F3" s="104" t="e">
        <f ca="1">IFERROR(AVERAGEIF(INDIRECT(F$1&amp;"!$C$12:$C$500"),$A3,INDIRECT(F$1&amp;"!$E$12:$E$500")),NA())</f>
        <v>#N/A</v>
      </c>
      <c r="G3" s="105" t="e">
        <f ca="1">IF(SUMIF(INDIRECT(F$1&amp;"!$C$12:$C$500"),$A3,INDIRECT(F$1&amp;"!$G$12:$G$500"))=0,NA(),SUMIF(INDIRECT(F$1&amp;"!$C$12:$C$500"),$A3,INDIRECT(F$1&amp;"!$G$12:$G$500")))</f>
        <v>#N/A</v>
      </c>
      <c r="H3" s="105">
        <f ca="1">SUMIF(INDIRECT(F$1&amp;"!$C$12:$C$500"),$A3,INDIRECT(F$1&amp;"!$h$12:$h$500"))</f>
        <v>0</v>
      </c>
      <c r="I3" s="106" t="e">
        <f ca="1">IFERROR((1-H3/G3),NA())</f>
        <v>#N/A</v>
      </c>
      <c r="J3" s="104" t="e">
        <f ca="1">IFERROR(AVERAGEIF(INDIRECT(J$1&amp;"!$C$12:$C$500"),$A3,INDIRECT(J$1&amp;"!$E$12:$E$500")),NA())</f>
        <v>#N/A</v>
      </c>
      <c r="K3" s="105" t="e">
        <f ca="1">IF(SUMIF(INDIRECT(J$1&amp;"!$C$12:$C$500"),$A3,INDIRECT(J$1&amp;"!$G$12:$G$500"))=0,NA(),SUMIF(INDIRECT(J$1&amp;"!$C$12:$C$500"),$A3,INDIRECT(J$1&amp;"!$G$12:$G$500")))</f>
        <v>#N/A</v>
      </c>
      <c r="L3" s="105">
        <f ca="1">SUMIF(INDIRECT(J$1&amp;"!$C$12:$C$500"),$A3,INDIRECT(J$1&amp;"!$h$12:$h$500"))</f>
        <v>0</v>
      </c>
      <c r="M3" s="106" t="e">
        <f ca="1">IFERROR((1-L3/K3),NA())</f>
        <v>#N/A</v>
      </c>
      <c r="N3" s="104" t="e">
        <f ca="1">IFERROR(AVERAGEIF(INDIRECT(N$1&amp;"!$C$12:$C$500"),$A3,INDIRECT(N$1&amp;"!$E$12:$E$500")),NA())</f>
        <v>#N/A</v>
      </c>
      <c r="O3" s="105" t="e">
        <f ca="1">IF(SUMIF(INDIRECT(N$1&amp;"!$C$12:$C$500"),$A3,INDIRECT(N$1&amp;"!$G$12:$G$500"))=0,NA(),SUMIF(INDIRECT(N$1&amp;"!$C$12:$C$500"),$A3,INDIRECT(N$1&amp;"!$G$12:$G$500")))</f>
        <v>#N/A</v>
      </c>
      <c r="P3" s="105">
        <f ca="1">SUMIF(INDIRECT(N$1&amp;"!$C$12:$C$500"),$A3,INDIRECT(N$1&amp;"!$h$12:$h$500"))</f>
        <v>0</v>
      </c>
      <c r="Q3" s="106" t="e">
        <f ca="1">IFERROR((1-P3/O3),NA())</f>
        <v>#N/A</v>
      </c>
      <c r="R3" s="104">
        <f ca="1">IFERROR(AVERAGEIF(INDIRECT(R$1&amp;"!$C$12:$C$500"),$A3,INDIRECT(R$1&amp;"!$E$12:$E$500")),NA())</f>
        <v>7.55</v>
      </c>
      <c r="S3" s="105">
        <f ca="1">IF(SUMIF(INDIRECT(R$1&amp;"!$C$12:$C$500"),$A3,INDIRECT(R$1&amp;"!$G$12:$G$500"))=0,NA(),SUMIF(INDIRECT(R$1&amp;"!$C$12:$C$500"),$A3,INDIRECT(R$1&amp;"!$G$12:$G$500")))</f>
        <v>20</v>
      </c>
      <c r="T3" s="105">
        <f ca="1">SUMIF(INDIRECT(R$1&amp;"!$C$12:$C$500"),$A3,INDIRECT(R$1&amp;"!$h$12:$h$500"))</f>
        <v>0</v>
      </c>
      <c r="U3" s="106">
        <f ca="1">IFERROR((1-T3/S3),NA())</f>
        <v>1</v>
      </c>
      <c r="V3" s="104" t="e">
        <f ca="1">IFERROR(AVERAGEIF(INDIRECT(V$1&amp;"!$C$12:$C$500"),$A3,INDIRECT(V$1&amp;"!$E$12:$E$500")),NA())</f>
        <v>#N/A</v>
      </c>
      <c r="W3" s="105" t="e">
        <f ca="1">IF(SUMIF(INDIRECT(V$1&amp;"!$C$12:$C$500"),$A3,INDIRECT(V$1&amp;"!$G$12:$G$500"))=0,NA(),SUMIF(INDIRECT(V$1&amp;"!$C$12:$C$500"),$A3,INDIRECT(V$1&amp;"!$G$12:$G$500")))</f>
        <v>#N/A</v>
      </c>
      <c r="X3" s="105">
        <f ca="1">SUMIF(INDIRECT(V$1&amp;"!$C$12:$C$500"),$A3,INDIRECT(V$1&amp;"!$h$12:$h$500"))</f>
        <v>0</v>
      </c>
      <c r="Y3" s="106" t="e">
        <f ca="1">IFERROR((1-X3/W3),NA())</f>
        <v>#N/A</v>
      </c>
      <c r="Z3" s="104" t="e">
        <f ca="1">IFERROR(AVERAGEIF(INDIRECT(Z$1&amp;"!$C$12:$C$500"),$A3,INDIRECT(Z$1&amp;"!$E$12:$E$500")),NA())</f>
        <v>#N/A</v>
      </c>
      <c r="AA3" s="105" t="e">
        <f ca="1">IF(SUMIF(INDIRECT(Z$1&amp;"!$C$12:$C$500"),$A3,INDIRECT(Z$1&amp;"!$G$12:$G$500"))=0,NA(),SUMIF(INDIRECT(Z$1&amp;"!$C$12:$C$500"),$A3,INDIRECT(Z$1&amp;"!$G$12:$G$500")))</f>
        <v>#REF!</v>
      </c>
      <c r="AB3" s="105" t="e">
        <f ca="1">SUMIF(INDIRECT(Z$1&amp;"!$C$12:$C$500"),$A3,INDIRECT(Z$1&amp;"!$h$12:$h$500"))</f>
        <v>#REF!</v>
      </c>
      <c r="AC3" s="106" t="e">
        <f ca="1">IFERROR((1-AB3/AA3),NA())</f>
        <v>#N/A</v>
      </c>
    </row>
    <row r="4" spans="1:29">
      <c r="A4" t="s">
        <v>152</v>
      </c>
      <c r="B4" s="104">
        <f t="shared" ref="B4:B14" ca="1" si="0">IFERROR(AVERAGEIF(INDIRECT(B$1&amp;"!$C$12:$C$500"),$A4,INDIRECT(B$1&amp;"!$E$12:$E$500")),NA())</f>
        <v>7.8</v>
      </c>
      <c r="C4" s="105">
        <f t="shared" ref="C4:C14" ca="1" si="1">IF(SUMIF(INDIRECT(B$1&amp;"!$C$12:$C$500"),$A4,INDIRECT(B$1&amp;"!$G$12:$G$500"))=0,NA(),SUMIF(INDIRECT(B$1&amp;"!$C$12:$C$500"),$A4,INDIRECT(B$1&amp;"!$G$12:$G$500")))</f>
        <v>20</v>
      </c>
      <c r="D4" s="105">
        <f t="shared" ref="D4:D14" ca="1" si="2">SUMIF(INDIRECT(B$1&amp;"!$C$12:$C$500"),$A4,INDIRECT(B$1&amp;"!$h$12:$h$500"))</f>
        <v>0</v>
      </c>
      <c r="E4" s="106">
        <f t="shared" ref="E4:E14" ca="1" si="3">IFERROR((1-D4/C4),NA())</f>
        <v>1</v>
      </c>
      <c r="F4" s="104" t="e">
        <f t="shared" ref="F4:F14" ca="1" si="4">IFERROR(AVERAGEIF(INDIRECT(F$1&amp;"!$C$12:$C$500"),$A4,INDIRECT(F$1&amp;"!$E$12:$E$500")),NA())</f>
        <v>#N/A</v>
      </c>
      <c r="G4" s="105" t="e">
        <f t="shared" ref="G4:G14" ca="1" si="5">IF(SUMIF(INDIRECT(F$1&amp;"!$C$12:$C$500"),$A4,INDIRECT(F$1&amp;"!$G$12:$G$500"))=0,NA(),SUMIF(INDIRECT(F$1&amp;"!$C$12:$C$500"),$A4,INDIRECT(F$1&amp;"!$G$12:$G$500")))</f>
        <v>#N/A</v>
      </c>
      <c r="H4" s="105">
        <f t="shared" ref="H4:H14" ca="1" si="6">SUMIF(INDIRECT(F$1&amp;"!$C$12:$C$500"),$A4,INDIRECT(F$1&amp;"!$h$12:$h$500"))</f>
        <v>0</v>
      </c>
      <c r="I4" s="106" t="e">
        <f t="shared" ref="I4:I14" ca="1" si="7">IFERROR((1-H4/G4),NA())</f>
        <v>#N/A</v>
      </c>
      <c r="J4" s="104">
        <f t="shared" ref="J4:J14" ca="1" si="8">IFERROR(AVERAGEIF(INDIRECT(J$1&amp;"!$C$12:$C$500"),$A4,INDIRECT(J$1&amp;"!$E$12:$E$500")),NA())</f>
        <v>7</v>
      </c>
      <c r="K4" s="105">
        <f t="shared" ref="K4:K14" ca="1" si="9">IF(SUMIF(INDIRECT(J$1&amp;"!$C$12:$C$500"),$A4,INDIRECT(J$1&amp;"!$G$12:$G$500"))=0,NA(),SUMIF(INDIRECT(J$1&amp;"!$C$12:$C$500"),$A4,INDIRECT(J$1&amp;"!$G$12:$G$500")))</f>
        <v>20</v>
      </c>
      <c r="L4" s="105">
        <f t="shared" ref="L4:L14" ca="1" si="10">SUMIF(INDIRECT(J$1&amp;"!$C$12:$C$500"),$A4,INDIRECT(J$1&amp;"!$h$12:$h$500"))</f>
        <v>0</v>
      </c>
      <c r="M4" s="106">
        <f t="shared" ref="M4:M14" ca="1" si="11">IFERROR((1-L4/K4),NA())</f>
        <v>1</v>
      </c>
      <c r="N4" s="104">
        <f t="shared" ref="N4:N14" ca="1" si="12">IFERROR(AVERAGEIF(INDIRECT(N$1&amp;"!$C$12:$C$500"),$A4,INDIRECT(N$1&amp;"!$E$12:$E$500")),NA())</f>
        <v>6.6999999999999993</v>
      </c>
      <c r="O4" s="105">
        <f t="shared" ref="O4:O14" ca="1" si="13">IF(SUMIF(INDIRECT(N$1&amp;"!$C$12:$C$500"),$A4,INDIRECT(N$1&amp;"!$G$12:$G$500"))=0,NA(),SUMIF(INDIRECT(N$1&amp;"!$C$12:$C$500"),$A4,INDIRECT(N$1&amp;"!$G$12:$G$500")))</f>
        <v>20</v>
      </c>
      <c r="P4" s="105">
        <f t="shared" ref="P4:P14" ca="1" si="14">SUMIF(INDIRECT(N$1&amp;"!$C$12:$C$500"),$A4,INDIRECT(N$1&amp;"!$h$12:$h$500"))</f>
        <v>0</v>
      </c>
      <c r="Q4" s="106">
        <f t="shared" ref="Q4:Q14" ca="1" si="15">IFERROR((1-P4/O4),NA())</f>
        <v>1</v>
      </c>
      <c r="R4" s="104">
        <f t="shared" ref="R4:R14" ca="1" si="16">IFERROR(AVERAGEIF(INDIRECT(R$1&amp;"!$C$12:$C$500"),$A4,INDIRECT(R$1&amp;"!$E$12:$E$500")),NA())</f>
        <v>6.0500000000000007</v>
      </c>
      <c r="S4" s="105">
        <f t="shared" ref="S4:S14" ca="1" si="17">IF(SUMIF(INDIRECT(R$1&amp;"!$C$12:$C$500"),$A4,INDIRECT(R$1&amp;"!$G$12:$G$500"))=0,NA(),SUMIF(INDIRECT(R$1&amp;"!$C$12:$C$500"),$A4,INDIRECT(R$1&amp;"!$G$12:$G$500")))</f>
        <v>20</v>
      </c>
      <c r="T4" s="105">
        <f t="shared" ref="T4:T14" ca="1" si="18">SUMIF(INDIRECT(R$1&amp;"!$C$12:$C$500"),$A4,INDIRECT(R$1&amp;"!$h$12:$h$500"))</f>
        <v>0</v>
      </c>
      <c r="U4" s="106">
        <f t="shared" ref="U4:U14" ca="1" si="19">IFERROR((1-T4/S4),NA())</f>
        <v>1</v>
      </c>
      <c r="V4" s="104">
        <f t="shared" ref="V4:V14" ca="1" si="20">IFERROR(AVERAGEIF(INDIRECT(V$1&amp;"!$C$12:$C$500"),$A4,INDIRECT(V$1&amp;"!$E$12:$E$500")),NA())</f>
        <v>7</v>
      </c>
      <c r="W4" s="105">
        <f t="shared" ref="W4:W14" ca="1" si="21">IF(SUMIF(INDIRECT(V$1&amp;"!$C$12:$C$500"),$A4,INDIRECT(V$1&amp;"!$G$12:$G$500"))=0,NA(),SUMIF(INDIRECT(V$1&amp;"!$C$12:$C$500"),$A4,INDIRECT(V$1&amp;"!$G$12:$G$500")))</f>
        <v>20</v>
      </c>
      <c r="X4" s="105">
        <f t="shared" ref="X4:X14" ca="1" si="22">SUMIF(INDIRECT(V$1&amp;"!$C$12:$C$500"),$A4,INDIRECT(V$1&amp;"!$h$12:$h$500"))</f>
        <v>0</v>
      </c>
      <c r="Y4" s="106">
        <f t="shared" ref="Y4:Y14" ca="1" si="23">IFERROR((1-X4/W4),NA())</f>
        <v>1</v>
      </c>
      <c r="Z4" s="104" t="e">
        <f t="shared" ref="Z4:Z14" ca="1" si="24">IFERROR(AVERAGEIF(INDIRECT(Z$1&amp;"!$C$12:$C$500"),$A4,INDIRECT(Z$1&amp;"!$E$12:$E$500")),NA())</f>
        <v>#N/A</v>
      </c>
      <c r="AA4" s="105" t="e">
        <f t="shared" ref="AA4:AA14" ca="1" si="25">IF(SUMIF(INDIRECT(Z$1&amp;"!$C$12:$C$500"),$A4,INDIRECT(Z$1&amp;"!$G$12:$G$500"))=0,NA(),SUMIF(INDIRECT(Z$1&amp;"!$C$12:$C$500"),$A4,INDIRECT(Z$1&amp;"!$G$12:$G$500")))</f>
        <v>#REF!</v>
      </c>
      <c r="AB4" s="105" t="e">
        <f t="shared" ref="AB4:AB14" ca="1" si="26">SUMIF(INDIRECT(Z$1&amp;"!$C$12:$C$500"),$A4,INDIRECT(Z$1&amp;"!$h$12:$h$500"))</f>
        <v>#REF!</v>
      </c>
      <c r="AC4" s="106" t="e">
        <f t="shared" ref="AC4:AC14" ca="1" si="27">IFERROR((1-AB4/AA4),NA())</f>
        <v>#N/A</v>
      </c>
    </row>
    <row r="5" spans="1:29">
      <c r="A5" t="s">
        <v>153</v>
      </c>
      <c r="B5" s="104">
        <f t="shared" ca="1" si="0"/>
        <v>8.3000000000000007</v>
      </c>
      <c r="C5" s="105">
        <f t="shared" ca="1" si="1"/>
        <v>20</v>
      </c>
      <c r="D5" s="105">
        <f t="shared" ca="1" si="2"/>
        <v>0</v>
      </c>
      <c r="E5" s="106">
        <f t="shared" ca="1" si="3"/>
        <v>1</v>
      </c>
      <c r="F5" s="104" t="e">
        <f t="shared" ca="1" si="4"/>
        <v>#N/A</v>
      </c>
      <c r="G5" s="105" t="e">
        <f t="shared" ca="1" si="5"/>
        <v>#N/A</v>
      </c>
      <c r="H5" s="105">
        <f t="shared" ca="1" si="6"/>
        <v>0</v>
      </c>
      <c r="I5" s="106" t="e">
        <f t="shared" ca="1" si="7"/>
        <v>#N/A</v>
      </c>
      <c r="J5" s="104" t="e">
        <f t="shared" ca="1" si="8"/>
        <v>#N/A</v>
      </c>
      <c r="K5" s="105" t="e">
        <f t="shared" ca="1" si="9"/>
        <v>#N/A</v>
      </c>
      <c r="L5" s="105">
        <f t="shared" ca="1" si="10"/>
        <v>0</v>
      </c>
      <c r="M5" s="106" t="e">
        <f t="shared" ca="1" si="11"/>
        <v>#N/A</v>
      </c>
      <c r="N5" s="104" t="e">
        <f t="shared" ca="1" si="12"/>
        <v>#N/A</v>
      </c>
      <c r="O5" s="105" t="e">
        <f t="shared" ca="1" si="13"/>
        <v>#N/A</v>
      </c>
      <c r="P5" s="105">
        <f t="shared" ca="1" si="14"/>
        <v>0</v>
      </c>
      <c r="Q5" s="106" t="e">
        <f t="shared" ca="1" si="15"/>
        <v>#N/A</v>
      </c>
      <c r="R5" s="104">
        <f t="shared" ca="1" si="16"/>
        <v>5.75</v>
      </c>
      <c r="S5" s="105">
        <f t="shared" ca="1" si="17"/>
        <v>20</v>
      </c>
      <c r="T5" s="105">
        <f t="shared" ca="1" si="18"/>
        <v>0</v>
      </c>
      <c r="U5" s="106">
        <f t="shared" ca="1" si="19"/>
        <v>1</v>
      </c>
      <c r="V5" s="104" t="e">
        <f t="shared" ca="1" si="20"/>
        <v>#N/A</v>
      </c>
      <c r="W5" s="105" t="e">
        <f t="shared" ca="1" si="21"/>
        <v>#N/A</v>
      </c>
      <c r="X5" s="105">
        <f t="shared" ca="1" si="22"/>
        <v>0</v>
      </c>
      <c r="Y5" s="106" t="e">
        <f t="shared" ca="1" si="23"/>
        <v>#N/A</v>
      </c>
      <c r="Z5" s="104" t="e">
        <f t="shared" ca="1" si="24"/>
        <v>#N/A</v>
      </c>
      <c r="AA5" s="105" t="e">
        <f t="shared" ca="1" si="25"/>
        <v>#REF!</v>
      </c>
      <c r="AB5" s="105" t="e">
        <f t="shared" ca="1" si="26"/>
        <v>#REF!</v>
      </c>
      <c r="AC5" s="106" t="e">
        <f t="shared" ca="1" si="27"/>
        <v>#N/A</v>
      </c>
    </row>
    <row r="6" spans="1:29">
      <c r="A6" t="s">
        <v>154</v>
      </c>
      <c r="B6" s="104">
        <f t="shared" ca="1" si="0"/>
        <v>16492</v>
      </c>
      <c r="C6" s="105">
        <f t="shared" ca="1" si="1"/>
        <v>20</v>
      </c>
      <c r="D6" s="105">
        <f t="shared" ca="1" si="2"/>
        <v>1</v>
      </c>
      <c r="E6" s="106">
        <f t="shared" ca="1" si="3"/>
        <v>0.95</v>
      </c>
      <c r="F6" s="104" t="e">
        <f t="shared" ca="1" si="4"/>
        <v>#N/A</v>
      </c>
      <c r="G6" s="105" t="e">
        <f t="shared" ca="1" si="5"/>
        <v>#N/A</v>
      </c>
      <c r="H6" s="105">
        <f t="shared" ca="1" si="6"/>
        <v>0</v>
      </c>
      <c r="I6" s="106" t="e">
        <f t="shared" ca="1" si="7"/>
        <v>#N/A</v>
      </c>
      <c r="J6" s="104" t="e">
        <f t="shared" ca="1" si="8"/>
        <v>#N/A</v>
      </c>
      <c r="K6" s="105" t="e">
        <f t="shared" ca="1" si="9"/>
        <v>#N/A</v>
      </c>
      <c r="L6" s="105">
        <f t="shared" ca="1" si="10"/>
        <v>0</v>
      </c>
      <c r="M6" s="106" t="e">
        <f t="shared" ca="1" si="11"/>
        <v>#N/A</v>
      </c>
      <c r="N6" s="104" t="e">
        <f t="shared" ca="1" si="12"/>
        <v>#N/A</v>
      </c>
      <c r="O6" s="105" t="e">
        <f t="shared" ca="1" si="13"/>
        <v>#N/A</v>
      </c>
      <c r="P6" s="105">
        <f t="shared" ca="1" si="14"/>
        <v>0</v>
      </c>
      <c r="Q6" s="106" t="e">
        <f t="shared" ca="1" si="15"/>
        <v>#N/A</v>
      </c>
      <c r="R6" s="104">
        <f t="shared" ca="1" si="16"/>
        <v>10888</v>
      </c>
      <c r="S6" s="105">
        <f t="shared" ca="1" si="17"/>
        <v>20</v>
      </c>
      <c r="T6" s="105">
        <f t="shared" ca="1" si="18"/>
        <v>0</v>
      </c>
      <c r="U6" s="106">
        <f t="shared" ca="1" si="19"/>
        <v>1</v>
      </c>
      <c r="V6" s="104" t="e">
        <f t="shared" ca="1" si="20"/>
        <v>#N/A</v>
      </c>
      <c r="W6" s="105" t="e">
        <f t="shared" ca="1" si="21"/>
        <v>#N/A</v>
      </c>
      <c r="X6" s="105">
        <f t="shared" ca="1" si="22"/>
        <v>0</v>
      </c>
      <c r="Y6" s="106" t="e">
        <f t="shared" ca="1" si="23"/>
        <v>#N/A</v>
      </c>
      <c r="Z6" s="104" t="e">
        <f t="shared" ca="1" si="24"/>
        <v>#N/A</v>
      </c>
      <c r="AA6" s="105" t="e">
        <f t="shared" ca="1" si="25"/>
        <v>#REF!</v>
      </c>
      <c r="AB6" s="105" t="e">
        <f t="shared" ca="1" si="26"/>
        <v>#REF!</v>
      </c>
      <c r="AC6" s="106" t="e">
        <f t="shared" ca="1" si="27"/>
        <v>#N/A</v>
      </c>
    </row>
    <row r="7" spans="1:29">
      <c r="A7" t="s">
        <v>155</v>
      </c>
      <c r="B7" s="104">
        <f t="shared" ca="1" si="0"/>
        <v>15147.5</v>
      </c>
      <c r="C7" s="105">
        <f t="shared" ca="1" si="1"/>
        <v>20</v>
      </c>
      <c r="D7" s="105">
        <f t="shared" ca="1" si="2"/>
        <v>0</v>
      </c>
      <c r="E7" s="106">
        <f t="shared" ca="1" si="3"/>
        <v>1</v>
      </c>
      <c r="F7" s="104">
        <f t="shared" ca="1" si="4"/>
        <v>12983</v>
      </c>
      <c r="G7" s="105">
        <f t="shared" ca="1" si="5"/>
        <v>20</v>
      </c>
      <c r="H7" s="105">
        <f t="shared" ca="1" si="6"/>
        <v>0</v>
      </c>
      <c r="I7" s="106">
        <f t="shared" ca="1" si="7"/>
        <v>1</v>
      </c>
      <c r="J7" s="104">
        <f t="shared" ca="1" si="8"/>
        <v>11505.5</v>
      </c>
      <c r="K7" s="105">
        <f t="shared" ca="1" si="9"/>
        <v>20</v>
      </c>
      <c r="L7" s="105">
        <f t="shared" ca="1" si="10"/>
        <v>0</v>
      </c>
      <c r="M7" s="106">
        <f t="shared" ca="1" si="11"/>
        <v>1</v>
      </c>
      <c r="N7" s="104">
        <f t="shared" ca="1" si="12"/>
        <v>10249.5</v>
      </c>
      <c r="O7" s="105">
        <f t="shared" ca="1" si="13"/>
        <v>20</v>
      </c>
      <c r="P7" s="105">
        <f t="shared" ca="1" si="14"/>
        <v>0</v>
      </c>
      <c r="Q7" s="106">
        <f t="shared" ca="1" si="15"/>
        <v>1</v>
      </c>
      <c r="R7" s="104">
        <f t="shared" ca="1" si="16"/>
        <v>10980</v>
      </c>
      <c r="S7" s="105">
        <f t="shared" ca="1" si="17"/>
        <v>20</v>
      </c>
      <c r="T7" s="105">
        <f t="shared" ca="1" si="18"/>
        <v>0</v>
      </c>
      <c r="U7" s="106">
        <f t="shared" ca="1" si="19"/>
        <v>1</v>
      </c>
      <c r="V7" s="104">
        <f t="shared" ca="1" si="20"/>
        <v>12271</v>
      </c>
      <c r="W7" s="105">
        <f t="shared" ca="1" si="21"/>
        <v>20</v>
      </c>
      <c r="X7" s="105">
        <f t="shared" ca="1" si="22"/>
        <v>0</v>
      </c>
      <c r="Y7" s="106">
        <f t="shared" ca="1" si="23"/>
        <v>1</v>
      </c>
      <c r="Z7" s="104" t="e">
        <f t="shared" ca="1" si="24"/>
        <v>#N/A</v>
      </c>
      <c r="AA7" s="105" t="e">
        <f t="shared" ca="1" si="25"/>
        <v>#REF!</v>
      </c>
      <c r="AB7" s="105" t="e">
        <f t="shared" ca="1" si="26"/>
        <v>#REF!</v>
      </c>
      <c r="AC7" s="106" t="e">
        <f t="shared" ca="1" si="27"/>
        <v>#N/A</v>
      </c>
    </row>
    <row r="8" spans="1:29">
      <c r="A8" t="s">
        <v>156</v>
      </c>
      <c r="B8" s="104">
        <f t="shared" ca="1" si="0"/>
        <v>6414.5</v>
      </c>
      <c r="C8" s="105">
        <f t="shared" ca="1" si="1"/>
        <v>20</v>
      </c>
      <c r="D8" s="105">
        <f t="shared" ca="1" si="2"/>
        <v>0</v>
      </c>
      <c r="E8" s="106">
        <v>1</v>
      </c>
      <c r="F8" s="104" t="e">
        <f t="shared" ca="1" si="4"/>
        <v>#N/A</v>
      </c>
      <c r="G8" s="105" t="e">
        <f t="shared" ca="1" si="5"/>
        <v>#N/A</v>
      </c>
      <c r="H8" s="105">
        <f t="shared" ca="1" si="6"/>
        <v>0</v>
      </c>
      <c r="I8" s="106" t="e">
        <f t="shared" ca="1" si="7"/>
        <v>#N/A</v>
      </c>
      <c r="J8" s="104" t="e">
        <f t="shared" ca="1" si="8"/>
        <v>#N/A</v>
      </c>
      <c r="K8" s="105" t="e">
        <f t="shared" ca="1" si="9"/>
        <v>#N/A</v>
      </c>
      <c r="L8" s="105">
        <f t="shared" ca="1" si="10"/>
        <v>0</v>
      </c>
      <c r="M8" s="106" t="e">
        <f t="shared" ca="1" si="11"/>
        <v>#N/A</v>
      </c>
      <c r="N8" s="104">
        <f t="shared" ca="1" si="12"/>
        <v>5417</v>
      </c>
      <c r="O8" s="105">
        <f t="shared" ca="1" si="13"/>
        <v>20</v>
      </c>
      <c r="P8" s="105">
        <f t="shared" ca="1" si="14"/>
        <v>0</v>
      </c>
      <c r="Q8" s="106">
        <f t="shared" ca="1" si="15"/>
        <v>1</v>
      </c>
      <c r="R8" s="104" t="e">
        <f t="shared" ca="1" si="16"/>
        <v>#N/A</v>
      </c>
      <c r="S8" s="105" t="e">
        <f t="shared" ca="1" si="17"/>
        <v>#N/A</v>
      </c>
      <c r="T8" s="105">
        <f t="shared" ca="1" si="18"/>
        <v>0</v>
      </c>
      <c r="U8" s="106" t="e">
        <f t="shared" ca="1" si="19"/>
        <v>#N/A</v>
      </c>
      <c r="V8" s="104" t="e">
        <f t="shared" ca="1" si="20"/>
        <v>#N/A</v>
      </c>
      <c r="W8" s="105" t="e">
        <f t="shared" ca="1" si="21"/>
        <v>#N/A</v>
      </c>
      <c r="X8" s="105">
        <f t="shared" ca="1" si="22"/>
        <v>0</v>
      </c>
      <c r="Y8" s="106" t="e">
        <f t="shared" ca="1" si="23"/>
        <v>#N/A</v>
      </c>
      <c r="Z8" s="104" t="e">
        <f t="shared" ca="1" si="24"/>
        <v>#N/A</v>
      </c>
      <c r="AA8" s="105" t="e">
        <f t="shared" ca="1" si="25"/>
        <v>#REF!</v>
      </c>
      <c r="AB8" s="105" t="e">
        <f t="shared" ca="1" si="26"/>
        <v>#REF!</v>
      </c>
      <c r="AC8" s="106" t="e">
        <f t="shared" ca="1" si="27"/>
        <v>#N/A</v>
      </c>
    </row>
    <row r="9" spans="1:29">
      <c r="A9" t="s">
        <v>157</v>
      </c>
      <c r="B9" s="104" t="e">
        <f t="shared" ca="1" si="0"/>
        <v>#N/A</v>
      </c>
      <c r="C9" s="105" t="e">
        <f t="shared" ca="1" si="1"/>
        <v>#N/A</v>
      </c>
      <c r="D9" s="105">
        <f t="shared" ca="1" si="2"/>
        <v>0</v>
      </c>
      <c r="E9" s="106">
        <v>1</v>
      </c>
      <c r="F9" s="104" t="e">
        <f t="shared" ca="1" si="4"/>
        <v>#N/A</v>
      </c>
      <c r="G9" s="105" t="e">
        <f t="shared" ca="1" si="5"/>
        <v>#N/A</v>
      </c>
      <c r="H9" s="105">
        <f t="shared" ca="1" si="6"/>
        <v>0</v>
      </c>
      <c r="I9" s="106" t="e">
        <f t="shared" ca="1" si="7"/>
        <v>#N/A</v>
      </c>
      <c r="J9" s="104" t="e">
        <f t="shared" ca="1" si="8"/>
        <v>#N/A</v>
      </c>
      <c r="K9" s="105" t="e">
        <f t="shared" ca="1" si="9"/>
        <v>#N/A</v>
      </c>
      <c r="L9" s="105">
        <f t="shared" ca="1" si="10"/>
        <v>0</v>
      </c>
      <c r="M9" s="106" t="e">
        <f t="shared" ca="1" si="11"/>
        <v>#N/A</v>
      </c>
      <c r="N9" s="104" t="e">
        <f t="shared" ca="1" si="12"/>
        <v>#N/A</v>
      </c>
      <c r="O9" s="105" t="e">
        <f t="shared" ca="1" si="13"/>
        <v>#N/A</v>
      </c>
      <c r="P9" s="105">
        <f t="shared" ca="1" si="14"/>
        <v>0</v>
      </c>
      <c r="Q9" s="106" t="e">
        <f t="shared" ca="1" si="15"/>
        <v>#N/A</v>
      </c>
      <c r="R9" s="104" t="e">
        <f t="shared" ca="1" si="16"/>
        <v>#N/A</v>
      </c>
      <c r="S9" s="105" t="e">
        <f t="shared" ca="1" si="17"/>
        <v>#N/A</v>
      </c>
      <c r="T9" s="105">
        <f t="shared" ca="1" si="18"/>
        <v>0</v>
      </c>
      <c r="U9" s="106" t="e">
        <f t="shared" ca="1" si="19"/>
        <v>#N/A</v>
      </c>
      <c r="V9" s="104" t="e">
        <f t="shared" ca="1" si="20"/>
        <v>#N/A</v>
      </c>
      <c r="W9" s="105" t="e">
        <f t="shared" ca="1" si="21"/>
        <v>#N/A</v>
      </c>
      <c r="X9" s="105">
        <f t="shared" ca="1" si="22"/>
        <v>0</v>
      </c>
      <c r="Y9" s="106" t="e">
        <f t="shared" ca="1" si="23"/>
        <v>#N/A</v>
      </c>
      <c r="Z9" s="104" t="e">
        <f t="shared" ca="1" si="24"/>
        <v>#N/A</v>
      </c>
      <c r="AA9" s="105" t="e">
        <f t="shared" ca="1" si="25"/>
        <v>#REF!</v>
      </c>
      <c r="AB9" s="105" t="e">
        <f t="shared" ca="1" si="26"/>
        <v>#REF!</v>
      </c>
      <c r="AC9" s="106" t="e">
        <f t="shared" ca="1" si="27"/>
        <v>#N/A</v>
      </c>
    </row>
    <row r="10" spans="1:29">
      <c r="A10" t="s">
        <v>158</v>
      </c>
      <c r="B10" s="104">
        <f t="shared" ca="1" si="0"/>
        <v>8031.5</v>
      </c>
      <c r="C10" s="105">
        <f t="shared" ca="1" si="1"/>
        <v>20</v>
      </c>
      <c r="D10" s="105">
        <f t="shared" ca="1" si="2"/>
        <v>0</v>
      </c>
      <c r="E10" s="106">
        <f t="shared" ca="1" si="3"/>
        <v>1</v>
      </c>
      <c r="F10" s="104" t="e">
        <f t="shared" ca="1" si="4"/>
        <v>#N/A</v>
      </c>
      <c r="G10" s="105" t="e">
        <f t="shared" ca="1" si="5"/>
        <v>#N/A</v>
      </c>
      <c r="H10" s="105">
        <f t="shared" ca="1" si="6"/>
        <v>0</v>
      </c>
      <c r="I10" s="106" t="e">
        <f t="shared" ca="1" si="7"/>
        <v>#N/A</v>
      </c>
      <c r="J10" s="104" t="e">
        <f t="shared" ca="1" si="8"/>
        <v>#N/A</v>
      </c>
      <c r="K10" s="105" t="e">
        <f t="shared" ca="1" si="9"/>
        <v>#N/A</v>
      </c>
      <c r="L10" s="105">
        <f t="shared" ca="1" si="10"/>
        <v>0</v>
      </c>
      <c r="M10" s="106" t="e">
        <f t="shared" ca="1" si="11"/>
        <v>#N/A</v>
      </c>
      <c r="N10" s="104" t="e">
        <f t="shared" ca="1" si="12"/>
        <v>#N/A</v>
      </c>
      <c r="O10" s="105" t="e">
        <f t="shared" ca="1" si="13"/>
        <v>#N/A</v>
      </c>
      <c r="P10" s="105">
        <f t="shared" ca="1" si="14"/>
        <v>0</v>
      </c>
      <c r="Q10" s="106" t="e">
        <f t="shared" ca="1" si="15"/>
        <v>#N/A</v>
      </c>
      <c r="R10" s="104" t="e">
        <f t="shared" ca="1" si="16"/>
        <v>#N/A</v>
      </c>
      <c r="S10" s="105" t="e">
        <f t="shared" ca="1" si="17"/>
        <v>#N/A</v>
      </c>
      <c r="T10" s="105">
        <f t="shared" ca="1" si="18"/>
        <v>0</v>
      </c>
      <c r="U10" s="106" t="e">
        <f t="shared" ca="1" si="19"/>
        <v>#N/A</v>
      </c>
      <c r="V10" s="104" t="e">
        <f t="shared" ca="1" si="20"/>
        <v>#N/A</v>
      </c>
      <c r="W10" s="105" t="e">
        <f t="shared" ca="1" si="21"/>
        <v>#N/A</v>
      </c>
      <c r="X10" s="105">
        <f t="shared" ca="1" si="22"/>
        <v>0</v>
      </c>
      <c r="Y10" s="106" t="e">
        <f t="shared" ca="1" si="23"/>
        <v>#N/A</v>
      </c>
      <c r="Z10" s="104" t="e">
        <f t="shared" ca="1" si="24"/>
        <v>#N/A</v>
      </c>
      <c r="AA10" s="105" t="e">
        <f t="shared" ca="1" si="25"/>
        <v>#REF!</v>
      </c>
      <c r="AB10" s="105" t="e">
        <f t="shared" ca="1" si="26"/>
        <v>#REF!</v>
      </c>
      <c r="AC10" s="106" t="e">
        <f t="shared" ca="1" si="27"/>
        <v>#N/A</v>
      </c>
    </row>
    <row r="11" spans="1:29">
      <c r="A11" t="s">
        <v>159</v>
      </c>
      <c r="B11" s="104">
        <f t="shared" ca="1" si="0"/>
        <v>14717.5</v>
      </c>
      <c r="C11" s="105">
        <f t="shared" ca="1" si="1"/>
        <v>20</v>
      </c>
      <c r="D11" s="105">
        <f t="shared" ca="1" si="2"/>
        <v>0</v>
      </c>
      <c r="E11" s="106">
        <f t="shared" ca="1" si="3"/>
        <v>1</v>
      </c>
      <c r="F11" s="104" t="e">
        <f t="shared" ca="1" si="4"/>
        <v>#N/A</v>
      </c>
      <c r="G11" s="105" t="e">
        <f t="shared" ca="1" si="5"/>
        <v>#N/A</v>
      </c>
      <c r="H11" s="105">
        <f t="shared" ca="1" si="6"/>
        <v>0</v>
      </c>
      <c r="I11" s="106" t="e">
        <f t="shared" ca="1" si="7"/>
        <v>#N/A</v>
      </c>
      <c r="J11" s="104" t="e">
        <f t="shared" ca="1" si="8"/>
        <v>#N/A</v>
      </c>
      <c r="K11" s="105" t="e">
        <f t="shared" ca="1" si="9"/>
        <v>#N/A</v>
      </c>
      <c r="L11" s="105">
        <f t="shared" ca="1" si="10"/>
        <v>0</v>
      </c>
      <c r="M11" s="106" t="e">
        <f t="shared" ca="1" si="11"/>
        <v>#N/A</v>
      </c>
      <c r="N11" s="104">
        <f t="shared" ca="1" si="12"/>
        <v>14750</v>
      </c>
      <c r="O11" s="105">
        <f t="shared" ca="1" si="13"/>
        <v>20</v>
      </c>
      <c r="P11" s="105">
        <f t="shared" ca="1" si="14"/>
        <v>0</v>
      </c>
      <c r="Q11" s="106">
        <f t="shared" ca="1" si="15"/>
        <v>1</v>
      </c>
      <c r="R11" s="104" t="e">
        <f t="shared" ca="1" si="16"/>
        <v>#N/A</v>
      </c>
      <c r="S11" s="105" t="e">
        <f t="shared" ca="1" si="17"/>
        <v>#N/A</v>
      </c>
      <c r="T11" s="105">
        <f t="shared" ca="1" si="18"/>
        <v>0</v>
      </c>
      <c r="U11" s="106" t="e">
        <f t="shared" ca="1" si="19"/>
        <v>#N/A</v>
      </c>
      <c r="V11" s="104" t="e">
        <f t="shared" ca="1" si="20"/>
        <v>#N/A</v>
      </c>
      <c r="W11" s="105" t="e">
        <f t="shared" ca="1" si="21"/>
        <v>#N/A</v>
      </c>
      <c r="X11" s="105">
        <f t="shared" ca="1" si="22"/>
        <v>0</v>
      </c>
      <c r="Y11" s="106" t="e">
        <f t="shared" ca="1" si="23"/>
        <v>#N/A</v>
      </c>
      <c r="Z11" s="104" t="e">
        <f t="shared" ca="1" si="24"/>
        <v>#N/A</v>
      </c>
      <c r="AA11" s="105" t="e">
        <f t="shared" ca="1" si="25"/>
        <v>#REF!</v>
      </c>
      <c r="AB11" s="105" t="e">
        <f t="shared" ca="1" si="26"/>
        <v>#REF!</v>
      </c>
      <c r="AC11" s="106" t="e">
        <f t="shared" ca="1" si="27"/>
        <v>#N/A</v>
      </c>
    </row>
    <row r="12" spans="1:29">
      <c r="A12" t="s">
        <v>160</v>
      </c>
      <c r="B12" s="104">
        <f t="shared" ca="1" si="0"/>
        <v>13297</v>
      </c>
      <c r="C12" s="105">
        <f t="shared" ca="1" si="1"/>
        <v>20</v>
      </c>
      <c r="D12" s="105">
        <f t="shared" ca="1" si="2"/>
        <v>0</v>
      </c>
      <c r="E12" s="106">
        <f t="shared" ca="1" si="3"/>
        <v>1</v>
      </c>
      <c r="F12" s="104" t="e">
        <f t="shared" ca="1" si="4"/>
        <v>#N/A</v>
      </c>
      <c r="G12" s="105" t="e">
        <f t="shared" ca="1" si="5"/>
        <v>#N/A</v>
      </c>
      <c r="H12" s="105">
        <f t="shared" ca="1" si="6"/>
        <v>0</v>
      </c>
      <c r="I12" s="106" t="e">
        <f t="shared" ca="1" si="7"/>
        <v>#N/A</v>
      </c>
      <c r="J12" s="104" t="e">
        <f t="shared" ca="1" si="8"/>
        <v>#N/A</v>
      </c>
      <c r="K12" s="105" t="e">
        <f t="shared" ca="1" si="9"/>
        <v>#N/A</v>
      </c>
      <c r="L12" s="105">
        <f t="shared" ca="1" si="10"/>
        <v>0</v>
      </c>
      <c r="M12" s="106" t="e">
        <f t="shared" ca="1" si="11"/>
        <v>#N/A</v>
      </c>
      <c r="N12" s="104" t="e">
        <f t="shared" ca="1" si="12"/>
        <v>#N/A</v>
      </c>
      <c r="O12" s="105" t="e">
        <f t="shared" ca="1" si="13"/>
        <v>#N/A</v>
      </c>
      <c r="P12" s="105">
        <f t="shared" ca="1" si="14"/>
        <v>0</v>
      </c>
      <c r="Q12" s="106" t="e">
        <f t="shared" ca="1" si="15"/>
        <v>#N/A</v>
      </c>
      <c r="R12" s="104" t="e">
        <f t="shared" ca="1" si="16"/>
        <v>#N/A</v>
      </c>
      <c r="S12" s="105" t="e">
        <f t="shared" ca="1" si="17"/>
        <v>#N/A</v>
      </c>
      <c r="T12" s="105">
        <f t="shared" ca="1" si="18"/>
        <v>0</v>
      </c>
      <c r="U12" s="106" t="e">
        <f t="shared" ca="1" si="19"/>
        <v>#N/A</v>
      </c>
      <c r="V12" s="104" t="e">
        <f t="shared" ca="1" si="20"/>
        <v>#N/A</v>
      </c>
      <c r="W12" s="105" t="e">
        <f t="shared" ca="1" si="21"/>
        <v>#N/A</v>
      </c>
      <c r="X12" s="105">
        <f t="shared" ca="1" si="22"/>
        <v>0</v>
      </c>
      <c r="Y12" s="106" t="e">
        <f t="shared" ca="1" si="23"/>
        <v>#N/A</v>
      </c>
      <c r="Z12" s="104" t="e">
        <f t="shared" ca="1" si="24"/>
        <v>#N/A</v>
      </c>
      <c r="AA12" s="105" t="e">
        <f t="shared" ca="1" si="25"/>
        <v>#REF!</v>
      </c>
      <c r="AB12" s="105" t="e">
        <f t="shared" ca="1" si="26"/>
        <v>#REF!</v>
      </c>
      <c r="AC12" s="106" t="e">
        <f t="shared" ca="1" si="27"/>
        <v>#N/A</v>
      </c>
    </row>
    <row r="13" spans="1:29">
      <c r="A13" t="s">
        <v>161</v>
      </c>
      <c r="B13" s="104">
        <f t="shared" ca="1" si="0"/>
        <v>98</v>
      </c>
      <c r="C13" s="105">
        <f t="shared" ca="1" si="1"/>
        <v>20</v>
      </c>
      <c r="D13" s="105">
        <f t="shared" ca="1" si="2"/>
        <v>20</v>
      </c>
      <c r="E13" s="106">
        <f t="shared" ca="1" si="3"/>
        <v>0</v>
      </c>
      <c r="F13" s="104">
        <f t="shared" ca="1" si="4"/>
        <v>119</v>
      </c>
      <c r="G13" s="105">
        <f t="shared" ca="1" si="5"/>
        <v>20</v>
      </c>
      <c r="H13" s="105">
        <f t="shared" ca="1" si="6"/>
        <v>20</v>
      </c>
      <c r="I13" s="106">
        <f t="shared" ca="1" si="7"/>
        <v>0</v>
      </c>
      <c r="J13" s="104">
        <f t="shared" ca="1" si="8"/>
        <v>82</v>
      </c>
      <c r="K13" s="105">
        <f t="shared" ca="1" si="9"/>
        <v>20</v>
      </c>
      <c r="L13" s="105">
        <f t="shared" ca="1" si="10"/>
        <v>20</v>
      </c>
      <c r="M13" s="106">
        <f t="shared" ca="1" si="11"/>
        <v>0</v>
      </c>
      <c r="N13" s="104">
        <f t="shared" ca="1" si="12"/>
        <v>173.5</v>
      </c>
      <c r="O13" s="105">
        <f t="shared" ca="1" si="13"/>
        <v>20</v>
      </c>
      <c r="P13" s="105">
        <f t="shared" ca="1" si="14"/>
        <v>20</v>
      </c>
      <c r="Q13" s="106">
        <f t="shared" ca="1" si="15"/>
        <v>0</v>
      </c>
      <c r="R13" s="104">
        <f t="shared" ca="1" si="16"/>
        <v>55</v>
      </c>
      <c r="S13" s="105">
        <f t="shared" ca="1" si="17"/>
        <v>20</v>
      </c>
      <c r="T13" s="105">
        <f t="shared" ca="1" si="18"/>
        <v>20</v>
      </c>
      <c r="U13" s="106">
        <f t="shared" ca="1" si="19"/>
        <v>0</v>
      </c>
      <c r="V13" s="104">
        <f t="shared" ca="1" si="20"/>
        <v>11201</v>
      </c>
      <c r="W13" s="105">
        <f t="shared" ca="1" si="21"/>
        <v>20</v>
      </c>
      <c r="X13" s="105">
        <f t="shared" ca="1" si="22"/>
        <v>20</v>
      </c>
      <c r="Y13" s="106">
        <f t="shared" ca="1" si="23"/>
        <v>0</v>
      </c>
      <c r="Z13" s="104" t="e">
        <f t="shared" ca="1" si="24"/>
        <v>#N/A</v>
      </c>
      <c r="AA13" s="105" t="e">
        <f t="shared" ca="1" si="25"/>
        <v>#REF!</v>
      </c>
      <c r="AB13" s="105" t="e">
        <f t="shared" ca="1" si="26"/>
        <v>#REF!</v>
      </c>
      <c r="AC13" s="106" t="e">
        <f t="shared" ca="1" si="27"/>
        <v>#N/A</v>
      </c>
    </row>
    <row r="14" spans="1:29" ht="17.25" thickBot="1">
      <c r="A14" t="s">
        <v>162</v>
      </c>
      <c r="B14" s="107">
        <f t="shared" ca="1" si="0"/>
        <v>56.142857142857146</v>
      </c>
      <c r="C14" s="108">
        <f t="shared" ca="1" si="1"/>
        <v>70</v>
      </c>
      <c r="D14" s="108">
        <f t="shared" ca="1" si="2"/>
        <v>69</v>
      </c>
      <c r="E14" s="109">
        <f t="shared" ca="1" si="3"/>
        <v>1.4285714285714235E-2</v>
      </c>
      <c r="F14" s="107">
        <f t="shared" ca="1" si="4"/>
        <v>43.5</v>
      </c>
      <c r="G14" s="108">
        <f t="shared" ca="1" si="5"/>
        <v>20</v>
      </c>
      <c r="H14" s="108">
        <f t="shared" ca="1" si="6"/>
        <v>20</v>
      </c>
      <c r="I14" s="109">
        <f t="shared" ca="1" si="7"/>
        <v>0</v>
      </c>
      <c r="J14" s="107">
        <f t="shared" ca="1" si="8"/>
        <v>63</v>
      </c>
      <c r="K14" s="108">
        <f t="shared" ca="1" si="9"/>
        <v>20</v>
      </c>
      <c r="L14" s="108">
        <f t="shared" ca="1" si="10"/>
        <v>20</v>
      </c>
      <c r="M14" s="109">
        <f t="shared" ca="1" si="11"/>
        <v>0</v>
      </c>
      <c r="N14" s="107">
        <f t="shared" ca="1" si="12"/>
        <v>70</v>
      </c>
      <c r="O14" s="108">
        <f t="shared" ca="1" si="13"/>
        <v>20</v>
      </c>
      <c r="P14" s="108">
        <f t="shared" ca="1" si="14"/>
        <v>20</v>
      </c>
      <c r="Q14" s="109">
        <f t="shared" ca="1" si="15"/>
        <v>0</v>
      </c>
      <c r="R14" s="107">
        <f t="shared" ca="1" si="16"/>
        <v>67.5</v>
      </c>
      <c r="S14" s="108">
        <f t="shared" ca="1" si="17"/>
        <v>20</v>
      </c>
      <c r="T14" s="108">
        <f t="shared" ca="1" si="18"/>
        <v>20</v>
      </c>
      <c r="U14" s="109">
        <f t="shared" ca="1" si="19"/>
        <v>0</v>
      </c>
      <c r="V14" s="107">
        <f t="shared" ca="1" si="20"/>
        <v>44.5</v>
      </c>
      <c r="W14" s="108">
        <f t="shared" ca="1" si="21"/>
        <v>20</v>
      </c>
      <c r="X14" s="108">
        <f t="shared" ca="1" si="22"/>
        <v>20</v>
      </c>
      <c r="Y14" s="109">
        <f t="shared" ca="1" si="23"/>
        <v>0</v>
      </c>
      <c r="Z14" s="107" t="e">
        <f t="shared" ca="1" si="24"/>
        <v>#N/A</v>
      </c>
      <c r="AA14" s="108" t="e">
        <f t="shared" ca="1" si="25"/>
        <v>#REF!</v>
      </c>
      <c r="AB14" s="108" t="e">
        <f t="shared" ca="1" si="26"/>
        <v>#REF!</v>
      </c>
      <c r="AC14" s="109" t="e">
        <f t="shared" ca="1" si="27"/>
        <v>#N/A</v>
      </c>
    </row>
  </sheetData>
  <mergeCells count="7">
    <mergeCell ref="Z1:AC1"/>
    <mergeCell ref="B1:E1"/>
    <mergeCell ref="F1:I1"/>
    <mergeCell ref="J1:M1"/>
    <mergeCell ref="N1:Q1"/>
    <mergeCell ref="R1:U1"/>
    <mergeCell ref="V1:Y1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20주령</vt:lpstr>
      <vt:lpstr>24주령</vt:lpstr>
      <vt:lpstr>28주령</vt:lpstr>
      <vt:lpstr>34주령</vt:lpstr>
      <vt:lpstr>42주령</vt:lpstr>
      <vt:lpstr>48주령</vt:lpstr>
      <vt:lpstr>54주령</vt:lpstr>
      <vt:lpstr>graph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2019-11-12T07:38:09Z</cp:lastPrinted>
  <dcterms:created xsi:type="dcterms:W3CDTF">2019-03-21T05:52:28Z</dcterms:created>
  <dcterms:modified xsi:type="dcterms:W3CDTF">2020-05-04T00:32:37Z</dcterms:modified>
</cp:coreProperties>
</file>