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혈청검사\3. 계군별 정리\PS\성계\"/>
    </mc:Choice>
  </mc:AlternateContent>
  <bookViews>
    <workbookView xWindow="0" yWindow="0" windowWidth="28800" windowHeight="12285" firstSheet="1" activeTab="7"/>
  </bookViews>
  <sheets>
    <sheet name="20주령" sheetId="1" r:id="rId1"/>
    <sheet name="24주령" sheetId="2" r:id="rId2"/>
    <sheet name="28주령" sheetId="3" r:id="rId3"/>
    <sheet name="34주령" sheetId="4" r:id="rId4"/>
    <sheet name="42주령" sheetId="5" r:id="rId5"/>
    <sheet name="48주령" sheetId="7" r:id="rId6"/>
    <sheet name="54주령" sheetId="8" r:id="rId7"/>
    <sheet name="graph" sheetId="6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8" l="1"/>
  <c r="F10" i="8" s="1"/>
  <c r="B10" i="8"/>
  <c r="D10" i="7" l="1"/>
  <c r="F10" i="7" s="1"/>
  <c r="B10" i="7"/>
  <c r="D10" i="5" l="1"/>
  <c r="F10" i="5" s="1"/>
  <c r="B10" i="5"/>
  <c r="D10" i="4" l="1"/>
  <c r="F10" i="4" s="1"/>
  <c r="B10" i="4"/>
  <c r="D10" i="3" l="1"/>
  <c r="F10" i="3" s="1"/>
  <c r="B10" i="3"/>
  <c r="D10" i="2"/>
  <c r="F10" i="2" s="1"/>
  <c r="B10" i="2"/>
  <c r="D10" i="1" l="1"/>
  <c r="F10" i="1" s="1"/>
  <c r="B10" i="1"/>
  <c r="G12" i="6"/>
  <c r="S13" i="6"/>
  <c r="W11" i="6"/>
  <c r="N9" i="6"/>
  <c r="D3" i="6"/>
  <c r="R9" i="6"/>
  <c r="AA14" i="6"/>
  <c r="R13" i="6"/>
  <c r="D4" i="6"/>
  <c r="O4" i="6"/>
  <c r="AB4" i="6"/>
  <c r="S9" i="6"/>
  <c r="R12" i="6"/>
  <c r="B9" i="6"/>
  <c r="W3" i="6"/>
  <c r="C7" i="6"/>
  <c r="S7" i="6"/>
  <c r="K9" i="6"/>
  <c r="K10" i="6"/>
  <c r="D11" i="6"/>
  <c r="C13" i="6"/>
  <c r="AA6" i="6"/>
  <c r="T12" i="6"/>
  <c r="H14" i="6"/>
  <c r="Z7" i="6"/>
  <c r="AB11" i="6"/>
  <c r="V12" i="6"/>
  <c r="N14" i="6"/>
  <c r="V4" i="6"/>
  <c r="AB7" i="6"/>
  <c r="W7" i="6"/>
  <c r="W14" i="6"/>
  <c r="V11" i="6"/>
  <c r="T5" i="6"/>
  <c r="V6" i="6"/>
  <c r="X11" i="6"/>
  <c r="L7" i="6"/>
  <c r="S5" i="6"/>
  <c r="P14" i="6"/>
  <c r="Z8" i="6"/>
  <c r="P10" i="6"/>
  <c r="Z13" i="6"/>
  <c r="C8" i="6"/>
  <c r="N3" i="6"/>
  <c r="Z5" i="6"/>
  <c r="X13" i="6"/>
  <c r="K8" i="6"/>
  <c r="B10" i="6"/>
  <c r="D5" i="6"/>
  <c r="C5" i="6"/>
  <c r="J12" i="6"/>
  <c r="AB10" i="6"/>
  <c r="T7" i="6"/>
  <c r="P7" i="6"/>
  <c r="H12" i="6"/>
  <c r="L9" i="6"/>
  <c r="R4" i="6"/>
  <c r="W12" i="6"/>
  <c r="V3" i="6"/>
  <c r="B11" i="6"/>
  <c r="N7" i="6"/>
  <c r="C9" i="6"/>
  <c r="C14" i="6"/>
  <c r="L3" i="6"/>
  <c r="C10" i="6"/>
  <c r="F13" i="6"/>
  <c r="Z10" i="6"/>
  <c r="AB13" i="6"/>
  <c r="J4" i="6"/>
  <c r="X5" i="6"/>
  <c r="D12" i="6"/>
  <c r="V7" i="6"/>
  <c r="N4" i="6"/>
  <c r="K14" i="6"/>
  <c r="AA4" i="6"/>
  <c r="J8" i="6"/>
  <c r="B12" i="6"/>
  <c r="O12" i="6"/>
  <c r="J6" i="6"/>
  <c r="R11" i="6"/>
  <c r="T6" i="6"/>
  <c r="O10" i="6"/>
  <c r="R8" i="6"/>
  <c r="H9" i="6"/>
  <c r="O5" i="6"/>
  <c r="AA13" i="6"/>
  <c r="AB12" i="6"/>
  <c r="F9" i="6"/>
  <c r="T4" i="6"/>
  <c r="F7" i="6"/>
  <c r="C4" i="6"/>
  <c r="S8" i="6"/>
  <c r="S12" i="6"/>
  <c r="J13" i="6"/>
  <c r="K11" i="6"/>
  <c r="AA7" i="6"/>
  <c r="J14" i="6"/>
  <c r="X7" i="6"/>
  <c r="AA12" i="6"/>
  <c r="P12" i="6"/>
  <c r="Z6" i="6"/>
  <c r="L14" i="6"/>
  <c r="S11" i="6"/>
  <c r="AA9" i="6"/>
  <c r="AB9" i="6"/>
  <c r="V5" i="6"/>
  <c r="Z4" i="6"/>
  <c r="N6" i="6"/>
  <c r="B14" i="6"/>
  <c r="R3" i="6"/>
  <c r="S3" i="6"/>
  <c r="G3" i="6"/>
  <c r="Z12" i="6"/>
  <c r="AB5" i="6"/>
  <c r="P5" i="6"/>
  <c r="P11" i="6"/>
  <c r="K6" i="6"/>
  <c r="G9" i="6"/>
  <c r="AA5" i="6"/>
  <c r="F14" i="6"/>
  <c r="H13" i="6"/>
  <c r="F12" i="6"/>
  <c r="B7" i="6"/>
  <c r="J7" i="6"/>
  <c r="L8" i="6"/>
  <c r="D6" i="6"/>
  <c r="R7" i="6"/>
  <c r="G7" i="6"/>
  <c r="X9" i="6"/>
  <c r="L5" i="6"/>
  <c r="R5" i="6"/>
  <c r="T9" i="6"/>
  <c r="V14" i="6"/>
  <c r="K5" i="6"/>
  <c r="AA11" i="6"/>
  <c r="P4" i="6"/>
  <c r="V8" i="6"/>
  <c r="R14" i="6"/>
  <c r="X3" i="6"/>
  <c r="F5" i="6"/>
  <c r="D8" i="6"/>
  <c r="S6" i="6"/>
  <c r="D13" i="6"/>
  <c r="N5" i="6"/>
  <c r="N11" i="6"/>
  <c r="J10" i="6"/>
  <c r="G11" i="6"/>
  <c r="G6" i="6"/>
  <c r="S10" i="6"/>
  <c r="G13" i="6"/>
  <c r="J11" i="6"/>
  <c r="K3" i="6"/>
  <c r="G10" i="6"/>
  <c r="N10" i="6"/>
  <c r="L4" i="6"/>
  <c r="H5" i="6"/>
  <c r="H11" i="6"/>
  <c r="Z11" i="6"/>
  <c r="O8" i="6"/>
  <c r="AB6" i="6"/>
  <c r="D14" i="6"/>
  <c r="F11" i="6"/>
  <c r="F4" i="6"/>
  <c r="W5" i="6"/>
  <c r="R10" i="6"/>
  <c r="AB8" i="6"/>
  <c r="V9" i="6"/>
  <c r="O14" i="6"/>
  <c r="X14" i="6"/>
  <c r="Z3" i="6"/>
  <c r="W4" i="6"/>
  <c r="P8" i="6"/>
  <c r="H4" i="6"/>
  <c r="P6" i="6"/>
  <c r="K4" i="6"/>
  <c r="P13" i="6"/>
  <c r="F8" i="6"/>
  <c r="B5" i="6"/>
  <c r="K13" i="6"/>
  <c r="W10" i="6"/>
  <c r="O6" i="6"/>
  <c r="L13" i="6"/>
  <c r="C12" i="6"/>
  <c r="N13" i="6"/>
  <c r="L10" i="6"/>
  <c r="P3" i="6"/>
  <c r="B13" i="6"/>
  <c r="J5" i="6"/>
  <c r="O3" i="6"/>
  <c r="X4" i="6"/>
  <c r="X12" i="6"/>
  <c r="AB3" i="6"/>
  <c r="T3" i="6"/>
  <c r="X8" i="6"/>
  <c r="V13" i="6"/>
  <c r="W9" i="6"/>
  <c r="W13" i="6"/>
  <c r="D9" i="6"/>
  <c r="T8" i="6"/>
  <c r="C6" i="6"/>
  <c r="B6" i="6"/>
  <c r="H10" i="6"/>
  <c r="L12" i="6"/>
  <c r="AA3" i="6"/>
  <c r="W8" i="6"/>
  <c r="T14" i="6"/>
  <c r="T13" i="6"/>
  <c r="S14" i="6"/>
  <c r="K12" i="6"/>
  <c r="G8" i="6"/>
  <c r="H8" i="6"/>
  <c r="K7" i="6"/>
  <c r="X6" i="6"/>
  <c r="P9" i="6"/>
  <c r="L11" i="6"/>
  <c r="O9" i="6"/>
  <c r="H6" i="6"/>
  <c r="X10" i="6"/>
  <c r="F6" i="6"/>
  <c r="AA10" i="6"/>
  <c r="D10" i="6"/>
  <c r="W6" i="6"/>
  <c r="F3" i="6"/>
  <c r="T10" i="6"/>
  <c r="Z14" i="6"/>
  <c r="B3" i="6"/>
  <c r="AA8" i="6"/>
  <c r="O11" i="6"/>
  <c r="R6" i="6"/>
  <c r="B4" i="6"/>
  <c r="O13" i="6"/>
  <c r="J9" i="6"/>
  <c r="G5" i="6"/>
  <c r="N12" i="6"/>
  <c r="H7" i="6"/>
  <c r="H3" i="6"/>
  <c r="S4" i="6"/>
  <c r="J3" i="6"/>
  <c r="G4" i="6"/>
  <c r="O7" i="6"/>
  <c r="F10" i="6"/>
  <c r="Z9" i="6"/>
  <c r="L6" i="6"/>
  <c r="AB14" i="6"/>
  <c r="N8" i="6"/>
  <c r="C3" i="6"/>
  <c r="G14" i="6"/>
  <c r="C11" i="6"/>
  <c r="D7" i="6"/>
  <c r="T11" i="6"/>
  <c r="B8" i="6"/>
  <c r="V10" i="6"/>
  <c r="E7" i="6" l="1"/>
  <c r="E10" i="6"/>
  <c r="E9" i="6"/>
  <c r="E14" i="6"/>
  <c r="E13" i="6"/>
  <c r="E8" i="6"/>
  <c r="E6" i="6"/>
  <c r="E12" i="6"/>
  <c r="E5" i="6"/>
  <c r="E11" i="6"/>
  <c r="E4" i="6"/>
  <c r="Q5" i="6"/>
  <c r="U3" i="6"/>
  <c r="M14" i="6"/>
  <c r="M9" i="6"/>
  <c r="AC3" i="6"/>
  <c r="U9" i="6"/>
  <c r="AC5" i="6"/>
  <c r="Q3" i="6"/>
  <c r="M8" i="6"/>
  <c r="U6" i="6"/>
  <c r="U8" i="6"/>
  <c r="M10" i="6"/>
  <c r="I5" i="6"/>
  <c r="AC11" i="6"/>
  <c r="Y12" i="6"/>
  <c r="I12" i="6"/>
  <c r="M11" i="6"/>
  <c r="Q12" i="6"/>
  <c r="Y3" i="6"/>
  <c r="AC4" i="6"/>
  <c r="Q8" i="6"/>
  <c r="M4" i="6"/>
  <c r="Y4" i="6"/>
  <c r="Q4" i="6"/>
  <c r="M13" i="6"/>
  <c r="Q9" i="6"/>
  <c r="AC13" i="6"/>
  <c r="Q7" i="6"/>
  <c r="I3" i="6"/>
  <c r="M12" i="6"/>
  <c r="Q10" i="6"/>
  <c r="M5" i="6"/>
  <c r="I14" i="6"/>
  <c r="Y6" i="6"/>
  <c r="Y5" i="6"/>
  <c r="AC7" i="6"/>
  <c r="U4" i="6"/>
  <c r="Y7" i="6"/>
  <c r="U11" i="6"/>
  <c r="I7" i="6"/>
  <c r="I13" i="6"/>
  <c r="AC9" i="6"/>
  <c r="I10" i="6"/>
  <c r="Q14" i="6"/>
  <c r="Y9" i="6"/>
  <c r="U7" i="6"/>
  <c r="U12" i="6"/>
  <c r="I8" i="6"/>
  <c r="AC12" i="6"/>
  <c r="E3" i="6"/>
  <c r="M7" i="6"/>
  <c r="AC6" i="6"/>
  <c r="AC14" i="6"/>
  <c r="Q13" i="6"/>
  <c r="Y13" i="6"/>
  <c r="I11" i="6"/>
  <c r="Y11" i="6"/>
  <c r="AC10" i="6"/>
  <c r="Y8" i="6"/>
  <c r="Y10" i="6"/>
  <c r="I9" i="6"/>
  <c r="Y14" i="6"/>
  <c r="M6" i="6"/>
  <c r="Q6" i="6"/>
  <c r="U13" i="6"/>
  <c r="U10" i="6"/>
  <c r="Q11" i="6"/>
  <c r="AC8" i="6"/>
  <c r="U5" i="6"/>
  <c r="I6" i="6"/>
  <c r="M3" i="6"/>
  <c r="I4" i="6"/>
  <c r="U14" i="6"/>
</calcChain>
</file>

<file path=xl/sharedStrings.xml><?xml version="1.0" encoding="utf-8"?>
<sst xmlns="http://schemas.openxmlformats.org/spreadsheetml/2006/main" count="632" uniqueCount="226">
  <si>
    <t>對   外   秘</t>
  </si>
  <si>
    <t>수    신 :</t>
  </si>
  <si>
    <t>체리부로 중앙연구소장:  김  종 택</t>
  </si>
  <si>
    <t>(주)체리부로 중앙연구소</t>
  </si>
  <si>
    <t>1. 의뢰사항</t>
  </si>
  <si>
    <t>접</t>
  </si>
  <si>
    <t>접수  번호 :</t>
  </si>
  <si>
    <t>접수  일자 :</t>
  </si>
  <si>
    <t>발송  일자 :</t>
  </si>
  <si>
    <t>수</t>
  </si>
  <si>
    <t>고        객 :</t>
  </si>
  <si>
    <t>입  추  일  :</t>
  </si>
  <si>
    <t>사육  규모 :</t>
  </si>
  <si>
    <t>내</t>
  </si>
  <si>
    <t>주        소 :</t>
  </si>
  <si>
    <t>채  혈  일  :</t>
  </si>
  <si>
    <t>전화  번호 :</t>
  </si>
  <si>
    <t>용</t>
  </si>
  <si>
    <t>검사료 (             )원은</t>
  </si>
  <si>
    <t>체리부로 중앙연구소 ( ),  의뢰한 농장( )에서 부담합니다.</t>
  </si>
  <si>
    <t>2. 검사결과</t>
  </si>
  <si>
    <t>주령:</t>
  </si>
  <si>
    <t>일령:</t>
  </si>
  <si>
    <t>Case</t>
  </si>
  <si>
    <t>Assay</t>
  </si>
  <si>
    <t>Date</t>
  </si>
  <si>
    <t>AMean</t>
  </si>
  <si>
    <t>CV</t>
  </si>
  <si>
    <t>Count</t>
  </si>
  <si>
    <t>19-0423</t>
    <phoneticPr fontId="13" type="noConversion"/>
  </si>
  <si>
    <t>CAV</t>
    <phoneticPr fontId="13" type="noConversion"/>
  </si>
  <si>
    <t>SE</t>
    <phoneticPr fontId="13" type="noConversion"/>
  </si>
  <si>
    <t>MSMG</t>
    <phoneticPr fontId="13" type="noConversion"/>
  </si>
  <si>
    <r>
      <t>19-0423</t>
    </r>
    <r>
      <rPr>
        <sz val="8"/>
        <color rgb="FF000000"/>
        <rFont val="맑은 고딕"/>
        <family val="3"/>
        <charset val="129"/>
      </rPr>
      <t>동</t>
    </r>
    <r>
      <rPr>
        <sz val="8"/>
        <color rgb="FF000000"/>
        <rFont val="Arial"/>
        <family val="2"/>
      </rPr>
      <t>130</t>
    </r>
    <phoneticPr fontId="13" type="noConversion"/>
  </si>
  <si>
    <r>
      <t>19-0425</t>
    </r>
    <r>
      <rPr>
        <sz val="8"/>
        <color rgb="FF000000"/>
        <rFont val="맑은 고딕"/>
        <family val="3"/>
        <charset val="129"/>
      </rPr>
      <t>동</t>
    </r>
    <r>
      <rPr>
        <sz val="8"/>
        <color rgb="FF000000"/>
        <rFont val="Arial"/>
        <family val="2"/>
      </rPr>
      <t>210</t>
    </r>
    <phoneticPr fontId="13" type="noConversion"/>
  </si>
  <si>
    <r>
      <t>19-0423</t>
    </r>
    <r>
      <rPr>
        <sz val="8"/>
        <color rgb="FF000000"/>
        <rFont val="맑은 고딕"/>
        <family val="3"/>
        <charset val="129"/>
      </rPr>
      <t>동</t>
    </r>
    <r>
      <rPr>
        <sz val="8"/>
        <color rgb="FF000000"/>
        <rFont val="Arial"/>
        <family val="2"/>
      </rPr>
      <t>130</t>
    </r>
    <phoneticPr fontId="13" type="noConversion"/>
  </si>
  <si>
    <r>
      <t>19-0425</t>
    </r>
    <r>
      <rPr>
        <sz val="8"/>
        <color rgb="FF000000"/>
        <rFont val="맑은 고딕"/>
        <family val="3"/>
        <charset val="129"/>
      </rPr>
      <t>동</t>
    </r>
    <r>
      <rPr>
        <sz val="8"/>
        <color rgb="FF000000"/>
        <rFont val="Arial"/>
        <family val="2"/>
      </rPr>
      <t>210</t>
    </r>
    <phoneticPr fontId="13" type="noConversion"/>
  </si>
  <si>
    <t>천북농장</t>
    <phoneticPr fontId="13" type="noConversion"/>
  </si>
  <si>
    <r>
      <t>19-0421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</si>
  <si>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13" type="noConversion"/>
  </si>
  <si>
    <r>
      <t>19-0422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</si>
  <si>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19-0424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</si>
  <si>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19-0426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</si>
  <si>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19-0427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</si>
  <si>
    <r>
      <t>19-0428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241</t>
    </r>
  </si>
  <si>
    <r>
      <t>19-0429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251</t>
    </r>
  </si>
  <si>
    <r>
      <t>19-0430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</si>
  <si>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r>
      <t>19-0431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320</t>
    </r>
  </si>
  <si>
    <t xml:space="preserve">코   멘   트 </t>
    <phoneticPr fontId="33" type="noConversion"/>
  </si>
  <si>
    <t>- MGMS: 241동, 320동을 제외한 전계사 양성으로 확인됨, 농장 감염 원인 분석 예정</t>
    <phoneticPr fontId="34" type="noConversion"/>
  </si>
  <si>
    <t>- SE: 음성 유지 중</t>
    <phoneticPr fontId="13" type="noConversion"/>
  </si>
  <si>
    <t>- CAV: 검사 결과 양호</t>
    <phoneticPr fontId="13" type="noConversion"/>
  </si>
  <si>
    <t>MG</t>
    <phoneticPr fontId="13" type="noConversion"/>
  </si>
  <si>
    <r>
      <t>19-0426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13" type="noConversion"/>
  </si>
  <si>
    <t xml:space="preserve">    對   外   秘</t>
    <phoneticPr fontId="33" type="noConversion"/>
  </si>
  <si>
    <t xml:space="preserve">  수    신 :</t>
    <phoneticPr fontId="39" type="noConversion"/>
  </si>
  <si>
    <t>체리부로 중앙연구소장:  김  종 택</t>
    <phoneticPr fontId="39" type="noConversion"/>
  </si>
  <si>
    <t>(주)체리부로 중앙연구소</t>
    <phoneticPr fontId="39" type="noConversion"/>
  </si>
  <si>
    <t>1. 의뢰사항</t>
    <phoneticPr fontId="33" type="noConversion"/>
  </si>
  <si>
    <t>접</t>
    <phoneticPr fontId="33" type="noConversion"/>
  </si>
  <si>
    <t xml:space="preserve"> 접수  번호 :</t>
    <phoneticPr fontId="33" type="noConversion"/>
  </si>
  <si>
    <t xml:space="preserve"> 접수  일자 :</t>
    <phoneticPr fontId="33" type="noConversion"/>
  </si>
  <si>
    <t xml:space="preserve"> 발송  일자 :</t>
    <phoneticPr fontId="39" type="noConversion"/>
  </si>
  <si>
    <t>수</t>
    <phoneticPr fontId="33" type="noConversion"/>
  </si>
  <si>
    <t xml:space="preserve"> 고        객 :</t>
    <phoneticPr fontId="33" type="noConversion"/>
  </si>
  <si>
    <t>천북농장</t>
  </si>
  <si>
    <t xml:space="preserve"> 입  추  일  :</t>
    <phoneticPr fontId="39" type="noConversion"/>
  </si>
  <si>
    <t xml:space="preserve"> 사육  규모 :</t>
    <phoneticPr fontId="33" type="noConversion"/>
  </si>
  <si>
    <t>수</t>
    <phoneticPr fontId="39" type="noConversion"/>
  </si>
  <si>
    <t>내</t>
    <phoneticPr fontId="33" type="noConversion"/>
  </si>
  <si>
    <t xml:space="preserve"> 주        소 :</t>
    <phoneticPr fontId="33" type="noConversion"/>
  </si>
  <si>
    <t>충남보령</t>
    <phoneticPr fontId="39" type="noConversion"/>
  </si>
  <si>
    <t xml:space="preserve"> 채  혈  일  :</t>
    <phoneticPr fontId="39" type="noConversion"/>
  </si>
  <si>
    <t xml:space="preserve"> 전화  번호 :</t>
    <phoneticPr fontId="39" type="noConversion"/>
  </si>
  <si>
    <t>용</t>
    <phoneticPr fontId="33" type="noConversion"/>
  </si>
  <si>
    <t xml:space="preserve">검사료 (             )원은  </t>
    <phoneticPr fontId="33" type="noConversion"/>
  </si>
  <si>
    <t>2. 검사결과</t>
    <phoneticPr fontId="33" type="noConversion"/>
  </si>
  <si>
    <t>주령:</t>
    <phoneticPr fontId="39" type="noConversion"/>
  </si>
  <si>
    <t>일령:</t>
    <phoneticPr fontId="39" type="noConversion"/>
  </si>
  <si>
    <r>
      <t>19-0658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</si>
  <si>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34" type="noConversion"/>
  </si>
  <si>
    <r>
      <t>19-0660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</si>
  <si>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t>SE</t>
    <phoneticPr fontId="34" type="noConversion"/>
  </si>
  <si>
    <t>IBV</t>
  </si>
  <si>
    <t>REO</t>
  </si>
  <si>
    <t>APV</t>
    <phoneticPr fontId="34" type="noConversion"/>
  </si>
  <si>
    <t>IBH</t>
    <phoneticPr fontId="34" type="noConversion"/>
  </si>
  <si>
    <t>IBD</t>
  </si>
  <si>
    <t>AE</t>
  </si>
  <si>
    <t>AI</t>
    <phoneticPr fontId="34" type="noConversion"/>
  </si>
  <si>
    <t/>
  </si>
  <si>
    <t>ND</t>
    <phoneticPr fontId="34" type="noConversion"/>
  </si>
  <si>
    <t>EDS</t>
    <phoneticPr fontId="34" type="noConversion"/>
  </si>
  <si>
    <t>체리부로 중앙연구소 ( ),  의뢰한 농장( )에서 부담합니다.</t>
    <phoneticPr fontId="33" type="noConversion"/>
  </si>
  <si>
    <t>19-0658</t>
    <phoneticPr fontId="34" type="noConversion"/>
  </si>
  <si>
    <t xml:space="preserve">코   멘   트 </t>
    <phoneticPr fontId="33" type="noConversion"/>
  </si>
  <si>
    <t>- MGMS: 20주령 감염 이후 양성</t>
    <phoneticPr fontId="34" type="noConversion"/>
  </si>
  <si>
    <t>- SE: 음성 유지 중</t>
    <phoneticPr fontId="13" type="noConversion"/>
  </si>
  <si>
    <t>- IBV, APV, ND, AI, IBD, REO, AE, IBH, EDS: 검사결과 양호</t>
    <phoneticPr fontId="13" type="noConversion"/>
  </si>
  <si>
    <t xml:space="preserve">    對   外   秘</t>
    <phoneticPr fontId="33" type="noConversion"/>
  </si>
  <si>
    <t xml:space="preserve">  수    신 :</t>
    <phoneticPr fontId="39" type="noConversion"/>
  </si>
  <si>
    <t>체리부로 중앙연구소장:  김  종 택</t>
    <phoneticPr fontId="39" type="noConversion"/>
  </si>
  <si>
    <t>(주)체리부로 중앙연구소</t>
    <phoneticPr fontId="39" type="noConversion"/>
  </si>
  <si>
    <t>1. 의뢰사항</t>
    <phoneticPr fontId="33" type="noConversion"/>
  </si>
  <si>
    <t>접</t>
    <phoneticPr fontId="33" type="noConversion"/>
  </si>
  <si>
    <t xml:space="preserve"> 접수  번호 :</t>
    <phoneticPr fontId="33" type="noConversion"/>
  </si>
  <si>
    <t>19-0899</t>
    <phoneticPr fontId="34" type="noConversion"/>
  </si>
  <si>
    <t xml:space="preserve"> 접수  일자 :</t>
    <phoneticPr fontId="33" type="noConversion"/>
  </si>
  <si>
    <t xml:space="preserve"> 발송  일자 :</t>
    <phoneticPr fontId="39" type="noConversion"/>
  </si>
  <si>
    <t>수</t>
    <phoneticPr fontId="33" type="noConversion"/>
  </si>
  <si>
    <t xml:space="preserve"> 고        객 :</t>
    <phoneticPr fontId="33" type="noConversion"/>
  </si>
  <si>
    <t xml:space="preserve"> 입  추  일  :</t>
    <phoneticPr fontId="39" type="noConversion"/>
  </si>
  <si>
    <t xml:space="preserve"> 사육  규모 :</t>
    <phoneticPr fontId="33" type="noConversion"/>
  </si>
  <si>
    <t>수</t>
    <phoneticPr fontId="39" type="noConversion"/>
  </si>
  <si>
    <t>내</t>
    <phoneticPr fontId="33" type="noConversion"/>
  </si>
  <si>
    <t xml:space="preserve"> 주        소 :</t>
    <phoneticPr fontId="33" type="noConversion"/>
  </si>
  <si>
    <t>충남보령</t>
    <phoneticPr fontId="39" type="noConversion"/>
  </si>
  <si>
    <t xml:space="preserve"> 채  혈  일  :</t>
    <phoneticPr fontId="39" type="noConversion"/>
  </si>
  <si>
    <t xml:space="preserve"> 전화  번호 :</t>
    <phoneticPr fontId="39" type="noConversion"/>
  </si>
  <si>
    <t>용</t>
    <phoneticPr fontId="33" type="noConversion"/>
  </si>
  <si>
    <t xml:space="preserve">검사료 (             )원은  </t>
    <phoneticPr fontId="33" type="noConversion"/>
  </si>
  <si>
    <t>체리부로 중앙연구소 ( ),  의뢰한 농장( )에서 부담합니다.</t>
    <phoneticPr fontId="33" type="noConversion"/>
  </si>
  <si>
    <t>2. 검사결과</t>
    <phoneticPr fontId="33" type="noConversion"/>
  </si>
  <si>
    <t>주령:</t>
    <phoneticPr fontId="39" type="noConversion"/>
  </si>
  <si>
    <t>일령:</t>
    <phoneticPr fontId="39" type="noConversion"/>
  </si>
  <si>
    <r>
      <t>19-0899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</si>
  <si>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SE</t>
    <phoneticPr fontId="34" type="noConversion"/>
  </si>
  <si>
    <r>
      <t>19-0901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</si>
  <si>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t>MSMG</t>
    <phoneticPr fontId="34" type="noConversion"/>
  </si>
  <si>
    <t>- IBV: 검사결과 양호</t>
    <phoneticPr fontId="13" type="noConversion"/>
  </si>
  <si>
    <r>
      <t>19-1125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</si>
  <si>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34" type="noConversion"/>
  </si>
  <si>
    <r>
      <t>19-1127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</si>
  <si>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t>SE</t>
    <phoneticPr fontId="34" type="noConversion"/>
  </si>
  <si>
    <t>APV</t>
    <phoneticPr fontId="34" type="noConversion"/>
  </si>
  <si>
    <t>AI</t>
    <phoneticPr fontId="34" type="noConversion"/>
  </si>
  <si>
    <t>19-1125</t>
    <phoneticPr fontId="34" type="noConversion"/>
  </si>
  <si>
    <t xml:space="preserve">  (우) 28127  충북 청주시 청원구 오창읍 중부로 1555  /  Tel (043)240-7671~3 / Fax (043)240-7674</t>
    <phoneticPr fontId="33" type="noConversion"/>
  </si>
  <si>
    <t>- IBV, APV, AI: 검사결과 양호</t>
    <phoneticPr fontId="13" type="noConversion"/>
  </si>
  <si>
    <t>19-1848</t>
    <phoneticPr fontId="34" type="noConversion"/>
  </si>
  <si>
    <r>
      <t>19-1848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</si>
  <si>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33" type="noConversion"/>
  </si>
  <si>
    <r>
      <t>19-1850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</si>
  <si>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t>SE</t>
    <phoneticPr fontId="33" type="noConversion"/>
  </si>
  <si>
    <t>APV</t>
    <phoneticPr fontId="33" type="noConversion"/>
  </si>
  <si>
    <t>AI</t>
  </si>
  <si>
    <t>24주령</t>
    <phoneticPr fontId="34" type="noConversion"/>
  </si>
  <si>
    <t>28주령</t>
    <phoneticPr fontId="34" type="noConversion"/>
  </si>
  <si>
    <t>34주령</t>
    <phoneticPr fontId="34" type="noConversion"/>
  </si>
  <si>
    <t>42주령</t>
    <phoneticPr fontId="34" type="noConversion"/>
  </si>
  <si>
    <t>48주령</t>
    <phoneticPr fontId="34" type="noConversion"/>
  </si>
  <si>
    <t>54주령</t>
    <phoneticPr fontId="34" type="noConversion"/>
  </si>
  <si>
    <t>64주령</t>
    <phoneticPr fontId="34" type="noConversion"/>
  </si>
  <si>
    <t>od</t>
    <phoneticPr fontId="34" type="noConversion"/>
  </si>
  <si>
    <t>positive%</t>
    <phoneticPr fontId="34" type="noConversion"/>
  </si>
  <si>
    <t>ND</t>
    <phoneticPr fontId="34" type="noConversion"/>
  </si>
  <si>
    <t>AI</t>
    <phoneticPr fontId="34" type="noConversion"/>
  </si>
  <si>
    <t>EDS</t>
    <phoneticPr fontId="34" type="noConversion"/>
  </si>
  <si>
    <t>APV</t>
    <phoneticPr fontId="34" type="noConversion"/>
  </si>
  <si>
    <t>IBV</t>
    <phoneticPr fontId="34" type="noConversion"/>
  </si>
  <si>
    <t>IBD</t>
    <phoneticPr fontId="34" type="noConversion"/>
  </si>
  <si>
    <t>CAV</t>
    <phoneticPr fontId="34" type="noConversion"/>
  </si>
  <si>
    <t>AE</t>
    <phoneticPr fontId="34" type="noConversion"/>
  </si>
  <si>
    <t>REO</t>
    <phoneticPr fontId="34" type="noConversion"/>
  </si>
  <si>
    <t>IBH</t>
    <phoneticPr fontId="34" type="noConversion"/>
  </si>
  <si>
    <t xml:space="preserve">코   멘   트 </t>
    <phoneticPr fontId="33" type="noConversion"/>
  </si>
  <si>
    <t>- MGMS: 20주령 감염 이후 양성</t>
    <phoneticPr fontId="34" type="noConversion"/>
  </si>
  <si>
    <t>- SE: 음성 유지 중</t>
    <phoneticPr fontId="13" type="noConversion"/>
  </si>
  <si>
    <t>- IBV, APV, AI, IBD, REO: 검사결과 양호</t>
    <phoneticPr fontId="13" type="noConversion"/>
  </si>
  <si>
    <t>(주)체리부로 중앙연구소</t>
    <phoneticPr fontId="39" type="noConversion"/>
  </si>
  <si>
    <t xml:space="preserve">  (우) 28127  충북 청주시 청원구 오창읍 중부로 1555  /  Tel (043)240-7671~3 / Fax (043)240-7674</t>
    <phoneticPr fontId="33" type="noConversion"/>
  </si>
  <si>
    <t>1. 의뢰사항</t>
    <phoneticPr fontId="33" type="noConversion"/>
  </si>
  <si>
    <t>접</t>
    <phoneticPr fontId="33" type="noConversion"/>
  </si>
  <si>
    <t xml:space="preserve"> 접수  번호 :</t>
    <phoneticPr fontId="33" type="noConversion"/>
  </si>
  <si>
    <t>19-2293</t>
    <phoneticPr fontId="34" type="noConversion"/>
  </si>
  <si>
    <t xml:space="preserve"> 접수  일자 :</t>
    <phoneticPr fontId="33" type="noConversion"/>
  </si>
  <si>
    <t xml:space="preserve"> 발송  일자 :</t>
    <phoneticPr fontId="39" type="noConversion"/>
  </si>
  <si>
    <t>수</t>
    <phoneticPr fontId="33" type="noConversion"/>
  </si>
  <si>
    <t xml:space="preserve"> 고        객 :</t>
    <phoneticPr fontId="33" type="noConversion"/>
  </si>
  <si>
    <t xml:space="preserve"> 입  추  일  :</t>
    <phoneticPr fontId="39" type="noConversion"/>
  </si>
  <si>
    <t xml:space="preserve"> 사육  규모 :</t>
    <phoneticPr fontId="33" type="noConversion"/>
  </si>
  <si>
    <t>수</t>
    <phoneticPr fontId="39" type="noConversion"/>
  </si>
  <si>
    <t>내</t>
    <phoneticPr fontId="33" type="noConversion"/>
  </si>
  <si>
    <t xml:space="preserve"> 주        소 :</t>
    <phoneticPr fontId="33" type="noConversion"/>
  </si>
  <si>
    <t>충남보령</t>
    <phoneticPr fontId="39" type="noConversion"/>
  </si>
  <si>
    <t xml:space="preserve"> 채  혈  일  :</t>
    <phoneticPr fontId="39" type="noConversion"/>
  </si>
  <si>
    <t xml:space="preserve"> 전화  번호 :</t>
    <phoneticPr fontId="39" type="noConversion"/>
  </si>
  <si>
    <t>용</t>
    <phoneticPr fontId="33" type="noConversion"/>
  </si>
  <si>
    <t xml:space="preserve">검사료 (             )원은  </t>
    <phoneticPr fontId="33" type="noConversion"/>
  </si>
  <si>
    <t>체리부로 중앙연구소 ( ),  의뢰한 농장( )에서 부담합니다.</t>
    <phoneticPr fontId="33" type="noConversion"/>
  </si>
  <si>
    <t>2. 검사결과</t>
    <phoneticPr fontId="33" type="noConversion"/>
  </si>
  <si>
    <t>주령:</t>
    <phoneticPr fontId="39" type="noConversion"/>
  </si>
  <si>
    <t>일령:</t>
    <phoneticPr fontId="39" type="noConversion"/>
  </si>
  <si>
    <r>
      <t>19-2293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4" type="noConversion"/>
  </si>
  <si>
    <t>ND</t>
    <phoneticPr fontId="34" type="noConversion"/>
  </si>
  <si>
    <r>
      <t>19-2295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210</t>
    </r>
    <phoneticPr fontId="34" type="noConversion"/>
  </si>
  <si>
    <t>EDS</t>
    <phoneticPr fontId="34" type="noConversion"/>
  </si>
  <si>
    <t>SE</t>
    <phoneticPr fontId="34" type="noConversion"/>
  </si>
  <si>
    <t>MSMG</t>
    <phoneticPr fontId="34" type="noConversion"/>
  </si>
  <si>
    <t>APV</t>
    <phoneticPr fontId="34" type="noConversion"/>
  </si>
  <si>
    <t>- IBV, APV, ND, AI, EDS: 검사결과 양호</t>
    <phoneticPr fontId="13" type="noConversion"/>
  </si>
  <si>
    <t xml:space="preserve"> 접수  번호 :</t>
    <phoneticPr fontId="33" type="noConversion"/>
  </si>
  <si>
    <t>19-2647</t>
    <phoneticPr fontId="34" type="noConversion"/>
  </si>
  <si>
    <t xml:space="preserve"> 접수  일자 :</t>
    <phoneticPr fontId="33" type="noConversion"/>
  </si>
  <si>
    <t xml:space="preserve"> 발송  일자 :</t>
    <phoneticPr fontId="39" type="noConversion"/>
  </si>
  <si>
    <t>수</t>
    <phoneticPr fontId="33" type="noConversion"/>
  </si>
  <si>
    <t xml:space="preserve"> 고        객 :</t>
    <phoneticPr fontId="33" type="noConversion"/>
  </si>
  <si>
    <t xml:space="preserve"> 입  추  일  :</t>
    <phoneticPr fontId="39" type="noConversion"/>
  </si>
  <si>
    <t xml:space="preserve"> 사육  규모 :</t>
    <phoneticPr fontId="33" type="noConversion"/>
  </si>
  <si>
    <t>수</t>
    <phoneticPr fontId="39" type="noConversion"/>
  </si>
  <si>
    <t>내</t>
    <phoneticPr fontId="33" type="noConversion"/>
  </si>
  <si>
    <t xml:space="preserve"> 주        소 :</t>
    <phoneticPr fontId="33" type="noConversion"/>
  </si>
  <si>
    <t>충남보령</t>
    <phoneticPr fontId="39" type="noConversion"/>
  </si>
  <si>
    <t xml:space="preserve"> 채  혈  일  :</t>
    <phoneticPr fontId="39" type="noConversion"/>
  </si>
  <si>
    <t xml:space="preserve"> 전화  번호 :</t>
    <phoneticPr fontId="39" type="noConversion"/>
  </si>
  <si>
    <t>용</t>
    <phoneticPr fontId="33" type="noConversion"/>
  </si>
  <si>
    <t xml:space="preserve">검사료 (             )원은  </t>
    <phoneticPr fontId="33" type="noConversion"/>
  </si>
  <si>
    <t>체리부로 중앙연구소 ( ),  의뢰한 농장( )에서 부담합니다.</t>
    <phoneticPr fontId="33" type="noConversion"/>
  </si>
  <si>
    <t>2. 검사결과</t>
    <phoneticPr fontId="33" type="noConversion"/>
  </si>
  <si>
    <t>주령:</t>
    <phoneticPr fontId="39" type="noConversion"/>
  </si>
  <si>
    <t>일령:</t>
    <phoneticPr fontId="39" type="noConversion"/>
  </si>
  <si>
    <r>
      <t>19-2647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</si>
  <si>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19-2649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</si>
  <si>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t>MSMG</t>
    <phoneticPr fontId="34" type="noConversion"/>
  </si>
  <si>
    <t>SE</t>
    <phoneticPr fontId="34" type="noConversion"/>
  </si>
  <si>
    <t>AI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</si>
</sst>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yyyy&quot;-&quot;m&quot;-&quot;d;@"/>
    <numFmt numFmtId="177" formatCode="0_);[Red]\(0\)"/>
    <numFmt numFmtId="178" formatCode="yy\.mm\.dd"/>
    <numFmt numFmtId="179" formatCode="0.0_ "/>
    <numFmt numFmtId="180" formatCode="0.0%"/>
  </numFmts>
  <fonts count="57"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4"/>
      <color rgb="FFFFFFFF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FF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0"/>
      <color rgb="FFFFFFFF"/>
      <name val="맑은 고딕"/>
      <family val="3"/>
      <charset val="129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맑은 고딕"/>
      <family val="3"/>
      <charset val="129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8.5"/>
      <color theme="1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8"/>
      <color theme="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FF0000"/>
      </patternFill>
    </fill>
    <fill>
      <patternFill patternType="solid">
        <fgColor rgb="FF002060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54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8">
    <xf numFmtId="0" fontId="0" fillId="0" borderId="0" xfId="0">
      <alignment vertical="center"/>
    </xf>
    <xf numFmtId="0" fontId="12" fillId="0" borderId="1" xfId="0" applyFont="1" applyBorder="1" applyAlignment="1">
      <alignment vertical="center"/>
    </xf>
    <xf numFmtId="0" fontId="14" fillId="0" borderId="2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14" fontId="19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14" fontId="19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177" fontId="24" fillId="4" borderId="6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26" fillId="0" borderId="13" xfId="0" applyFont="1" applyBorder="1" applyAlignment="1">
      <alignment horizontal="center"/>
    </xf>
    <xf numFmtId="14" fontId="27" fillId="0" borderId="13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32" fillId="5" borderId="1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5" xfId="0" quotePrefix="1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quotePrefix="1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0" fillId="0" borderId="15" xfId="0" quotePrefix="1" applyFont="1" applyBorder="1">
      <alignment vertical="center"/>
    </xf>
    <xf numFmtId="0" fontId="35" fillId="0" borderId="15" xfId="0" quotePrefix="1" applyFont="1" applyBorder="1">
      <alignment vertical="center"/>
    </xf>
    <xf numFmtId="0" fontId="36" fillId="0" borderId="22" xfId="6" applyFont="1" applyBorder="1" applyAlignment="1">
      <alignment vertical="center"/>
    </xf>
    <xf numFmtId="0" fontId="37" fillId="0" borderId="23" xfId="6" applyFont="1" applyBorder="1" applyAlignment="1"/>
    <xf numFmtId="0" fontId="11" fillId="0" borderId="0" xfId="6" applyFont="1">
      <alignment vertical="center"/>
    </xf>
    <xf numFmtId="0" fontId="38" fillId="0" borderId="0" xfId="6" applyFont="1" applyBorder="1" applyAlignment="1">
      <alignment horizontal="center" vertical="center"/>
    </xf>
    <xf numFmtId="0" fontId="40" fillId="0" borderId="0" xfId="6" applyFont="1" applyBorder="1" applyAlignment="1">
      <alignment horizontal="center" vertical="center"/>
    </xf>
    <xf numFmtId="0" fontId="41" fillId="0" borderId="0" xfId="6" applyFont="1">
      <alignment vertical="center"/>
    </xf>
    <xf numFmtId="0" fontId="43" fillId="0" borderId="0" xfId="6" applyFont="1" applyBorder="1" applyAlignment="1">
      <alignment vertical="center"/>
    </xf>
    <xf numFmtId="0" fontId="44" fillId="0" borderId="0" xfId="6" applyFont="1" applyBorder="1" applyAlignment="1"/>
    <xf numFmtId="0" fontId="44" fillId="0" borderId="0" xfId="6" applyFont="1" applyBorder="1" applyAlignment="1">
      <alignment horizontal="center"/>
    </xf>
    <xf numFmtId="0" fontId="37" fillId="0" borderId="0" xfId="6" applyFont="1">
      <alignment vertical="center"/>
    </xf>
    <xf numFmtId="0" fontId="45" fillId="0" borderId="24" xfId="6" applyFont="1" applyBorder="1" applyAlignment="1">
      <alignment horizontal="center" vertical="center"/>
    </xf>
    <xf numFmtId="0" fontId="45" fillId="0" borderId="25" xfId="6" applyFont="1" applyBorder="1" applyAlignment="1">
      <alignment horizontal="left" vertical="center"/>
    </xf>
    <xf numFmtId="0" fontId="46" fillId="0" borderId="26" xfId="6" applyFont="1" applyBorder="1">
      <alignment vertical="center"/>
    </xf>
    <xf numFmtId="0" fontId="45" fillId="0" borderId="26" xfId="6" applyFont="1" applyBorder="1" applyAlignment="1">
      <alignment vertical="center"/>
    </xf>
    <xf numFmtId="0" fontId="46" fillId="0" borderId="26" xfId="6" applyFont="1" applyBorder="1" applyAlignment="1"/>
    <xf numFmtId="14" fontId="45" fillId="0" borderId="26" xfId="6" applyNumberFormat="1" applyFont="1" applyBorder="1" applyAlignment="1">
      <alignment horizontal="center" vertical="center"/>
    </xf>
    <xf numFmtId="14" fontId="45" fillId="0" borderId="26" xfId="6" applyNumberFormat="1" applyFont="1" applyBorder="1" applyAlignment="1" applyProtection="1">
      <alignment horizontal="center" vertical="center"/>
      <protection locked="0"/>
    </xf>
    <xf numFmtId="0" fontId="46" fillId="0" borderId="27" xfId="6" applyFont="1" applyBorder="1">
      <alignment vertical="center"/>
    </xf>
    <xf numFmtId="0" fontId="45" fillId="0" borderId="28" xfId="6" applyFont="1" applyBorder="1" applyAlignment="1">
      <alignment horizontal="center" vertical="center"/>
    </xf>
    <xf numFmtId="0" fontId="45" fillId="0" borderId="29" xfId="6" applyFont="1" applyBorder="1" applyAlignment="1">
      <alignment horizontal="left" vertical="center"/>
    </xf>
    <xf numFmtId="0" fontId="46" fillId="0" borderId="0" xfId="6" applyFont="1" applyBorder="1">
      <alignment vertical="center"/>
    </xf>
    <xf numFmtId="0" fontId="45" fillId="0" borderId="0" xfId="6" applyFont="1" applyBorder="1" applyAlignment="1">
      <alignment vertical="center"/>
    </xf>
    <xf numFmtId="178" fontId="45" fillId="0" borderId="0" xfId="6" applyNumberFormat="1" applyFont="1" applyBorder="1" applyAlignment="1" applyProtection="1">
      <alignment horizontal="center" vertical="center"/>
      <protection locked="0"/>
    </xf>
    <xf numFmtId="0" fontId="45" fillId="0" borderId="30" xfId="6" applyFont="1" applyBorder="1" applyAlignment="1">
      <alignment vertical="center"/>
    </xf>
    <xf numFmtId="0" fontId="46" fillId="0" borderId="29" xfId="6" applyFont="1" applyBorder="1" applyAlignment="1">
      <alignment horizontal="center" vertical="center"/>
    </xf>
    <xf numFmtId="0" fontId="47" fillId="0" borderId="0" xfId="6" applyFont="1" applyBorder="1" applyAlignment="1" applyProtection="1">
      <alignment horizontal="center" vertical="center"/>
      <protection locked="0"/>
    </xf>
    <xf numFmtId="0" fontId="46" fillId="0" borderId="30" xfId="6" applyFont="1" applyBorder="1">
      <alignment vertical="center"/>
    </xf>
    <xf numFmtId="0" fontId="45" fillId="0" borderId="31" xfId="6" applyFont="1" applyBorder="1" applyAlignment="1">
      <alignment horizontal="center" vertical="center"/>
    </xf>
    <xf numFmtId="0" fontId="46" fillId="0" borderId="32" xfId="6" applyFont="1" applyBorder="1">
      <alignment vertical="center"/>
    </xf>
    <xf numFmtId="0" fontId="45" fillId="0" borderId="32" xfId="6" applyFont="1" applyBorder="1" applyAlignment="1">
      <alignment horizontal="left" vertical="center"/>
    </xf>
    <xf numFmtId="0" fontId="45" fillId="0" borderId="32" xfId="6" applyFont="1" applyBorder="1" applyAlignment="1" applyProtection="1">
      <alignment horizontal="left" vertical="center"/>
      <protection locked="0"/>
    </xf>
    <xf numFmtId="0" fontId="46" fillId="0" borderId="32" xfId="6" applyFont="1" applyBorder="1" applyAlignment="1">
      <alignment horizontal="left"/>
    </xf>
    <xf numFmtId="0" fontId="45" fillId="0" borderId="32" xfId="6" applyFont="1" applyBorder="1" applyAlignment="1">
      <alignment vertical="center"/>
    </xf>
    <xf numFmtId="0" fontId="46" fillId="0" borderId="32" xfId="6" applyFont="1" applyBorder="1" applyAlignment="1">
      <alignment vertical="top"/>
    </xf>
    <xf numFmtId="14" fontId="45" fillId="0" borderId="32" xfId="6" applyNumberFormat="1" applyFont="1" applyBorder="1" applyAlignment="1" applyProtection="1">
      <alignment horizontal="center" vertical="center"/>
      <protection locked="0"/>
    </xf>
    <xf numFmtId="0" fontId="47" fillId="0" borderId="32" xfId="6" applyFont="1" applyBorder="1" applyAlignment="1" applyProtection="1">
      <alignment horizontal="center" vertical="center"/>
      <protection locked="0"/>
    </xf>
    <xf numFmtId="0" fontId="46" fillId="0" borderId="32" xfId="6" applyFont="1" applyBorder="1" applyAlignment="1">
      <alignment horizontal="center" vertical="center"/>
    </xf>
    <xf numFmtId="0" fontId="46" fillId="0" borderId="33" xfId="6" applyFont="1" applyBorder="1">
      <alignment vertical="center"/>
    </xf>
    <xf numFmtId="0" fontId="48" fillId="0" borderId="0" xfId="6" applyFont="1" applyBorder="1" applyAlignment="1">
      <alignment vertical="center"/>
    </xf>
    <xf numFmtId="0" fontId="44" fillId="0" borderId="0" xfId="6" applyFont="1" applyFill="1" applyBorder="1" applyAlignment="1">
      <alignment horizontal="center" vertical="center"/>
    </xf>
    <xf numFmtId="0" fontId="49" fillId="0" borderId="0" xfId="6" applyFont="1" applyFill="1" applyBorder="1" applyAlignment="1">
      <alignment horizontal="left" vertical="center"/>
    </xf>
    <xf numFmtId="0" fontId="44" fillId="0" borderId="0" xfId="6" applyFont="1" applyFill="1" applyBorder="1" applyAlignment="1" applyProtection="1">
      <alignment horizontal="center" vertical="center"/>
      <protection locked="0"/>
    </xf>
    <xf numFmtId="0" fontId="48" fillId="0" borderId="0" xfId="6" applyFont="1" applyFill="1" applyBorder="1" applyAlignment="1" applyProtection="1">
      <alignment horizontal="center" vertical="center"/>
      <protection locked="0"/>
    </xf>
    <xf numFmtId="0" fontId="50" fillId="8" borderId="34" xfId="6" applyFont="1" applyFill="1" applyBorder="1" applyAlignment="1">
      <alignment horizontal="center" vertical="center"/>
    </xf>
    <xf numFmtId="0" fontId="51" fillId="5" borderId="35" xfId="6" applyFont="1" applyFill="1" applyBorder="1" applyAlignment="1">
      <alignment horizontal="center" vertical="center"/>
    </xf>
    <xf numFmtId="177" fontId="51" fillId="5" borderId="35" xfId="6" applyNumberFormat="1" applyFont="1" applyFill="1" applyBorder="1" applyAlignment="1">
      <alignment horizontal="center" vertical="center"/>
    </xf>
    <xf numFmtId="0" fontId="51" fillId="5" borderId="36" xfId="6" applyFont="1" applyFill="1" applyBorder="1" applyAlignment="1" applyProtection="1">
      <alignment horizontal="center" vertical="center"/>
      <protection locked="0"/>
    </xf>
    <xf numFmtId="0" fontId="51" fillId="5" borderId="37" xfId="6" applyFont="1" applyFill="1" applyBorder="1" applyAlignment="1" applyProtection="1">
      <alignment horizontal="center" vertical="center"/>
      <protection locked="0"/>
    </xf>
    <xf numFmtId="0" fontId="52" fillId="5" borderId="37" xfId="6" applyFont="1" applyFill="1" applyBorder="1" applyAlignment="1" applyProtection="1">
      <alignment horizontal="center" vertical="center"/>
      <protection locked="0"/>
    </xf>
    <xf numFmtId="0" fontId="11" fillId="5" borderId="37" xfId="6" applyFont="1" applyFill="1" applyBorder="1">
      <alignment vertical="center"/>
    </xf>
    <xf numFmtId="0" fontId="11" fillId="5" borderId="38" xfId="6" applyFont="1" applyFill="1" applyBorder="1">
      <alignment vertical="center"/>
    </xf>
    <xf numFmtId="0" fontId="53" fillId="0" borderId="13" xfId="6" applyFont="1" applyBorder="1" applyAlignment="1">
      <alignment horizontal="center" vertical="center"/>
    </xf>
    <xf numFmtId="0" fontId="30" fillId="0" borderId="13" xfId="6" applyFont="1" applyBorder="1" applyAlignment="1">
      <alignment horizontal="center" vertical="center"/>
    </xf>
    <xf numFmtId="14" fontId="27" fillId="0" borderId="13" xfId="6" applyNumberFormat="1" applyFont="1" applyBorder="1" applyAlignment="1">
      <alignment horizontal="center" vertical="center"/>
    </xf>
    <xf numFmtId="179" fontId="30" fillId="0" borderId="13" xfId="6" applyNumberFormat="1" applyFont="1" applyBorder="1" applyAlignment="1">
      <alignment horizontal="center" vertical="center"/>
    </xf>
    <xf numFmtId="1" fontId="30" fillId="0" borderId="13" xfId="6" quotePrefix="1" applyNumberFormat="1" applyFont="1" applyBorder="1" applyAlignment="1">
      <alignment horizontal="center" vertical="center"/>
    </xf>
    <xf numFmtId="1" fontId="28" fillId="0" borderId="13" xfId="7" applyNumberFormat="1" applyFont="1" applyFill="1" applyBorder="1" applyAlignment="1" applyProtection="1">
      <alignment horizontal="center" vertical="center"/>
    </xf>
    <xf numFmtId="1" fontId="30" fillId="0" borderId="13" xfId="6" applyNumberFormat="1" applyFont="1" applyBorder="1" applyAlignment="1">
      <alignment horizontal="center" vertical="center"/>
    </xf>
    <xf numFmtId="0" fontId="8" fillId="0" borderId="0" xfId="6">
      <alignment vertical="center"/>
    </xf>
    <xf numFmtId="0" fontId="11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0" fontId="55" fillId="0" borderId="15" xfId="0" quotePrefix="1" applyFont="1" applyBorder="1">
      <alignment vertical="center"/>
    </xf>
    <xf numFmtId="0" fontId="0" fillId="0" borderId="15" xfId="0" quotePrefix="1" applyBorder="1">
      <alignment vertical="center"/>
    </xf>
    <xf numFmtId="0" fontId="36" fillId="0" borderId="22" xfId="8" applyFont="1" applyBorder="1" applyAlignment="1">
      <alignment vertical="center"/>
    </xf>
    <xf numFmtId="0" fontId="37" fillId="0" borderId="23" xfId="8" applyFont="1" applyBorder="1" applyAlignment="1"/>
    <xf numFmtId="0" fontId="11" fillId="0" borderId="0" xfId="8" applyFont="1">
      <alignment vertical="center"/>
    </xf>
    <xf numFmtId="0" fontId="38" fillId="0" borderId="0" xfId="8" applyFont="1" applyBorder="1" applyAlignment="1">
      <alignment horizontal="center" vertical="center"/>
    </xf>
    <xf numFmtId="0" fontId="40" fillId="0" borderId="0" xfId="8" applyFont="1" applyBorder="1" applyAlignment="1">
      <alignment horizontal="center" vertical="center"/>
    </xf>
    <xf numFmtId="0" fontId="41" fillId="0" borderId="0" xfId="8" applyFont="1">
      <alignment vertical="center"/>
    </xf>
    <xf numFmtId="0" fontId="43" fillId="0" borderId="0" xfId="8" applyFont="1" applyBorder="1" applyAlignment="1">
      <alignment vertical="center"/>
    </xf>
    <xf numFmtId="0" fontId="44" fillId="0" borderId="0" xfId="8" applyFont="1" applyBorder="1" applyAlignment="1"/>
    <xf numFmtId="0" fontId="44" fillId="0" borderId="0" xfId="8" applyFont="1" applyBorder="1" applyAlignment="1">
      <alignment horizontal="center"/>
    </xf>
    <xf numFmtId="0" fontId="37" fillId="0" borderId="0" xfId="8" applyFont="1">
      <alignment vertical="center"/>
    </xf>
    <xf numFmtId="0" fontId="45" fillId="0" borderId="24" xfId="8" applyFont="1" applyBorder="1" applyAlignment="1">
      <alignment horizontal="center" vertical="center"/>
    </xf>
    <xf numFmtId="0" fontId="45" fillId="0" borderId="25" xfId="8" applyFont="1" applyBorder="1" applyAlignment="1">
      <alignment horizontal="left" vertical="center"/>
    </xf>
    <xf numFmtId="0" fontId="46" fillId="0" borderId="26" xfId="8" applyFont="1" applyBorder="1">
      <alignment vertical="center"/>
    </xf>
    <xf numFmtId="0" fontId="46" fillId="0" borderId="26" xfId="9" applyFont="1" applyBorder="1">
      <alignment vertical="center"/>
    </xf>
    <xf numFmtId="0" fontId="45" fillId="0" borderId="26" xfId="9" applyFont="1" applyBorder="1" applyAlignment="1">
      <alignment vertical="center"/>
    </xf>
    <xf numFmtId="0" fontId="46" fillId="0" borderId="26" xfId="9" applyFont="1" applyBorder="1" applyAlignment="1"/>
    <xf numFmtId="14" fontId="45" fillId="0" borderId="26" xfId="9" applyNumberFormat="1" applyFont="1" applyBorder="1" applyAlignment="1">
      <alignment horizontal="center" vertical="center"/>
    </xf>
    <xf numFmtId="14" fontId="45" fillId="0" borderId="26" xfId="9" applyNumberFormat="1" applyFont="1" applyBorder="1" applyAlignment="1" applyProtection="1">
      <alignment horizontal="center" vertical="center"/>
      <protection locked="0"/>
    </xf>
    <xf numFmtId="0" fontId="46" fillId="0" borderId="27" xfId="8" applyFont="1" applyBorder="1">
      <alignment vertical="center"/>
    </xf>
    <xf numFmtId="0" fontId="45" fillId="0" borderId="28" xfId="8" applyFont="1" applyBorder="1" applyAlignment="1">
      <alignment horizontal="center" vertical="center"/>
    </xf>
    <xf numFmtId="0" fontId="45" fillId="0" borderId="29" xfId="8" applyFont="1" applyBorder="1" applyAlignment="1">
      <alignment horizontal="left" vertical="center"/>
    </xf>
    <xf numFmtId="0" fontId="46" fillId="0" borderId="0" xfId="8" applyFont="1" applyBorder="1">
      <alignment vertical="center"/>
    </xf>
    <xf numFmtId="0" fontId="45" fillId="0" borderId="0" xfId="8" applyFont="1" applyBorder="1" applyAlignment="1">
      <alignment vertical="center"/>
    </xf>
    <xf numFmtId="178" fontId="45" fillId="0" borderId="0" xfId="8" applyNumberFormat="1" applyFont="1" applyBorder="1" applyAlignment="1" applyProtection="1">
      <alignment horizontal="center" vertical="center"/>
      <protection locked="0"/>
    </xf>
    <xf numFmtId="0" fontId="45" fillId="0" borderId="30" xfId="8" applyFont="1" applyBorder="1" applyAlignment="1">
      <alignment vertical="center"/>
    </xf>
    <xf numFmtId="0" fontId="46" fillId="0" borderId="29" xfId="8" applyFont="1" applyBorder="1" applyAlignment="1">
      <alignment horizontal="center" vertical="center"/>
    </xf>
    <xf numFmtId="0" fontId="47" fillId="0" borderId="0" xfId="8" applyFont="1" applyBorder="1" applyAlignment="1" applyProtection="1">
      <alignment horizontal="center" vertical="center"/>
      <protection locked="0"/>
    </xf>
    <xf numFmtId="0" fontId="46" fillId="0" borderId="30" xfId="8" applyFont="1" applyBorder="1">
      <alignment vertical="center"/>
    </xf>
    <xf numFmtId="0" fontId="45" fillId="0" borderId="31" xfId="8" applyFont="1" applyBorder="1" applyAlignment="1">
      <alignment horizontal="center" vertical="center"/>
    </xf>
    <xf numFmtId="0" fontId="46" fillId="0" borderId="32" xfId="8" applyFont="1" applyBorder="1">
      <alignment vertical="center"/>
    </xf>
    <xf numFmtId="0" fontId="45" fillId="0" borderId="32" xfId="8" applyFont="1" applyBorder="1" applyAlignment="1">
      <alignment horizontal="left" vertical="center"/>
    </xf>
    <xf numFmtId="0" fontId="45" fillId="0" borderId="32" xfId="8" applyFont="1" applyBorder="1" applyAlignment="1" applyProtection="1">
      <alignment horizontal="left" vertical="center"/>
      <protection locked="0"/>
    </xf>
    <xf numFmtId="0" fontId="46" fillId="0" borderId="32" xfId="8" applyFont="1" applyBorder="1" applyAlignment="1">
      <alignment horizontal="left"/>
    </xf>
    <xf numFmtId="0" fontId="45" fillId="0" borderId="32" xfId="8" applyFont="1" applyBorder="1" applyAlignment="1">
      <alignment vertical="center"/>
    </xf>
    <xf numFmtId="0" fontId="46" fillId="0" borderId="32" xfId="8" applyFont="1" applyBorder="1" applyAlignment="1">
      <alignment vertical="top"/>
    </xf>
    <xf numFmtId="14" fontId="45" fillId="0" borderId="32" xfId="8" applyNumberFormat="1" applyFont="1" applyBorder="1" applyAlignment="1" applyProtection="1">
      <alignment horizontal="center" vertical="center"/>
      <protection locked="0"/>
    </xf>
    <xf numFmtId="0" fontId="47" fillId="0" borderId="32" xfId="8" applyFont="1" applyBorder="1" applyAlignment="1" applyProtection="1">
      <alignment horizontal="center" vertical="center"/>
      <protection locked="0"/>
    </xf>
    <xf numFmtId="0" fontId="46" fillId="0" borderId="32" xfId="8" applyFont="1" applyBorder="1" applyAlignment="1">
      <alignment horizontal="center" vertical="center"/>
    </xf>
    <xf numFmtId="0" fontId="46" fillId="0" borderId="33" xfId="8" applyFont="1" applyBorder="1">
      <alignment vertical="center"/>
    </xf>
    <xf numFmtId="0" fontId="48" fillId="0" borderId="0" xfId="8" applyFont="1" applyBorder="1" applyAlignment="1">
      <alignment vertical="center"/>
    </xf>
    <xf numFmtId="0" fontId="44" fillId="0" borderId="0" xfId="8" applyFont="1" applyFill="1" applyBorder="1" applyAlignment="1">
      <alignment horizontal="center" vertical="center"/>
    </xf>
    <xf numFmtId="0" fontId="49" fillId="0" borderId="0" xfId="8" applyFont="1" applyFill="1" applyBorder="1" applyAlignment="1">
      <alignment horizontal="left" vertical="center"/>
    </xf>
    <xf numFmtId="0" fontId="44" fillId="0" borderId="0" xfId="8" applyFont="1" applyFill="1" applyBorder="1" applyAlignment="1" applyProtection="1">
      <alignment horizontal="center" vertical="center"/>
      <protection locked="0"/>
    </xf>
    <xf numFmtId="0" fontId="48" fillId="0" borderId="0" xfId="8" applyFont="1" applyFill="1" applyBorder="1" applyAlignment="1" applyProtection="1">
      <alignment horizontal="center" vertical="center"/>
      <protection locked="0"/>
    </xf>
    <xf numFmtId="0" fontId="50" fillId="8" borderId="34" xfId="8" applyFont="1" applyFill="1" applyBorder="1" applyAlignment="1">
      <alignment horizontal="center" vertical="center"/>
    </xf>
    <xf numFmtId="0" fontId="51" fillId="5" borderId="35" xfId="8" applyFont="1" applyFill="1" applyBorder="1" applyAlignment="1">
      <alignment horizontal="center" vertical="center"/>
    </xf>
    <xf numFmtId="177" fontId="51" fillId="5" borderId="35" xfId="8" applyNumberFormat="1" applyFont="1" applyFill="1" applyBorder="1" applyAlignment="1">
      <alignment horizontal="center" vertical="center"/>
    </xf>
    <xf numFmtId="0" fontId="51" fillId="5" borderId="36" xfId="8" applyFont="1" applyFill="1" applyBorder="1" applyAlignment="1" applyProtection="1">
      <alignment horizontal="center" vertical="center"/>
      <protection locked="0"/>
    </xf>
    <xf numFmtId="0" fontId="51" fillId="5" borderId="37" xfId="8" applyFont="1" applyFill="1" applyBorder="1" applyAlignment="1" applyProtection="1">
      <alignment horizontal="center" vertical="center"/>
      <protection locked="0"/>
    </xf>
    <xf numFmtId="0" fontId="52" fillId="5" borderId="37" xfId="8" applyFont="1" applyFill="1" applyBorder="1" applyAlignment="1" applyProtection="1">
      <alignment horizontal="center" vertical="center"/>
      <protection locked="0"/>
    </xf>
    <xf numFmtId="0" fontId="11" fillId="5" borderId="37" xfId="8" applyFont="1" applyFill="1" applyBorder="1">
      <alignment vertical="center"/>
    </xf>
    <xf numFmtId="0" fontId="11" fillId="5" borderId="38" xfId="8" applyFont="1" applyFill="1" applyBorder="1">
      <alignment vertical="center"/>
    </xf>
    <xf numFmtId="0" fontId="53" fillId="0" borderId="13" xfId="8" applyFont="1" applyBorder="1" applyAlignment="1">
      <alignment horizontal="center" vertical="center"/>
    </xf>
    <xf numFmtId="0" fontId="30" fillId="0" borderId="13" xfId="8" applyFont="1" applyBorder="1" applyAlignment="1">
      <alignment horizontal="center" vertical="center"/>
    </xf>
    <xf numFmtId="14" fontId="27" fillId="0" borderId="13" xfId="8" applyNumberFormat="1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6" fillId="0" borderId="0" xfId="8">
      <alignment vertical="center"/>
    </xf>
    <xf numFmtId="0" fontId="5" fillId="0" borderId="0" xfId="10">
      <alignment vertical="center"/>
    </xf>
    <xf numFmtId="0" fontId="36" fillId="0" borderId="22" xfId="10" applyFont="1" applyBorder="1" applyAlignment="1">
      <alignment vertical="center"/>
    </xf>
    <xf numFmtId="0" fontId="37" fillId="0" borderId="23" xfId="10" applyFont="1" applyBorder="1" applyAlignment="1"/>
    <xf numFmtId="0" fontId="11" fillId="0" borderId="0" xfId="10" applyFont="1">
      <alignment vertical="center"/>
    </xf>
    <xf numFmtId="0" fontId="38" fillId="0" borderId="0" xfId="10" applyFont="1" applyBorder="1" applyAlignment="1">
      <alignment horizontal="center" vertical="center"/>
    </xf>
    <xf numFmtId="0" fontId="40" fillId="0" borderId="0" xfId="10" applyFont="1" applyBorder="1" applyAlignment="1">
      <alignment horizontal="center" vertical="center"/>
    </xf>
    <xf numFmtId="0" fontId="41" fillId="0" borderId="0" xfId="10" applyFont="1">
      <alignment vertical="center"/>
    </xf>
    <xf numFmtId="0" fontId="43" fillId="0" borderId="0" xfId="10" applyFont="1" applyBorder="1" applyAlignment="1">
      <alignment vertical="center"/>
    </xf>
    <xf numFmtId="0" fontId="44" fillId="0" borderId="0" xfId="10" applyFont="1" applyBorder="1" applyAlignment="1"/>
    <xf numFmtId="0" fontId="44" fillId="0" borderId="0" xfId="10" applyFont="1" applyBorder="1" applyAlignment="1">
      <alignment horizontal="center"/>
    </xf>
    <xf numFmtId="0" fontId="37" fillId="0" borderId="0" xfId="10" applyFont="1">
      <alignment vertical="center"/>
    </xf>
    <xf numFmtId="0" fontId="45" fillId="0" borderId="24" xfId="10" applyFont="1" applyBorder="1" applyAlignment="1">
      <alignment horizontal="center" vertical="center"/>
    </xf>
    <xf numFmtId="0" fontId="45" fillId="0" borderId="25" xfId="10" applyFont="1" applyBorder="1" applyAlignment="1">
      <alignment horizontal="left" vertical="center"/>
    </xf>
    <xf numFmtId="0" fontId="46" fillId="0" borderId="26" xfId="10" applyFont="1" applyBorder="1">
      <alignment vertical="center"/>
    </xf>
    <xf numFmtId="0" fontId="46" fillId="0" borderId="26" xfId="11" applyFont="1" applyBorder="1">
      <alignment vertical="center"/>
    </xf>
    <xf numFmtId="0" fontId="45" fillId="0" borderId="26" xfId="11" applyFont="1" applyBorder="1" applyAlignment="1">
      <alignment vertical="center"/>
    </xf>
    <xf numFmtId="0" fontId="46" fillId="0" borderId="26" xfId="11" applyFont="1" applyBorder="1" applyAlignment="1"/>
    <xf numFmtId="14" fontId="45" fillId="0" borderId="26" xfId="11" applyNumberFormat="1" applyFont="1" applyBorder="1" applyAlignment="1">
      <alignment horizontal="center" vertical="center"/>
    </xf>
    <xf numFmtId="14" fontId="45" fillId="0" borderId="26" xfId="11" applyNumberFormat="1" applyFont="1" applyBorder="1" applyAlignment="1" applyProtection="1">
      <alignment horizontal="center" vertical="center"/>
      <protection locked="0"/>
    </xf>
    <xf numFmtId="0" fontId="46" fillId="0" borderId="27" xfId="10" applyFont="1" applyBorder="1">
      <alignment vertical="center"/>
    </xf>
    <xf numFmtId="0" fontId="45" fillId="0" borderId="28" xfId="10" applyFont="1" applyBorder="1" applyAlignment="1">
      <alignment horizontal="center" vertical="center"/>
    </xf>
    <xf numFmtId="0" fontId="45" fillId="0" borderId="29" xfId="10" applyFont="1" applyBorder="1" applyAlignment="1">
      <alignment horizontal="left" vertical="center"/>
    </xf>
    <xf numFmtId="0" fontId="46" fillId="0" borderId="0" xfId="10" applyFont="1" applyBorder="1">
      <alignment vertical="center"/>
    </xf>
    <xf numFmtId="0" fontId="45" fillId="0" borderId="0" xfId="10" applyFont="1" applyBorder="1" applyAlignment="1">
      <alignment vertical="center"/>
    </xf>
    <xf numFmtId="178" fontId="45" fillId="0" borderId="0" xfId="10" applyNumberFormat="1" applyFont="1" applyBorder="1" applyAlignment="1" applyProtection="1">
      <alignment horizontal="center" vertical="center"/>
      <protection locked="0"/>
    </xf>
    <xf numFmtId="0" fontId="45" fillId="0" borderId="30" xfId="10" applyFont="1" applyBorder="1" applyAlignment="1">
      <alignment vertical="center"/>
    </xf>
    <xf numFmtId="0" fontId="46" fillId="0" borderId="29" xfId="10" applyFont="1" applyBorder="1" applyAlignment="1">
      <alignment horizontal="center" vertical="center"/>
    </xf>
    <xf numFmtId="0" fontId="47" fillId="0" borderId="0" xfId="10" applyFont="1" applyBorder="1" applyAlignment="1" applyProtection="1">
      <alignment horizontal="center" vertical="center"/>
      <protection locked="0"/>
    </xf>
    <xf numFmtId="0" fontId="46" fillId="0" borderId="30" xfId="10" applyFont="1" applyBorder="1">
      <alignment vertical="center"/>
    </xf>
    <xf numFmtId="0" fontId="45" fillId="0" borderId="31" xfId="10" applyFont="1" applyBorder="1" applyAlignment="1">
      <alignment horizontal="center" vertical="center"/>
    </xf>
    <xf numFmtId="0" fontId="46" fillId="0" borderId="32" xfId="10" applyFont="1" applyBorder="1">
      <alignment vertical="center"/>
    </xf>
    <xf numFmtId="0" fontId="45" fillId="0" borderId="32" xfId="10" applyFont="1" applyBorder="1" applyAlignment="1">
      <alignment horizontal="left" vertical="center"/>
    </xf>
    <xf numFmtId="0" fontId="45" fillId="0" borderId="32" xfId="10" applyFont="1" applyBorder="1" applyAlignment="1" applyProtection="1">
      <alignment horizontal="left" vertical="center"/>
      <protection locked="0"/>
    </xf>
    <xf numFmtId="0" fontId="46" fillId="0" borderId="32" xfId="10" applyFont="1" applyBorder="1" applyAlignment="1">
      <alignment horizontal="left"/>
    </xf>
    <xf numFmtId="0" fontId="45" fillId="0" borderId="32" xfId="10" applyFont="1" applyBorder="1" applyAlignment="1">
      <alignment vertical="center"/>
    </xf>
    <xf numFmtId="0" fontId="46" fillId="0" borderId="32" xfId="10" applyFont="1" applyBorder="1" applyAlignment="1">
      <alignment vertical="top"/>
    </xf>
    <xf numFmtId="14" fontId="45" fillId="0" borderId="32" xfId="10" applyNumberFormat="1" applyFont="1" applyBorder="1" applyAlignment="1" applyProtection="1">
      <alignment horizontal="center" vertical="center"/>
      <protection locked="0"/>
    </xf>
    <xf numFmtId="0" fontId="47" fillId="0" borderId="32" xfId="10" applyFont="1" applyBorder="1" applyAlignment="1" applyProtection="1">
      <alignment horizontal="center" vertical="center"/>
      <protection locked="0"/>
    </xf>
    <xf numFmtId="0" fontId="46" fillId="0" borderId="32" xfId="10" applyFont="1" applyBorder="1" applyAlignment="1">
      <alignment horizontal="center" vertical="center"/>
    </xf>
    <xf numFmtId="0" fontId="46" fillId="0" borderId="33" xfId="10" applyFont="1" applyBorder="1">
      <alignment vertical="center"/>
    </xf>
    <xf numFmtId="0" fontId="48" fillId="0" borderId="0" xfId="10" applyFont="1" applyBorder="1" applyAlignment="1">
      <alignment vertical="center"/>
    </xf>
    <xf numFmtId="0" fontId="44" fillId="0" borderId="0" xfId="10" applyFont="1" applyFill="1" applyBorder="1" applyAlignment="1">
      <alignment horizontal="center" vertical="center"/>
    </xf>
    <xf numFmtId="0" fontId="49" fillId="0" borderId="0" xfId="10" applyFont="1" applyFill="1" applyBorder="1" applyAlignment="1">
      <alignment horizontal="left" vertical="center"/>
    </xf>
    <xf numFmtId="0" fontId="44" fillId="0" borderId="0" xfId="10" applyFont="1" applyFill="1" applyBorder="1" applyAlignment="1" applyProtection="1">
      <alignment horizontal="center" vertical="center"/>
      <protection locked="0"/>
    </xf>
    <xf numFmtId="0" fontId="48" fillId="0" borderId="0" xfId="10" applyFont="1" applyFill="1" applyBorder="1" applyAlignment="1" applyProtection="1">
      <alignment horizontal="center" vertical="center"/>
      <protection locked="0"/>
    </xf>
    <xf numFmtId="0" fontId="50" fillId="8" borderId="34" xfId="10" applyFont="1" applyFill="1" applyBorder="1" applyAlignment="1">
      <alignment horizontal="center" vertical="center"/>
    </xf>
    <xf numFmtId="0" fontId="51" fillId="5" borderId="35" xfId="10" applyFont="1" applyFill="1" applyBorder="1" applyAlignment="1">
      <alignment horizontal="center" vertical="center"/>
    </xf>
    <xf numFmtId="177" fontId="51" fillId="5" borderId="35" xfId="10" applyNumberFormat="1" applyFont="1" applyFill="1" applyBorder="1" applyAlignment="1">
      <alignment horizontal="center" vertical="center"/>
    </xf>
    <xf numFmtId="0" fontId="51" fillId="5" borderId="36" xfId="10" applyFont="1" applyFill="1" applyBorder="1" applyAlignment="1" applyProtection="1">
      <alignment horizontal="center" vertical="center"/>
      <protection locked="0"/>
    </xf>
    <xf numFmtId="0" fontId="51" fillId="5" borderId="37" xfId="10" applyFont="1" applyFill="1" applyBorder="1" applyAlignment="1" applyProtection="1">
      <alignment horizontal="center" vertical="center"/>
      <protection locked="0"/>
    </xf>
    <xf numFmtId="0" fontId="52" fillId="5" borderId="37" xfId="10" applyFont="1" applyFill="1" applyBorder="1" applyAlignment="1" applyProtection="1">
      <alignment horizontal="center" vertical="center"/>
      <protection locked="0"/>
    </xf>
    <xf numFmtId="0" fontId="11" fillId="5" borderId="37" xfId="10" applyFont="1" applyFill="1" applyBorder="1">
      <alignment vertical="center"/>
    </xf>
    <xf numFmtId="0" fontId="11" fillId="5" borderId="38" xfId="10" applyFont="1" applyFill="1" applyBorder="1">
      <alignment vertical="center"/>
    </xf>
    <xf numFmtId="0" fontId="53" fillId="0" borderId="13" xfId="10" applyFont="1" applyBorder="1" applyAlignment="1">
      <alignment horizontal="center" vertical="center"/>
    </xf>
    <xf numFmtId="0" fontId="30" fillId="0" borderId="13" xfId="10" applyFont="1" applyBorder="1" applyAlignment="1">
      <alignment horizontal="center" vertical="center"/>
    </xf>
    <xf numFmtId="14" fontId="27" fillId="0" borderId="13" xfId="10" applyNumberFormat="1" applyFont="1" applyBorder="1" applyAlignment="1">
      <alignment horizontal="center" vertical="center"/>
    </xf>
    <xf numFmtId="179" fontId="30" fillId="0" borderId="13" xfId="10" applyNumberFormat="1" applyFont="1" applyBorder="1" applyAlignment="1">
      <alignment horizontal="center" vertical="center"/>
    </xf>
    <xf numFmtId="1" fontId="30" fillId="0" borderId="13" xfId="10" quotePrefix="1" applyNumberFormat="1" applyFont="1" applyBorder="1" applyAlignment="1">
      <alignment horizontal="center" vertical="center"/>
    </xf>
    <xf numFmtId="0" fontId="11" fillId="0" borderId="0" xfId="10" applyFont="1" applyAlignment="1">
      <alignment horizontal="center" vertical="center"/>
    </xf>
    <xf numFmtId="0" fontId="4" fillId="0" borderId="0" xfId="12">
      <alignment vertical="center"/>
    </xf>
    <xf numFmtId="0" fontId="36" fillId="0" borderId="22" xfId="12" applyFont="1" applyBorder="1" applyAlignment="1">
      <alignment vertical="center"/>
    </xf>
    <xf numFmtId="0" fontId="37" fillId="0" borderId="23" xfId="12" applyFont="1" applyBorder="1" applyAlignment="1"/>
    <xf numFmtId="0" fontId="11" fillId="0" borderId="0" xfId="12" applyFont="1">
      <alignment vertical="center"/>
    </xf>
    <xf numFmtId="0" fontId="38" fillId="0" borderId="0" xfId="12" applyFont="1" applyBorder="1" applyAlignment="1">
      <alignment horizontal="center" vertical="center"/>
    </xf>
    <xf numFmtId="0" fontId="40" fillId="0" borderId="0" xfId="12" applyFont="1" applyBorder="1" applyAlignment="1">
      <alignment horizontal="center" vertical="center"/>
    </xf>
    <xf numFmtId="0" fontId="41" fillId="0" borderId="0" xfId="12" applyFont="1">
      <alignment vertical="center"/>
    </xf>
    <xf numFmtId="0" fontId="43" fillId="0" borderId="0" xfId="12" applyFont="1" applyBorder="1" applyAlignment="1">
      <alignment vertical="center"/>
    </xf>
    <xf numFmtId="0" fontId="44" fillId="0" borderId="0" xfId="12" applyFont="1" applyBorder="1" applyAlignment="1"/>
    <xf numFmtId="0" fontId="44" fillId="0" borderId="0" xfId="12" applyFont="1" applyBorder="1" applyAlignment="1">
      <alignment horizontal="center"/>
    </xf>
    <xf numFmtId="0" fontId="37" fillId="0" borderId="0" xfId="12" applyFont="1">
      <alignment vertical="center"/>
    </xf>
    <xf numFmtId="0" fontId="45" fillId="0" borderId="24" xfId="12" applyFont="1" applyBorder="1" applyAlignment="1">
      <alignment horizontal="center" vertical="center"/>
    </xf>
    <xf numFmtId="0" fontId="45" fillId="0" borderId="25" xfId="12" applyFont="1" applyBorder="1" applyAlignment="1">
      <alignment horizontal="left" vertical="center"/>
    </xf>
    <xf numFmtId="0" fontId="46" fillId="0" borderId="26" xfId="12" applyFont="1" applyBorder="1">
      <alignment vertical="center"/>
    </xf>
    <xf numFmtId="0" fontId="46" fillId="0" borderId="26" xfId="14" applyFont="1" applyBorder="1">
      <alignment vertical="center"/>
    </xf>
    <xf numFmtId="0" fontId="45" fillId="0" borderId="26" xfId="14" applyFont="1" applyBorder="1" applyAlignment="1">
      <alignment vertical="center"/>
    </xf>
    <xf numFmtId="0" fontId="46" fillId="0" borderId="26" xfId="14" applyFont="1" applyBorder="1" applyAlignment="1"/>
    <xf numFmtId="14" fontId="45" fillId="0" borderId="26" xfId="14" applyNumberFormat="1" applyFont="1" applyBorder="1" applyAlignment="1">
      <alignment horizontal="center" vertical="center"/>
    </xf>
    <xf numFmtId="14" fontId="45" fillId="0" borderId="26" xfId="14" applyNumberFormat="1" applyFont="1" applyBorder="1" applyAlignment="1" applyProtection="1">
      <alignment horizontal="center" vertical="center"/>
      <protection locked="0"/>
    </xf>
    <xf numFmtId="0" fontId="46" fillId="0" borderId="27" xfId="12" applyFont="1" applyBorder="1">
      <alignment vertical="center"/>
    </xf>
    <xf numFmtId="0" fontId="45" fillId="0" borderId="28" xfId="12" applyFont="1" applyBorder="1" applyAlignment="1">
      <alignment horizontal="center" vertical="center"/>
    </xf>
    <xf numFmtId="0" fontId="45" fillId="0" borderId="29" xfId="12" applyFont="1" applyBorder="1" applyAlignment="1">
      <alignment horizontal="left" vertical="center"/>
    </xf>
    <xf numFmtId="0" fontId="46" fillId="0" borderId="0" xfId="12" applyFont="1" applyBorder="1">
      <alignment vertical="center"/>
    </xf>
    <xf numFmtId="0" fontId="45" fillId="0" borderId="0" xfId="12" applyFont="1" applyBorder="1" applyAlignment="1">
      <alignment vertical="center"/>
    </xf>
    <xf numFmtId="178" fontId="45" fillId="0" borderId="0" xfId="12" applyNumberFormat="1" applyFont="1" applyBorder="1" applyAlignment="1" applyProtection="1">
      <alignment horizontal="center" vertical="center"/>
      <protection locked="0"/>
    </xf>
    <xf numFmtId="0" fontId="45" fillId="0" borderId="30" xfId="12" applyFont="1" applyBorder="1" applyAlignment="1">
      <alignment vertical="center"/>
    </xf>
    <xf numFmtId="0" fontId="46" fillId="0" borderId="29" xfId="12" applyFont="1" applyBorder="1" applyAlignment="1">
      <alignment horizontal="center" vertical="center"/>
    </xf>
    <xf numFmtId="0" fontId="47" fillId="0" borderId="0" xfId="12" applyFont="1" applyBorder="1" applyAlignment="1" applyProtection="1">
      <alignment horizontal="center" vertical="center"/>
      <protection locked="0"/>
    </xf>
    <xf numFmtId="0" fontId="46" fillId="0" borderId="30" xfId="12" applyFont="1" applyBorder="1">
      <alignment vertical="center"/>
    </xf>
    <xf numFmtId="0" fontId="45" fillId="0" borderId="31" xfId="12" applyFont="1" applyBorder="1" applyAlignment="1">
      <alignment horizontal="center" vertical="center"/>
    </xf>
    <xf numFmtId="0" fontId="46" fillId="0" borderId="32" xfId="12" applyFont="1" applyBorder="1">
      <alignment vertical="center"/>
    </xf>
    <xf numFmtId="0" fontId="45" fillId="0" borderId="32" xfId="12" applyFont="1" applyBorder="1" applyAlignment="1">
      <alignment horizontal="left" vertical="center"/>
    </xf>
    <xf numFmtId="0" fontId="45" fillId="0" borderId="32" xfId="12" applyFont="1" applyBorder="1" applyAlignment="1" applyProtection="1">
      <alignment horizontal="left" vertical="center"/>
      <protection locked="0"/>
    </xf>
    <xf numFmtId="0" fontId="46" fillId="0" borderId="32" xfId="12" applyFont="1" applyBorder="1" applyAlignment="1">
      <alignment horizontal="left"/>
    </xf>
    <xf numFmtId="0" fontId="45" fillId="0" borderId="32" xfId="12" applyFont="1" applyBorder="1" applyAlignment="1">
      <alignment vertical="center"/>
    </xf>
    <xf numFmtId="0" fontId="46" fillId="0" borderId="32" xfId="12" applyFont="1" applyBorder="1" applyAlignment="1">
      <alignment vertical="top"/>
    </xf>
    <xf numFmtId="14" fontId="45" fillId="0" borderId="32" xfId="12" applyNumberFormat="1" applyFont="1" applyBorder="1" applyAlignment="1" applyProtection="1">
      <alignment horizontal="center" vertical="center"/>
      <protection locked="0"/>
    </xf>
    <xf numFmtId="0" fontId="47" fillId="0" borderId="32" xfId="12" applyFont="1" applyBorder="1" applyAlignment="1" applyProtection="1">
      <alignment horizontal="center" vertical="center"/>
      <protection locked="0"/>
    </xf>
    <xf numFmtId="0" fontId="46" fillId="0" borderId="32" xfId="12" applyFont="1" applyBorder="1" applyAlignment="1">
      <alignment horizontal="center" vertical="center"/>
    </xf>
    <xf numFmtId="0" fontId="46" fillId="0" borderId="33" xfId="12" applyFont="1" applyBorder="1">
      <alignment vertical="center"/>
    </xf>
    <xf numFmtId="0" fontId="48" fillId="0" borderId="0" xfId="12" applyFont="1" applyBorder="1" applyAlignment="1">
      <alignment vertical="center"/>
    </xf>
    <xf numFmtId="0" fontId="44" fillId="0" borderId="0" xfId="12" applyFont="1" applyFill="1" applyBorder="1" applyAlignment="1">
      <alignment horizontal="center" vertical="center"/>
    </xf>
    <xf numFmtId="0" fontId="49" fillId="0" borderId="0" xfId="12" applyFont="1" applyFill="1" applyBorder="1" applyAlignment="1">
      <alignment horizontal="left" vertical="center"/>
    </xf>
    <xf numFmtId="0" fontId="44" fillId="0" borderId="0" xfId="12" applyFont="1" applyFill="1" applyBorder="1" applyAlignment="1" applyProtection="1">
      <alignment horizontal="center" vertical="center"/>
      <protection locked="0"/>
    </xf>
    <xf numFmtId="0" fontId="48" fillId="0" borderId="0" xfId="12" applyFont="1" applyFill="1" applyBorder="1" applyAlignment="1" applyProtection="1">
      <alignment horizontal="center" vertical="center"/>
      <protection locked="0"/>
    </xf>
    <xf numFmtId="0" fontId="50" fillId="8" borderId="34" xfId="12" applyFont="1" applyFill="1" applyBorder="1" applyAlignment="1">
      <alignment horizontal="center" vertical="center"/>
    </xf>
    <xf numFmtId="0" fontId="51" fillId="5" borderId="35" xfId="12" applyFont="1" applyFill="1" applyBorder="1" applyAlignment="1">
      <alignment horizontal="center" vertical="center"/>
    </xf>
    <xf numFmtId="177" fontId="51" fillId="5" borderId="35" xfId="12" applyNumberFormat="1" applyFont="1" applyFill="1" applyBorder="1" applyAlignment="1">
      <alignment horizontal="center" vertical="center"/>
    </xf>
    <xf numFmtId="0" fontId="51" fillId="5" borderId="36" xfId="12" applyFont="1" applyFill="1" applyBorder="1" applyAlignment="1" applyProtection="1">
      <alignment horizontal="center" vertical="center"/>
      <protection locked="0"/>
    </xf>
    <xf numFmtId="0" fontId="51" fillId="5" borderId="37" xfId="12" applyFont="1" applyFill="1" applyBorder="1" applyAlignment="1" applyProtection="1">
      <alignment horizontal="center" vertical="center"/>
      <protection locked="0"/>
    </xf>
    <xf numFmtId="0" fontId="52" fillId="5" borderId="37" xfId="12" applyFont="1" applyFill="1" applyBorder="1" applyAlignment="1" applyProtection="1">
      <alignment horizontal="center" vertical="center"/>
      <protection locked="0"/>
    </xf>
    <xf numFmtId="0" fontId="11" fillId="5" borderId="37" xfId="12" applyFont="1" applyFill="1" applyBorder="1">
      <alignment vertical="center"/>
    </xf>
    <xf numFmtId="0" fontId="11" fillId="5" borderId="38" xfId="12" applyFont="1" applyFill="1" applyBorder="1">
      <alignment vertical="center"/>
    </xf>
    <xf numFmtId="0" fontId="53" fillId="0" borderId="13" xfId="12" applyFont="1" applyBorder="1" applyAlignment="1">
      <alignment horizontal="center" vertical="center"/>
    </xf>
    <xf numFmtId="0" fontId="30" fillId="0" borderId="13" xfId="12" applyFont="1" applyBorder="1" applyAlignment="1">
      <alignment horizontal="center" vertical="center"/>
    </xf>
    <xf numFmtId="14" fontId="27" fillId="0" borderId="13" xfId="12" applyNumberFormat="1" applyFont="1" applyBorder="1" applyAlignment="1">
      <alignment horizontal="center" vertical="center"/>
    </xf>
    <xf numFmtId="179" fontId="30" fillId="0" borderId="13" xfId="12" applyNumberFormat="1" applyFont="1" applyBorder="1" applyAlignment="1">
      <alignment horizontal="center" vertical="center"/>
    </xf>
    <xf numFmtId="1" fontId="30" fillId="0" borderId="13" xfId="12" applyNumberFormat="1" applyFont="1" applyBorder="1" applyAlignment="1">
      <alignment horizontal="center" vertical="center"/>
    </xf>
    <xf numFmtId="0" fontId="11" fillId="0" borderId="0" xfId="12" applyFont="1" applyAlignment="1">
      <alignment horizontal="center" vertical="center"/>
    </xf>
    <xf numFmtId="0" fontId="3" fillId="0" borderId="0" xfId="15">
      <alignment vertical="center"/>
    </xf>
    <xf numFmtId="0" fontId="3" fillId="0" borderId="42" xfId="15" applyBorder="1" applyAlignment="1">
      <alignment horizontal="center" vertical="center"/>
    </xf>
    <xf numFmtId="0" fontId="3" fillId="0" borderId="0" xfId="15" applyBorder="1" applyAlignment="1">
      <alignment horizontal="center" vertical="center"/>
    </xf>
    <xf numFmtId="0" fontId="3" fillId="0" borderId="43" xfId="15" applyBorder="1" applyAlignment="1">
      <alignment horizontal="center" vertical="center"/>
    </xf>
    <xf numFmtId="0" fontId="3" fillId="9" borderId="42" xfId="15" applyFill="1" applyBorder="1">
      <alignment vertical="center"/>
    </xf>
    <xf numFmtId="0" fontId="3" fillId="0" borderId="0" xfId="15" applyBorder="1">
      <alignment vertical="center"/>
    </xf>
    <xf numFmtId="180" fontId="0" fillId="9" borderId="43" xfId="16" applyNumberFormat="1" applyFont="1" applyFill="1" applyBorder="1">
      <alignment vertical="center"/>
    </xf>
    <xf numFmtId="0" fontId="3" fillId="9" borderId="44" xfId="15" applyFill="1" applyBorder="1">
      <alignment vertical="center"/>
    </xf>
    <xf numFmtId="0" fontId="3" fillId="0" borderId="45" xfId="15" applyBorder="1">
      <alignment vertical="center"/>
    </xf>
    <xf numFmtId="180" fontId="0" fillId="9" borderId="46" xfId="16" applyNumberFormat="1" applyFont="1" applyFill="1" applyBorder="1">
      <alignment vertical="center"/>
    </xf>
    <xf numFmtId="0" fontId="2" fillId="0" borderId="0" xfId="17">
      <alignment vertical="center"/>
    </xf>
    <xf numFmtId="0" fontId="36" fillId="0" borderId="22" xfId="17" applyFont="1" applyBorder="1" applyAlignment="1">
      <alignment vertical="center"/>
    </xf>
    <xf numFmtId="0" fontId="37" fillId="0" borderId="23" xfId="17" applyFont="1" applyBorder="1" applyAlignment="1"/>
    <xf numFmtId="0" fontId="11" fillId="0" borderId="0" xfId="17" applyFont="1">
      <alignment vertical="center"/>
    </xf>
    <xf numFmtId="0" fontId="38" fillId="0" borderId="0" xfId="17" applyFont="1" applyBorder="1" applyAlignment="1">
      <alignment horizontal="center" vertical="center"/>
    </xf>
    <xf numFmtId="0" fontId="40" fillId="0" borderId="0" xfId="17" applyFont="1" applyBorder="1" applyAlignment="1">
      <alignment horizontal="center" vertical="center"/>
    </xf>
    <xf numFmtId="0" fontId="41" fillId="0" borderId="0" xfId="17" applyFont="1">
      <alignment vertical="center"/>
    </xf>
    <xf numFmtId="0" fontId="43" fillId="0" borderId="0" xfId="17" applyFont="1" applyBorder="1" applyAlignment="1">
      <alignment vertical="center"/>
    </xf>
    <xf numFmtId="0" fontId="44" fillId="0" borderId="0" xfId="17" applyFont="1" applyBorder="1" applyAlignment="1"/>
    <xf numFmtId="0" fontId="44" fillId="0" borderId="0" xfId="17" applyFont="1" applyBorder="1" applyAlignment="1">
      <alignment horizontal="center"/>
    </xf>
    <xf numFmtId="0" fontId="37" fillId="0" borderId="0" xfId="17" applyFont="1">
      <alignment vertical="center"/>
    </xf>
    <xf numFmtId="0" fontId="45" fillId="0" borderId="24" xfId="17" applyFont="1" applyBorder="1" applyAlignment="1">
      <alignment horizontal="center" vertical="center"/>
    </xf>
    <xf numFmtId="0" fontId="45" fillId="0" borderId="25" xfId="17" applyFont="1" applyBorder="1" applyAlignment="1">
      <alignment horizontal="left" vertical="center"/>
    </xf>
    <xf numFmtId="0" fontId="46" fillId="0" borderId="26" xfId="17" applyFont="1" applyBorder="1">
      <alignment vertical="center"/>
    </xf>
    <xf numFmtId="0" fontId="46" fillId="0" borderId="26" xfId="19" applyFont="1" applyBorder="1">
      <alignment vertical="center"/>
    </xf>
    <xf numFmtId="0" fontId="45" fillId="0" borderId="26" xfId="19" applyFont="1" applyBorder="1" applyAlignment="1">
      <alignment vertical="center"/>
    </xf>
    <xf numFmtId="0" fontId="46" fillId="0" borderId="26" xfId="19" applyFont="1" applyBorder="1" applyAlignment="1"/>
    <xf numFmtId="14" fontId="45" fillId="0" borderId="26" xfId="19" applyNumberFormat="1" applyFont="1" applyBorder="1" applyAlignment="1">
      <alignment horizontal="center" vertical="center"/>
    </xf>
    <xf numFmtId="14" fontId="45" fillId="0" borderId="26" xfId="19" applyNumberFormat="1" applyFont="1" applyBorder="1" applyAlignment="1" applyProtection="1">
      <alignment horizontal="center" vertical="center"/>
      <protection locked="0"/>
    </xf>
    <xf numFmtId="0" fontId="46" fillId="0" borderId="27" xfId="17" applyFont="1" applyBorder="1">
      <alignment vertical="center"/>
    </xf>
    <xf numFmtId="0" fontId="45" fillId="0" borderId="28" xfId="17" applyFont="1" applyBorder="1" applyAlignment="1">
      <alignment horizontal="center" vertical="center"/>
    </xf>
    <xf numFmtId="0" fontId="45" fillId="0" borderId="29" xfId="17" applyFont="1" applyBorder="1" applyAlignment="1">
      <alignment horizontal="left" vertical="center"/>
    </xf>
    <xf numFmtId="0" fontId="46" fillId="0" borderId="0" xfId="17" applyFont="1" applyBorder="1">
      <alignment vertical="center"/>
    </xf>
    <xf numFmtId="0" fontId="45" fillId="0" borderId="0" xfId="17" applyFont="1" applyBorder="1" applyAlignment="1">
      <alignment vertical="center"/>
    </xf>
    <xf numFmtId="178" fontId="45" fillId="0" borderId="0" xfId="17" applyNumberFormat="1" applyFont="1" applyBorder="1" applyAlignment="1" applyProtection="1">
      <alignment horizontal="center" vertical="center"/>
      <protection locked="0"/>
    </xf>
    <xf numFmtId="0" fontId="45" fillId="0" borderId="30" xfId="17" applyFont="1" applyBorder="1" applyAlignment="1">
      <alignment vertical="center"/>
    </xf>
    <xf numFmtId="0" fontId="46" fillId="0" borderId="29" xfId="17" applyFont="1" applyBorder="1" applyAlignment="1">
      <alignment horizontal="center" vertical="center"/>
    </xf>
    <xf numFmtId="0" fontId="47" fillId="0" borderId="0" xfId="17" applyFont="1" applyBorder="1" applyAlignment="1" applyProtection="1">
      <alignment horizontal="center" vertical="center"/>
      <protection locked="0"/>
    </xf>
    <xf numFmtId="0" fontId="46" fillId="0" borderId="30" xfId="17" applyFont="1" applyBorder="1">
      <alignment vertical="center"/>
    </xf>
    <xf numFmtId="0" fontId="45" fillId="0" borderId="31" xfId="17" applyFont="1" applyBorder="1" applyAlignment="1">
      <alignment horizontal="center" vertical="center"/>
    </xf>
    <xf numFmtId="0" fontId="46" fillId="0" borderId="32" xfId="17" applyFont="1" applyBorder="1">
      <alignment vertical="center"/>
    </xf>
    <xf numFmtId="0" fontId="45" fillId="0" borderId="32" xfId="17" applyFont="1" applyBorder="1" applyAlignment="1">
      <alignment horizontal="left" vertical="center"/>
    </xf>
    <xf numFmtId="0" fontId="45" fillId="0" borderId="32" xfId="17" applyFont="1" applyBorder="1" applyAlignment="1" applyProtection="1">
      <alignment horizontal="left" vertical="center"/>
      <protection locked="0"/>
    </xf>
    <xf numFmtId="0" fontId="46" fillId="0" borderId="32" xfId="17" applyFont="1" applyBorder="1" applyAlignment="1">
      <alignment horizontal="left"/>
    </xf>
    <xf numFmtId="0" fontId="45" fillId="0" borderId="32" xfId="17" applyFont="1" applyBorder="1" applyAlignment="1">
      <alignment vertical="center"/>
    </xf>
    <xf numFmtId="0" fontId="46" fillId="0" borderId="32" xfId="17" applyFont="1" applyBorder="1" applyAlignment="1">
      <alignment vertical="top"/>
    </xf>
    <xf numFmtId="14" fontId="45" fillId="0" borderId="32" xfId="17" applyNumberFormat="1" applyFont="1" applyBorder="1" applyAlignment="1" applyProtection="1">
      <alignment horizontal="center" vertical="center"/>
      <protection locked="0"/>
    </xf>
    <xf numFmtId="0" fontId="47" fillId="0" borderId="32" xfId="17" applyFont="1" applyBorder="1" applyAlignment="1" applyProtection="1">
      <alignment horizontal="center" vertical="center"/>
      <protection locked="0"/>
    </xf>
    <xf numFmtId="0" fontId="46" fillId="0" borderId="32" xfId="17" applyFont="1" applyBorder="1" applyAlignment="1">
      <alignment horizontal="center" vertical="center"/>
    </xf>
    <xf numFmtId="0" fontId="46" fillId="0" borderId="33" xfId="17" applyFont="1" applyBorder="1">
      <alignment vertical="center"/>
    </xf>
    <xf numFmtId="0" fontId="48" fillId="0" borderId="0" xfId="17" applyFont="1" applyBorder="1" applyAlignment="1">
      <alignment vertical="center"/>
    </xf>
    <xf numFmtId="0" fontId="44" fillId="0" borderId="0" xfId="17" applyFont="1" applyFill="1" applyBorder="1" applyAlignment="1">
      <alignment horizontal="center" vertical="center"/>
    </xf>
    <xf numFmtId="0" fontId="49" fillId="0" borderId="0" xfId="17" applyFont="1" applyFill="1" applyBorder="1" applyAlignment="1">
      <alignment horizontal="left" vertical="center"/>
    </xf>
    <xf numFmtId="0" fontId="44" fillId="0" borderId="0" xfId="17" applyFont="1" applyFill="1" applyBorder="1" applyAlignment="1" applyProtection="1">
      <alignment horizontal="center" vertical="center"/>
      <protection locked="0"/>
    </xf>
    <xf numFmtId="0" fontId="48" fillId="0" borderId="0" xfId="17" applyFont="1" applyFill="1" applyBorder="1" applyAlignment="1" applyProtection="1">
      <alignment horizontal="center" vertical="center"/>
      <protection locked="0"/>
    </xf>
    <xf numFmtId="0" fontId="50" fillId="8" borderId="34" xfId="17" applyFont="1" applyFill="1" applyBorder="1" applyAlignment="1">
      <alignment horizontal="center" vertical="center"/>
    </xf>
    <xf numFmtId="0" fontId="51" fillId="5" borderId="35" xfId="17" applyFont="1" applyFill="1" applyBorder="1" applyAlignment="1">
      <alignment horizontal="center" vertical="center"/>
    </xf>
    <xf numFmtId="177" fontId="51" fillId="5" borderId="35" xfId="17" applyNumberFormat="1" applyFont="1" applyFill="1" applyBorder="1" applyAlignment="1">
      <alignment horizontal="center" vertical="center"/>
    </xf>
    <xf numFmtId="0" fontId="51" fillId="5" borderId="36" xfId="17" applyFont="1" applyFill="1" applyBorder="1" applyAlignment="1" applyProtection="1">
      <alignment horizontal="center" vertical="center"/>
      <protection locked="0"/>
    </xf>
    <xf numFmtId="0" fontId="51" fillId="5" borderId="37" xfId="17" applyFont="1" applyFill="1" applyBorder="1" applyAlignment="1" applyProtection="1">
      <alignment horizontal="center" vertical="center"/>
      <protection locked="0"/>
    </xf>
    <xf numFmtId="0" fontId="52" fillId="5" borderId="37" xfId="17" applyFont="1" applyFill="1" applyBorder="1" applyAlignment="1" applyProtection="1">
      <alignment horizontal="center" vertical="center"/>
      <protection locked="0"/>
    </xf>
    <xf numFmtId="0" fontId="11" fillId="5" borderId="37" xfId="17" applyFont="1" applyFill="1" applyBorder="1">
      <alignment vertical="center"/>
    </xf>
    <xf numFmtId="0" fontId="11" fillId="5" borderId="38" xfId="17" applyFont="1" applyFill="1" applyBorder="1">
      <alignment vertical="center"/>
    </xf>
    <xf numFmtId="0" fontId="53" fillId="0" borderId="13" xfId="17" applyFont="1" applyBorder="1" applyAlignment="1">
      <alignment horizontal="center" vertical="center"/>
    </xf>
    <xf numFmtId="0" fontId="30" fillId="0" borderId="13" xfId="17" applyFont="1" applyBorder="1" applyAlignment="1">
      <alignment horizontal="center" vertical="center"/>
    </xf>
    <xf numFmtId="14" fontId="27" fillId="0" borderId="13" xfId="17" applyNumberFormat="1" applyFont="1" applyBorder="1" applyAlignment="1">
      <alignment horizontal="center" vertical="center"/>
    </xf>
    <xf numFmtId="179" fontId="30" fillId="0" borderId="13" xfId="17" applyNumberFormat="1" applyFont="1" applyBorder="1" applyAlignment="1">
      <alignment horizontal="center" vertical="center"/>
    </xf>
    <xf numFmtId="1" fontId="30" fillId="0" borderId="13" xfId="17" quotePrefix="1" applyNumberFormat="1" applyFont="1" applyBorder="1" applyAlignment="1">
      <alignment horizontal="center" vertical="center"/>
    </xf>
    <xf numFmtId="1" fontId="30" fillId="0" borderId="13" xfId="17" applyNumberFormat="1" applyFont="1" applyBorder="1" applyAlignment="1">
      <alignment horizontal="center" vertical="center"/>
    </xf>
    <xf numFmtId="0" fontId="11" fillId="0" borderId="0" xfId="17" applyFont="1" applyAlignment="1">
      <alignment horizontal="center" vertical="center"/>
    </xf>
    <xf numFmtId="0" fontId="1" fillId="0" borderId="0" xfId="20">
      <alignment vertical="center"/>
    </xf>
    <xf numFmtId="0" fontId="36" fillId="0" borderId="22" xfId="20" applyFont="1" applyBorder="1" applyAlignment="1">
      <alignment vertical="center"/>
    </xf>
    <xf numFmtId="0" fontId="37" fillId="0" borderId="23" xfId="20" applyFont="1" applyBorder="1" applyAlignment="1"/>
    <xf numFmtId="0" fontId="11" fillId="0" borderId="0" xfId="20" applyFont="1">
      <alignment vertical="center"/>
    </xf>
    <xf numFmtId="0" fontId="38" fillId="0" borderId="0" xfId="20" applyFont="1" applyBorder="1" applyAlignment="1">
      <alignment horizontal="center" vertical="center"/>
    </xf>
    <xf numFmtId="0" fontId="40" fillId="0" borderId="0" xfId="20" applyFont="1" applyBorder="1" applyAlignment="1">
      <alignment horizontal="center" vertical="center"/>
    </xf>
    <xf numFmtId="0" fontId="41" fillId="0" borderId="0" xfId="20" applyFont="1">
      <alignment vertical="center"/>
    </xf>
    <xf numFmtId="0" fontId="43" fillId="0" borderId="0" xfId="20" applyFont="1" applyBorder="1" applyAlignment="1">
      <alignment vertical="center"/>
    </xf>
    <xf numFmtId="0" fontId="44" fillId="0" borderId="0" xfId="20" applyFont="1" applyBorder="1" applyAlignment="1"/>
    <xf numFmtId="0" fontId="44" fillId="0" borderId="0" xfId="20" applyFont="1" applyBorder="1" applyAlignment="1">
      <alignment horizontal="center"/>
    </xf>
    <xf numFmtId="0" fontId="37" fillId="0" borderId="0" xfId="20" applyFont="1">
      <alignment vertical="center"/>
    </xf>
    <xf numFmtId="0" fontId="45" fillId="0" borderId="24" xfId="20" applyFont="1" applyBorder="1" applyAlignment="1">
      <alignment horizontal="center" vertical="center"/>
    </xf>
    <xf numFmtId="0" fontId="45" fillId="0" borderId="25" xfId="20" applyFont="1" applyBorder="1" applyAlignment="1">
      <alignment horizontal="left" vertical="center"/>
    </xf>
    <xf numFmtId="0" fontId="46" fillId="0" borderId="26" xfId="20" applyFont="1" applyBorder="1">
      <alignment vertical="center"/>
    </xf>
    <xf numFmtId="0" fontId="46" fillId="0" borderId="26" xfId="22" applyFont="1" applyBorder="1">
      <alignment vertical="center"/>
    </xf>
    <xf numFmtId="0" fontId="45" fillId="0" borderId="26" xfId="22" applyFont="1" applyBorder="1" applyAlignment="1">
      <alignment vertical="center"/>
    </xf>
    <xf numFmtId="0" fontId="46" fillId="0" borderId="26" xfId="22" applyFont="1" applyBorder="1" applyAlignment="1"/>
    <xf numFmtId="14" fontId="45" fillId="0" borderId="26" xfId="22" applyNumberFormat="1" applyFont="1" applyBorder="1" applyAlignment="1">
      <alignment horizontal="center" vertical="center"/>
    </xf>
    <xf numFmtId="14" fontId="45" fillId="0" borderId="26" xfId="22" applyNumberFormat="1" applyFont="1" applyBorder="1" applyAlignment="1" applyProtection="1">
      <alignment horizontal="center" vertical="center"/>
      <protection locked="0"/>
    </xf>
    <xf numFmtId="0" fontId="46" fillId="0" borderId="27" xfId="20" applyFont="1" applyBorder="1">
      <alignment vertical="center"/>
    </xf>
    <xf numFmtId="0" fontId="45" fillId="0" borderId="28" xfId="20" applyFont="1" applyBorder="1" applyAlignment="1">
      <alignment horizontal="center" vertical="center"/>
    </xf>
    <xf numFmtId="0" fontId="45" fillId="0" borderId="29" xfId="20" applyFont="1" applyBorder="1" applyAlignment="1">
      <alignment horizontal="left" vertical="center"/>
    </xf>
    <xf numFmtId="0" fontId="46" fillId="0" borderId="0" xfId="20" applyFont="1" applyBorder="1">
      <alignment vertical="center"/>
    </xf>
    <xf numFmtId="0" fontId="45" fillId="0" borderId="0" xfId="20" applyFont="1" applyBorder="1" applyAlignment="1">
      <alignment vertical="center"/>
    </xf>
    <xf numFmtId="178" fontId="45" fillId="0" borderId="0" xfId="20" applyNumberFormat="1" applyFont="1" applyBorder="1" applyAlignment="1" applyProtection="1">
      <alignment horizontal="center" vertical="center"/>
      <protection locked="0"/>
    </xf>
    <xf numFmtId="0" fontId="45" fillId="0" borderId="30" xfId="20" applyFont="1" applyBorder="1" applyAlignment="1">
      <alignment vertical="center"/>
    </xf>
    <xf numFmtId="0" fontId="46" fillId="0" borderId="29" xfId="20" applyFont="1" applyBorder="1" applyAlignment="1">
      <alignment horizontal="center" vertical="center"/>
    </xf>
    <xf numFmtId="0" fontId="47" fillId="0" borderId="0" xfId="20" applyFont="1" applyBorder="1" applyAlignment="1" applyProtection="1">
      <alignment horizontal="center" vertical="center"/>
      <protection locked="0"/>
    </xf>
    <xf numFmtId="0" fontId="46" fillId="0" borderId="30" xfId="20" applyFont="1" applyBorder="1">
      <alignment vertical="center"/>
    </xf>
    <xf numFmtId="0" fontId="45" fillId="0" borderId="31" xfId="20" applyFont="1" applyBorder="1" applyAlignment="1">
      <alignment horizontal="center" vertical="center"/>
    </xf>
    <xf numFmtId="0" fontId="46" fillId="0" borderId="32" xfId="20" applyFont="1" applyBorder="1">
      <alignment vertical="center"/>
    </xf>
    <xf numFmtId="0" fontId="45" fillId="0" borderId="32" xfId="20" applyFont="1" applyBorder="1" applyAlignment="1">
      <alignment horizontal="left" vertical="center"/>
    </xf>
    <xf numFmtId="0" fontId="45" fillId="0" borderId="32" xfId="20" applyFont="1" applyBorder="1" applyAlignment="1" applyProtection="1">
      <alignment horizontal="left" vertical="center"/>
      <protection locked="0"/>
    </xf>
    <xf numFmtId="0" fontId="46" fillId="0" borderId="32" xfId="20" applyFont="1" applyBorder="1" applyAlignment="1">
      <alignment horizontal="left"/>
    </xf>
    <xf numFmtId="0" fontId="45" fillId="0" borderId="32" xfId="20" applyFont="1" applyBorder="1" applyAlignment="1">
      <alignment vertical="center"/>
    </xf>
    <xf numFmtId="0" fontId="46" fillId="0" borderId="32" xfId="20" applyFont="1" applyBorder="1" applyAlignment="1">
      <alignment vertical="top"/>
    </xf>
    <xf numFmtId="14" fontId="45" fillId="0" borderId="32" xfId="20" applyNumberFormat="1" applyFont="1" applyBorder="1" applyAlignment="1" applyProtection="1">
      <alignment horizontal="center" vertical="center"/>
      <protection locked="0"/>
    </xf>
    <xf numFmtId="0" fontId="47" fillId="0" borderId="32" xfId="20" applyFont="1" applyBorder="1" applyAlignment="1" applyProtection="1">
      <alignment horizontal="center" vertical="center"/>
      <protection locked="0"/>
    </xf>
    <xf numFmtId="0" fontId="46" fillId="0" borderId="32" xfId="20" applyFont="1" applyBorder="1" applyAlignment="1">
      <alignment horizontal="center" vertical="center"/>
    </xf>
    <xf numFmtId="0" fontId="46" fillId="0" borderId="33" xfId="20" applyFont="1" applyBorder="1">
      <alignment vertical="center"/>
    </xf>
    <xf numFmtId="0" fontId="48" fillId="0" borderId="0" xfId="20" applyFont="1" applyBorder="1" applyAlignment="1">
      <alignment vertical="center"/>
    </xf>
    <xf numFmtId="0" fontId="44" fillId="0" borderId="0" xfId="20" applyFont="1" applyFill="1" applyBorder="1" applyAlignment="1">
      <alignment horizontal="center" vertical="center"/>
    </xf>
    <xf numFmtId="0" fontId="49" fillId="0" borderId="0" xfId="20" applyFont="1" applyFill="1" applyBorder="1" applyAlignment="1">
      <alignment horizontal="left" vertical="center"/>
    </xf>
    <xf numFmtId="0" fontId="44" fillId="0" borderId="0" xfId="20" applyFont="1" applyFill="1" applyBorder="1" applyAlignment="1" applyProtection="1">
      <alignment horizontal="center" vertical="center"/>
      <protection locked="0"/>
    </xf>
    <xf numFmtId="0" fontId="48" fillId="0" borderId="0" xfId="20" applyFont="1" applyFill="1" applyBorder="1" applyAlignment="1" applyProtection="1">
      <alignment horizontal="center" vertical="center"/>
      <protection locked="0"/>
    </xf>
    <xf numFmtId="0" fontId="50" fillId="8" borderId="34" xfId="20" applyFont="1" applyFill="1" applyBorder="1" applyAlignment="1">
      <alignment horizontal="center" vertical="center"/>
    </xf>
    <xf numFmtId="0" fontId="51" fillId="5" borderId="35" xfId="20" applyFont="1" applyFill="1" applyBorder="1" applyAlignment="1">
      <alignment horizontal="center" vertical="center"/>
    </xf>
    <xf numFmtId="177" fontId="51" fillId="5" borderId="35" xfId="20" applyNumberFormat="1" applyFont="1" applyFill="1" applyBorder="1" applyAlignment="1">
      <alignment horizontal="center" vertical="center"/>
    </xf>
    <xf numFmtId="0" fontId="51" fillId="5" borderId="36" xfId="20" applyFont="1" applyFill="1" applyBorder="1" applyAlignment="1" applyProtection="1">
      <alignment horizontal="center" vertical="center"/>
      <protection locked="0"/>
    </xf>
    <xf numFmtId="0" fontId="51" fillId="5" borderId="37" xfId="20" applyFont="1" applyFill="1" applyBorder="1" applyAlignment="1" applyProtection="1">
      <alignment horizontal="center" vertical="center"/>
      <protection locked="0"/>
    </xf>
    <xf numFmtId="0" fontId="52" fillId="5" borderId="37" xfId="20" applyFont="1" applyFill="1" applyBorder="1" applyAlignment="1" applyProtection="1">
      <alignment horizontal="center" vertical="center"/>
      <protection locked="0"/>
    </xf>
    <xf numFmtId="0" fontId="11" fillId="5" borderId="37" xfId="20" applyFont="1" applyFill="1" applyBorder="1">
      <alignment vertical="center"/>
    </xf>
    <xf numFmtId="0" fontId="11" fillId="5" borderId="38" xfId="20" applyFont="1" applyFill="1" applyBorder="1">
      <alignment vertical="center"/>
    </xf>
    <xf numFmtId="0" fontId="53" fillId="0" borderId="13" xfId="20" applyFont="1" applyBorder="1" applyAlignment="1">
      <alignment horizontal="center" vertical="center"/>
    </xf>
    <xf numFmtId="0" fontId="30" fillId="0" borderId="13" xfId="20" applyFont="1" applyBorder="1" applyAlignment="1">
      <alignment horizontal="center" vertical="center"/>
    </xf>
    <xf numFmtId="14" fontId="27" fillId="0" borderId="13" xfId="20" applyNumberFormat="1" applyFont="1" applyBorder="1" applyAlignment="1">
      <alignment horizontal="center" vertical="center"/>
    </xf>
    <xf numFmtId="179" fontId="30" fillId="0" borderId="13" xfId="20" applyNumberFormat="1" applyFont="1" applyBorder="1" applyAlignment="1">
      <alignment horizontal="center" vertical="center"/>
    </xf>
    <xf numFmtId="1" fontId="30" fillId="0" borderId="13" xfId="20" quotePrefix="1" applyNumberFormat="1" applyFont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14" fontId="20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76" fontId="19" fillId="0" borderId="0" xfId="0" applyNumberFormat="1" applyFont="1" applyBorder="1" applyAlignment="1">
      <alignment horizontal="center" vertical="center"/>
    </xf>
    <xf numFmtId="0" fontId="38" fillId="0" borderId="0" xfId="6" applyFont="1" applyBorder="1" applyAlignment="1">
      <alignment horizontal="center" vertical="center"/>
    </xf>
    <xf numFmtId="0" fontId="42" fillId="6" borderId="0" xfId="6" applyFont="1" applyFill="1" applyBorder="1" applyAlignment="1">
      <alignment horizontal="center" vertical="center"/>
    </xf>
    <xf numFmtId="0" fontId="45" fillId="0" borderId="26" xfId="6" applyFont="1" applyBorder="1" applyAlignment="1">
      <alignment horizontal="center" vertical="center"/>
    </xf>
    <xf numFmtId="176" fontId="45" fillId="0" borderId="26" xfId="6" applyNumberFormat="1" applyFont="1" applyBorder="1" applyAlignment="1" applyProtection="1">
      <alignment horizontal="center" vertical="center"/>
      <protection locked="0"/>
    </xf>
    <xf numFmtId="14" fontId="46" fillId="0" borderId="26" xfId="6" applyNumberFormat="1" applyFont="1" applyBorder="1" applyAlignment="1">
      <alignment horizontal="center" vertical="center"/>
    </xf>
    <xf numFmtId="0" fontId="46" fillId="0" borderId="26" xfId="6" applyFont="1" applyBorder="1" applyAlignment="1">
      <alignment horizontal="center" vertical="center"/>
    </xf>
    <xf numFmtId="0" fontId="45" fillId="0" borderId="0" xfId="6" applyFont="1" applyBorder="1" applyAlignment="1" applyProtection="1">
      <alignment horizontal="center" vertical="center"/>
      <protection locked="0"/>
    </xf>
    <xf numFmtId="0" fontId="45" fillId="0" borderId="0" xfId="6" applyFont="1" applyBorder="1" applyAlignment="1">
      <alignment horizontal="center" vertical="center"/>
    </xf>
    <xf numFmtId="176" fontId="45" fillId="0" borderId="0" xfId="6" applyNumberFormat="1" applyFont="1" applyBorder="1" applyAlignment="1">
      <alignment horizontal="center" vertical="center"/>
    </xf>
    <xf numFmtId="0" fontId="46" fillId="0" borderId="0" xfId="6" applyFont="1" applyBorder="1" applyAlignment="1">
      <alignment horizontal="center" vertical="center"/>
    </xf>
    <xf numFmtId="0" fontId="47" fillId="0" borderId="0" xfId="6" applyFont="1" applyBorder="1" applyAlignment="1" applyProtection="1">
      <alignment horizontal="center" vertical="center"/>
      <protection locked="0"/>
    </xf>
    <xf numFmtId="176" fontId="45" fillId="0" borderId="0" xfId="6" applyNumberFormat="1" applyFont="1" applyBorder="1" applyAlignment="1" applyProtection="1">
      <alignment horizontal="center" vertical="center"/>
      <protection locked="0"/>
    </xf>
    <xf numFmtId="0" fontId="45" fillId="0" borderId="0" xfId="8" applyFont="1" applyBorder="1" applyAlignment="1" applyProtection="1">
      <alignment horizontal="center" vertical="center"/>
      <protection locked="0"/>
    </xf>
    <xf numFmtId="0" fontId="45" fillId="0" borderId="0" xfId="8" applyFont="1" applyBorder="1" applyAlignment="1">
      <alignment horizontal="center" vertical="center"/>
    </xf>
    <xf numFmtId="176" fontId="45" fillId="0" borderId="0" xfId="8" applyNumberFormat="1" applyFont="1" applyBorder="1" applyAlignment="1">
      <alignment horizontal="center" vertical="center"/>
    </xf>
    <xf numFmtId="0" fontId="46" fillId="0" borderId="0" xfId="8" applyFont="1" applyBorder="1" applyAlignment="1">
      <alignment horizontal="center" vertical="center"/>
    </xf>
    <xf numFmtId="0" fontId="47" fillId="0" borderId="0" xfId="8" applyFont="1" applyBorder="1" applyAlignment="1" applyProtection="1">
      <alignment horizontal="center" vertical="center"/>
      <protection locked="0"/>
    </xf>
    <xf numFmtId="176" fontId="45" fillId="0" borderId="0" xfId="8" applyNumberFormat="1" applyFont="1" applyBorder="1" applyAlignment="1" applyProtection="1">
      <alignment horizontal="center" vertical="center"/>
      <protection locked="0"/>
    </xf>
    <xf numFmtId="0" fontId="38" fillId="0" borderId="0" xfId="8" applyFont="1" applyBorder="1" applyAlignment="1">
      <alignment horizontal="center" vertical="center"/>
    </xf>
    <xf numFmtId="0" fontId="42" fillId="6" borderId="0" xfId="8" applyFont="1" applyFill="1" applyBorder="1" applyAlignment="1">
      <alignment horizontal="center" vertical="center"/>
    </xf>
    <xf numFmtId="0" fontId="45" fillId="0" borderId="26" xfId="9" applyFont="1" applyBorder="1" applyAlignment="1">
      <alignment horizontal="center" vertical="center"/>
    </xf>
    <xf numFmtId="0" fontId="45" fillId="0" borderId="26" xfId="8" applyFont="1" applyBorder="1" applyAlignment="1">
      <alignment horizontal="center" vertical="center"/>
    </xf>
    <xf numFmtId="176" fontId="45" fillId="0" borderId="26" xfId="9" applyNumberFormat="1" applyFont="1" applyBorder="1" applyAlignment="1" applyProtection="1">
      <alignment horizontal="center" vertical="center"/>
      <protection locked="0"/>
    </xf>
    <xf numFmtId="14" fontId="46" fillId="0" borderId="26" xfId="9" applyNumberFormat="1" applyFont="1" applyBorder="1" applyAlignment="1">
      <alignment horizontal="center" vertical="center"/>
    </xf>
    <xf numFmtId="0" fontId="46" fillId="0" borderId="26" xfId="9" applyFont="1" applyBorder="1" applyAlignment="1">
      <alignment horizontal="center" vertical="center"/>
    </xf>
    <xf numFmtId="0" fontId="45" fillId="0" borderId="0" xfId="10" applyFont="1" applyBorder="1" applyAlignment="1" applyProtection="1">
      <alignment horizontal="center" vertical="center"/>
      <protection locked="0"/>
    </xf>
    <xf numFmtId="0" fontId="45" fillId="0" borderId="0" xfId="10" applyFont="1" applyBorder="1" applyAlignment="1">
      <alignment horizontal="center" vertical="center"/>
    </xf>
    <xf numFmtId="176" fontId="45" fillId="0" borderId="0" xfId="10" applyNumberFormat="1" applyFont="1" applyBorder="1" applyAlignment="1">
      <alignment horizontal="center" vertical="center"/>
    </xf>
    <xf numFmtId="0" fontId="46" fillId="0" borderId="0" xfId="10" applyFont="1" applyBorder="1" applyAlignment="1">
      <alignment horizontal="center" vertical="center"/>
    </xf>
    <xf numFmtId="0" fontId="47" fillId="0" borderId="0" xfId="10" applyFont="1" applyBorder="1" applyAlignment="1" applyProtection="1">
      <alignment horizontal="center" vertical="center"/>
      <protection locked="0"/>
    </xf>
    <xf numFmtId="176" fontId="45" fillId="0" borderId="0" xfId="10" applyNumberFormat="1" applyFont="1" applyBorder="1" applyAlignment="1" applyProtection="1">
      <alignment horizontal="center" vertical="center"/>
      <protection locked="0"/>
    </xf>
    <xf numFmtId="0" fontId="38" fillId="0" borderId="0" xfId="10" applyFont="1" applyBorder="1" applyAlignment="1">
      <alignment horizontal="center" vertical="center"/>
    </xf>
    <xf numFmtId="0" fontId="42" fillId="6" borderId="0" xfId="10" applyFont="1" applyFill="1" applyBorder="1" applyAlignment="1">
      <alignment horizontal="center" vertical="center"/>
    </xf>
    <xf numFmtId="0" fontId="45" fillId="0" borderId="26" xfId="11" applyFont="1" applyBorder="1" applyAlignment="1">
      <alignment horizontal="center" vertical="center"/>
    </xf>
    <xf numFmtId="0" fontId="45" fillId="0" borderId="26" xfId="10" applyFont="1" applyBorder="1" applyAlignment="1">
      <alignment horizontal="center" vertical="center"/>
    </xf>
    <xf numFmtId="176" fontId="45" fillId="0" borderId="26" xfId="11" applyNumberFormat="1" applyFont="1" applyBorder="1" applyAlignment="1" applyProtection="1">
      <alignment horizontal="center" vertical="center"/>
      <protection locked="0"/>
    </xf>
    <xf numFmtId="14" fontId="46" fillId="0" borderId="26" xfId="11" applyNumberFormat="1" applyFont="1" applyBorder="1" applyAlignment="1">
      <alignment horizontal="center" vertical="center"/>
    </xf>
    <xf numFmtId="0" fontId="46" fillId="0" borderId="26" xfId="11" applyFont="1" applyBorder="1" applyAlignment="1">
      <alignment horizontal="center" vertical="center"/>
    </xf>
    <xf numFmtId="0" fontId="38" fillId="0" borderId="0" xfId="12" applyFont="1" applyBorder="1" applyAlignment="1">
      <alignment horizontal="center" vertical="center"/>
    </xf>
    <xf numFmtId="0" fontId="42" fillId="6" borderId="0" xfId="12" applyFont="1" applyFill="1" applyBorder="1" applyAlignment="1">
      <alignment horizontal="center" vertical="center"/>
    </xf>
    <xf numFmtId="0" fontId="32" fillId="7" borderId="0" xfId="12" applyFont="1" applyFill="1" applyAlignment="1">
      <alignment horizontal="center" vertical="center"/>
    </xf>
    <xf numFmtId="0" fontId="45" fillId="0" borderId="26" xfId="13" applyFont="1" applyBorder="1" applyAlignment="1">
      <alignment horizontal="center" vertical="center"/>
    </xf>
    <xf numFmtId="0" fontId="45" fillId="0" borderId="26" xfId="12" applyFont="1" applyBorder="1" applyAlignment="1">
      <alignment horizontal="center" vertical="center"/>
    </xf>
    <xf numFmtId="176" fontId="45" fillId="0" borderId="26" xfId="14" applyNumberFormat="1" applyFont="1" applyBorder="1" applyAlignment="1" applyProtection="1">
      <alignment horizontal="center" vertical="center"/>
      <protection locked="0"/>
    </xf>
    <xf numFmtId="14" fontId="46" fillId="0" borderId="26" xfId="14" applyNumberFormat="1" applyFont="1" applyBorder="1" applyAlignment="1">
      <alignment horizontal="center" vertical="center"/>
    </xf>
    <xf numFmtId="0" fontId="46" fillId="0" borderId="26" xfId="14" applyFont="1" applyBorder="1" applyAlignment="1">
      <alignment horizontal="center" vertical="center"/>
    </xf>
    <xf numFmtId="0" fontId="45" fillId="0" borderId="0" xfId="12" applyFont="1" applyBorder="1" applyAlignment="1" applyProtection="1">
      <alignment horizontal="center" vertical="center"/>
      <protection locked="0"/>
    </xf>
    <xf numFmtId="0" fontId="45" fillId="0" borderId="0" xfId="12" applyFont="1" applyBorder="1" applyAlignment="1">
      <alignment horizontal="center" vertical="center"/>
    </xf>
    <xf numFmtId="176" fontId="45" fillId="0" borderId="0" xfId="12" applyNumberFormat="1" applyFont="1" applyBorder="1" applyAlignment="1">
      <alignment horizontal="center" vertical="center"/>
    </xf>
    <xf numFmtId="0" fontId="46" fillId="0" borderId="0" xfId="12" applyFont="1" applyBorder="1" applyAlignment="1">
      <alignment horizontal="center" vertical="center"/>
    </xf>
    <xf numFmtId="0" fontId="47" fillId="0" borderId="0" xfId="12" applyFont="1" applyBorder="1" applyAlignment="1" applyProtection="1">
      <alignment horizontal="center" vertical="center"/>
      <protection locked="0"/>
    </xf>
    <xf numFmtId="176" fontId="45" fillId="0" borderId="0" xfId="12" applyNumberFormat="1" applyFont="1" applyBorder="1" applyAlignment="1" applyProtection="1">
      <alignment horizontal="center" vertical="center"/>
      <protection locked="0"/>
    </xf>
    <xf numFmtId="0" fontId="45" fillId="0" borderId="0" xfId="17" applyFont="1" applyBorder="1" applyAlignment="1" applyProtection="1">
      <alignment horizontal="center" vertical="center"/>
      <protection locked="0"/>
    </xf>
    <xf numFmtId="0" fontId="45" fillId="0" borderId="0" xfId="17" applyFont="1" applyBorder="1" applyAlignment="1">
      <alignment horizontal="center" vertical="center"/>
    </xf>
    <xf numFmtId="176" fontId="45" fillId="0" borderId="0" xfId="17" applyNumberFormat="1" applyFont="1" applyBorder="1" applyAlignment="1">
      <alignment horizontal="center" vertical="center"/>
    </xf>
    <xf numFmtId="0" fontId="46" fillId="0" borderId="0" xfId="17" applyFont="1" applyBorder="1" applyAlignment="1">
      <alignment horizontal="center" vertical="center"/>
    </xf>
    <xf numFmtId="0" fontId="47" fillId="0" borderId="0" xfId="17" applyFont="1" applyBorder="1" applyAlignment="1" applyProtection="1">
      <alignment horizontal="center" vertical="center"/>
      <protection locked="0"/>
    </xf>
    <xf numFmtId="176" fontId="45" fillId="0" borderId="0" xfId="17" applyNumberFormat="1" applyFont="1" applyBorder="1" applyAlignment="1" applyProtection="1">
      <alignment horizontal="center" vertical="center"/>
      <protection locked="0"/>
    </xf>
    <xf numFmtId="0" fontId="38" fillId="0" borderId="0" xfId="17" applyFont="1" applyBorder="1" applyAlignment="1">
      <alignment horizontal="center" vertical="center"/>
    </xf>
    <xf numFmtId="0" fontId="42" fillId="6" borderId="0" xfId="17" applyFont="1" applyFill="1" applyBorder="1" applyAlignment="1">
      <alignment horizontal="center" vertical="center"/>
    </xf>
    <xf numFmtId="0" fontId="32" fillId="7" borderId="0" xfId="17" applyFont="1" applyFill="1" applyAlignment="1">
      <alignment horizontal="center" vertical="center"/>
    </xf>
    <xf numFmtId="0" fontId="45" fillId="0" borderId="26" xfId="18" applyFont="1" applyBorder="1" applyAlignment="1">
      <alignment horizontal="center" vertical="center"/>
    </xf>
    <xf numFmtId="0" fontId="45" fillId="0" borderId="26" xfId="17" applyFont="1" applyBorder="1" applyAlignment="1">
      <alignment horizontal="center" vertical="center"/>
    </xf>
    <xf numFmtId="176" fontId="45" fillId="0" borderId="26" xfId="19" applyNumberFormat="1" applyFont="1" applyBorder="1" applyAlignment="1" applyProtection="1">
      <alignment horizontal="center" vertical="center"/>
      <protection locked="0"/>
    </xf>
    <xf numFmtId="14" fontId="46" fillId="0" borderId="26" xfId="19" applyNumberFormat="1" applyFont="1" applyBorder="1" applyAlignment="1">
      <alignment horizontal="center" vertical="center"/>
    </xf>
    <xf numFmtId="0" fontId="46" fillId="0" borderId="26" xfId="19" applyFont="1" applyBorder="1" applyAlignment="1">
      <alignment horizontal="center" vertical="center"/>
    </xf>
    <xf numFmtId="0" fontId="45" fillId="0" borderId="0" xfId="20" applyFont="1" applyBorder="1" applyAlignment="1" applyProtection="1">
      <alignment horizontal="center" vertical="center"/>
      <protection locked="0"/>
    </xf>
    <xf numFmtId="0" fontId="45" fillId="0" borderId="0" xfId="20" applyFont="1" applyBorder="1" applyAlignment="1">
      <alignment horizontal="center" vertical="center"/>
    </xf>
    <xf numFmtId="176" fontId="45" fillId="0" borderId="0" xfId="20" applyNumberFormat="1" applyFont="1" applyBorder="1" applyAlignment="1">
      <alignment horizontal="center" vertical="center"/>
    </xf>
    <xf numFmtId="0" fontId="46" fillId="0" borderId="0" xfId="20" applyFont="1" applyBorder="1" applyAlignment="1">
      <alignment horizontal="center" vertical="center"/>
    </xf>
    <xf numFmtId="0" fontId="47" fillId="0" borderId="0" xfId="20" applyFont="1" applyBorder="1" applyAlignment="1" applyProtection="1">
      <alignment horizontal="center" vertical="center"/>
      <protection locked="0"/>
    </xf>
    <xf numFmtId="176" fontId="45" fillId="0" borderId="0" xfId="20" applyNumberFormat="1" applyFont="1" applyBorder="1" applyAlignment="1" applyProtection="1">
      <alignment horizontal="center" vertical="center"/>
      <protection locked="0"/>
    </xf>
    <xf numFmtId="0" fontId="38" fillId="0" borderId="0" xfId="20" applyFont="1" applyBorder="1" applyAlignment="1">
      <alignment horizontal="center" vertical="center"/>
    </xf>
    <xf numFmtId="0" fontId="42" fillId="6" borderId="0" xfId="20" applyFont="1" applyFill="1" applyBorder="1" applyAlignment="1">
      <alignment horizontal="center" vertical="center"/>
    </xf>
    <xf numFmtId="0" fontId="32" fillId="7" borderId="0" xfId="20" applyFont="1" applyFill="1" applyAlignment="1">
      <alignment horizontal="center" vertical="center"/>
    </xf>
    <xf numFmtId="0" fontId="45" fillId="0" borderId="26" xfId="21" applyFont="1" applyBorder="1" applyAlignment="1">
      <alignment horizontal="center" vertical="center"/>
    </xf>
    <xf numFmtId="0" fontId="45" fillId="0" borderId="26" xfId="20" applyFont="1" applyBorder="1" applyAlignment="1">
      <alignment horizontal="center" vertical="center"/>
    </xf>
    <xf numFmtId="176" fontId="45" fillId="0" borderId="26" xfId="22" applyNumberFormat="1" applyFont="1" applyBorder="1" applyAlignment="1" applyProtection="1">
      <alignment horizontal="center" vertical="center"/>
      <protection locked="0"/>
    </xf>
    <xf numFmtId="14" fontId="46" fillId="0" borderId="26" xfId="22" applyNumberFormat="1" applyFont="1" applyBorder="1" applyAlignment="1">
      <alignment horizontal="center" vertical="center"/>
    </xf>
    <xf numFmtId="0" fontId="46" fillId="0" borderId="26" xfId="22" applyFont="1" applyBorder="1" applyAlignment="1">
      <alignment horizontal="center" vertical="center"/>
    </xf>
    <xf numFmtId="0" fontId="3" fillId="0" borderId="39" xfId="15" applyBorder="1" applyAlignment="1">
      <alignment horizontal="center" vertical="center"/>
    </xf>
    <xf numFmtId="0" fontId="3" fillId="0" borderId="40" xfId="15" applyBorder="1" applyAlignment="1">
      <alignment horizontal="center" vertical="center"/>
    </xf>
    <xf numFmtId="0" fontId="3" fillId="0" borderId="41" xfId="15" applyBorder="1" applyAlignment="1">
      <alignment horizontal="center" vertical="center"/>
    </xf>
  </cellXfs>
  <cellStyles count="23">
    <cellStyle name="백분율 2" xfId="2"/>
    <cellStyle name="백분율 3" xfId="16"/>
    <cellStyle name="쉼표 [0] 2" xfId="3"/>
    <cellStyle name="표준" xfId="0" builtinId="0"/>
    <cellStyle name="표준 10" xfId="20"/>
    <cellStyle name="표준 2" xfId="1"/>
    <cellStyle name="표준 2 2" xfId="5"/>
    <cellStyle name="표준 3" xfId="4"/>
    <cellStyle name="표준 4" xfId="6"/>
    <cellStyle name="표준 4 2" xfId="9"/>
    <cellStyle name="표준 4 3" xfId="11"/>
    <cellStyle name="표준 4 3 2" xfId="14"/>
    <cellStyle name="표준 4 3 3" xfId="19"/>
    <cellStyle name="표준 4 3 4" xfId="22"/>
    <cellStyle name="표준 4 4" xfId="13"/>
    <cellStyle name="표준 4 5" xfId="18"/>
    <cellStyle name="표준 4 6" xfId="21"/>
    <cellStyle name="표준 5" xfId="8"/>
    <cellStyle name="표준 6" xfId="10"/>
    <cellStyle name="표준 7" xfId="12"/>
    <cellStyle name="표준 8" xfId="15"/>
    <cellStyle name="표준 9" xfId="17"/>
    <cellStyle name="표준_양계혈청검사결과(견본)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10.55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7.6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2-43E4-906E-8965F58B3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66496"/>
        <c:axId val="15106803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2-43E4-906E-8965F58B3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78912"/>
        <c:axId val="132277376"/>
      </c:lineChart>
      <c:catAx>
        <c:axId val="1510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068032"/>
        <c:crosses val="autoZero"/>
        <c:auto val="1"/>
        <c:lblAlgn val="ctr"/>
        <c:lblOffset val="100"/>
        <c:noMultiLvlLbl val="0"/>
      </c:catAx>
      <c:valAx>
        <c:axId val="15106803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066496"/>
        <c:crosses val="autoZero"/>
        <c:crossBetween val="between"/>
      </c:valAx>
      <c:valAx>
        <c:axId val="1322773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278912"/>
        <c:crosses val="max"/>
        <c:crossBetween val="between"/>
      </c:valAx>
      <c:catAx>
        <c:axId val="132278912"/>
        <c:scaling>
          <c:orientation val="minMax"/>
        </c:scaling>
        <c:delete val="1"/>
        <c:axPos val="b"/>
        <c:majorTickMark val="out"/>
        <c:minorTickMark val="none"/>
        <c:tickLblPos val="none"/>
        <c:crossAx val="132277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8846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9-40FD-9F4E-820B3A40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55200"/>
        <c:axId val="15996928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9-40FD-9F4E-820B3A40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72352"/>
        <c:axId val="159970816"/>
      </c:lineChart>
      <c:catAx>
        <c:axId val="1599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69280"/>
        <c:crosses val="autoZero"/>
        <c:auto val="1"/>
        <c:lblAlgn val="ctr"/>
        <c:lblOffset val="100"/>
        <c:noMultiLvlLbl val="0"/>
      </c:catAx>
      <c:valAx>
        <c:axId val="15996928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55200"/>
        <c:crosses val="autoZero"/>
        <c:crossBetween val="between"/>
      </c:valAx>
      <c:valAx>
        <c:axId val="15997081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72352"/>
        <c:crosses val="max"/>
        <c:crossBetween val="between"/>
      </c:valAx>
      <c:catAx>
        <c:axId val="159972352"/>
        <c:scaling>
          <c:orientation val="minMax"/>
        </c:scaling>
        <c:delete val="1"/>
        <c:axPos val="b"/>
        <c:majorTickMark val="out"/>
        <c:minorTickMark val="none"/>
        <c:tickLblPos val="none"/>
        <c:crossAx val="159970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5632.5</c:v>
                </c:pt>
                <c:pt idx="1">
                  <c:v>2574</c:v>
                </c:pt>
                <c:pt idx="2">
                  <c:v>1826</c:v>
                </c:pt>
                <c:pt idx="3">
                  <c:v>4758</c:v>
                </c:pt>
                <c:pt idx="4">
                  <c:v>4059</c:v>
                </c:pt>
                <c:pt idx="5">
                  <c:v>3598.5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9CE-9ADB-462B7EEA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61312"/>
        <c:axId val="16006284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1</c:v>
                </c:pt>
                <c:pt idx="1">
                  <c:v>0.95</c:v>
                </c:pt>
                <c:pt idx="2">
                  <c:v>0.6</c:v>
                </c:pt>
                <c:pt idx="3">
                  <c:v>1</c:v>
                </c:pt>
                <c:pt idx="4">
                  <c:v>0.95</c:v>
                </c:pt>
                <c:pt idx="5">
                  <c:v>0.95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F-49CE-9ADB-462B7EEA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74368"/>
        <c:axId val="160072832"/>
      </c:lineChart>
      <c:catAx>
        <c:axId val="1600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062848"/>
        <c:crosses val="autoZero"/>
        <c:auto val="1"/>
        <c:lblAlgn val="ctr"/>
        <c:lblOffset val="100"/>
        <c:noMultiLvlLbl val="0"/>
      </c:catAx>
      <c:valAx>
        <c:axId val="16006284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061312"/>
        <c:crosses val="autoZero"/>
        <c:crossBetween val="between"/>
      </c:valAx>
      <c:valAx>
        <c:axId val="1600728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074368"/>
        <c:crosses val="max"/>
        <c:crossBetween val="between"/>
      </c:valAx>
      <c:catAx>
        <c:axId val="160074368"/>
        <c:scaling>
          <c:orientation val="minMax"/>
        </c:scaling>
        <c:delete val="1"/>
        <c:axPos val="b"/>
        <c:majorTickMark val="out"/>
        <c:minorTickMark val="none"/>
        <c:tickLblPos val="none"/>
        <c:crossAx val="160072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38.5</c:v>
                </c:pt>
                <c:pt idx="1">
                  <c:v>84</c:v>
                </c:pt>
                <c:pt idx="2">
                  <c:v>50</c:v>
                </c:pt>
                <c:pt idx="3">
                  <c:v>59.5</c:v>
                </c:pt>
                <c:pt idx="4">
                  <c:v>44.5</c:v>
                </c:pt>
                <c:pt idx="5">
                  <c:v>53.5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3-4E6F-AF53-267D9778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08384"/>
        <c:axId val="1602099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3-4E6F-AF53-267D9778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25536"/>
        <c:axId val="160224000"/>
      </c:lineChart>
      <c:catAx>
        <c:axId val="16020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209920"/>
        <c:crosses val="autoZero"/>
        <c:auto val="1"/>
        <c:lblAlgn val="ctr"/>
        <c:lblOffset val="100"/>
        <c:noMultiLvlLbl val="0"/>
      </c:catAx>
      <c:valAx>
        <c:axId val="16020992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208384"/>
        <c:crosses val="autoZero"/>
        <c:crossBetween val="between"/>
      </c:valAx>
      <c:valAx>
        <c:axId val="16022400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225536"/>
        <c:crosses val="max"/>
        <c:crossBetween val="between"/>
      </c:valAx>
      <c:catAx>
        <c:axId val="160225536"/>
        <c:scaling>
          <c:orientation val="minMax"/>
        </c:scaling>
        <c:delete val="1"/>
        <c:axPos val="b"/>
        <c:majorTickMark val="out"/>
        <c:minorTickMark val="none"/>
        <c:tickLblPos val="none"/>
        <c:crossAx val="160224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7.75</c:v>
                </c:pt>
                <c:pt idx="1">
                  <c:v>#N/A</c:v>
                </c:pt>
                <c:pt idx="2">
                  <c:v>6.0500000000000007</c:v>
                </c:pt>
                <c:pt idx="3">
                  <c:v>6.65</c:v>
                </c:pt>
                <c:pt idx="4">
                  <c:v>7.3000000000000007</c:v>
                </c:pt>
                <c:pt idx="5">
                  <c:v>6.15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2-4814-956C-35504A94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02336"/>
        <c:axId val="13230387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0.95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2-4814-956C-35504A94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15392"/>
        <c:axId val="132313856"/>
      </c:lineChart>
      <c:catAx>
        <c:axId val="13230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303872"/>
        <c:crosses val="autoZero"/>
        <c:auto val="1"/>
        <c:lblAlgn val="ctr"/>
        <c:lblOffset val="100"/>
        <c:noMultiLvlLbl val="0"/>
      </c:catAx>
      <c:valAx>
        <c:axId val="13230387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302336"/>
        <c:crosses val="autoZero"/>
        <c:crossBetween val="between"/>
      </c:valAx>
      <c:valAx>
        <c:axId val="1323138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315392"/>
        <c:crosses val="max"/>
        <c:crossBetween val="between"/>
      </c:valAx>
      <c:catAx>
        <c:axId val="132315392"/>
        <c:scaling>
          <c:orientation val="minMax"/>
        </c:scaling>
        <c:delete val="1"/>
        <c:axPos val="b"/>
        <c:majorTickMark val="out"/>
        <c:minorTickMark val="none"/>
        <c:tickLblPos val="none"/>
        <c:crossAx val="132313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8.8000000000000007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6.8000000000000007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37B-8053-2ECA2B7C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78208"/>
        <c:axId val="13367974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5-437B-8053-2ECA2B7C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91264"/>
        <c:axId val="133689728"/>
      </c:lineChart>
      <c:catAx>
        <c:axId val="1336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679744"/>
        <c:crosses val="autoZero"/>
        <c:auto val="1"/>
        <c:lblAlgn val="ctr"/>
        <c:lblOffset val="100"/>
        <c:noMultiLvlLbl val="0"/>
      </c:catAx>
      <c:valAx>
        <c:axId val="13367974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678208"/>
        <c:crosses val="autoZero"/>
        <c:crossBetween val="between"/>
      </c:valAx>
      <c:valAx>
        <c:axId val="13368972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691264"/>
        <c:crosses val="max"/>
        <c:crossBetween val="between"/>
      </c:valAx>
      <c:catAx>
        <c:axId val="133691264"/>
        <c:scaling>
          <c:orientation val="minMax"/>
        </c:scaling>
        <c:delete val="1"/>
        <c:axPos val="b"/>
        <c:majorTickMark val="out"/>
        <c:minorTickMark val="none"/>
        <c:tickLblPos val="none"/>
        <c:crossAx val="133689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14902</c:v>
                </c:pt>
                <c:pt idx="1">
                  <c:v>#N/A</c:v>
                </c:pt>
                <c:pt idx="2">
                  <c:v>11161</c:v>
                </c:pt>
                <c:pt idx="3">
                  <c:v>15419.5</c:v>
                </c:pt>
                <c:pt idx="4">
                  <c:v>15383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8-47E6-B783-A9A62E126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18784"/>
        <c:axId val="1337203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8-47E6-B783-A9A62E126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40032"/>
        <c:axId val="133738496"/>
      </c:lineChart>
      <c:catAx>
        <c:axId val="13371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720320"/>
        <c:crosses val="autoZero"/>
        <c:auto val="1"/>
        <c:lblAlgn val="ctr"/>
        <c:lblOffset val="100"/>
        <c:noMultiLvlLbl val="0"/>
      </c:catAx>
      <c:valAx>
        <c:axId val="13372032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718784"/>
        <c:crosses val="autoZero"/>
        <c:crossBetween val="between"/>
      </c:valAx>
      <c:valAx>
        <c:axId val="1337384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740032"/>
        <c:crosses val="max"/>
        <c:crossBetween val="between"/>
      </c:valAx>
      <c:catAx>
        <c:axId val="133740032"/>
        <c:scaling>
          <c:orientation val="minMax"/>
        </c:scaling>
        <c:delete val="1"/>
        <c:axPos val="b"/>
        <c:majorTickMark val="out"/>
        <c:minorTickMark val="none"/>
        <c:tickLblPos val="none"/>
        <c:crossAx val="133738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12644.5</c:v>
                </c:pt>
                <c:pt idx="1">
                  <c:v>11327.5</c:v>
                </c:pt>
                <c:pt idx="2">
                  <c:v>8733.5</c:v>
                </c:pt>
                <c:pt idx="3">
                  <c:v>10444</c:v>
                </c:pt>
                <c:pt idx="4">
                  <c:v>14816</c:v>
                </c:pt>
                <c:pt idx="5">
                  <c:v>11434.5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4-457D-B3D2-59B5750E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00320"/>
        <c:axId val="13380185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4-457D-B3D2-59B5750E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17472"/>
        <c:axId val="133803392"/>
      </c:lineChart>
      <c:catAx>
        <c:axId val="1338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801856"/>
        <c:crosses val="autoZero"/>
        <c:auto val="1"/>
        <c:lblAlgn val="ctr"/>
        <c:lblOffset val="100"/>
        <c:noMultiLvlLbl val="0"/>
      </c:catAx>
      <c:valAx>
        <c:axId val="13380185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800320"/>
        <c:crosses val="autoZero"/>
        <c:crossBetween val="between"/>
      </c:valAx>
      <c:valAx>
        <c:axId val="1338033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817472"/>
        <c:crosses val="max"/>
        <c:crossBetween val="between"/>
      </c:valAx>
      <c:catAx>
        <c:axId val="133817472"/>
        <c:scaling>
          <c:orientation val="minMax"/>
        </c:scaling>
        <c:delete val="1"/>
        <c:axPos val="b"/>
        <c:majorTickMark val="out"/>
        <c:minorTickMark val="none"/>
        <c:tickLblPos val="none"/>
        <c:crossAx val="133803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9291.5</c:v>
                </c:pt>
                <c:pt idx="1">
                  <c:v>#N/A</c:v>
                </c:pt>
                <c:pt idx="2">
                  <c:v>#N/A</c:v>
                </c:pt>
                <c:pt idx="3">
                  <c:v>6717.5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D-4685-9661-2DAFD82B0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21920"/>
        <c:axId val="15112345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D-4685-9661-2DAFD82B0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70528"/>
        <c:axId val="151124992"/>
      </c:lineChart>
      <c:catAx>
        <c:axId val="1511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123456"/>
        <c:crosses val="autoZero"/>
        <c:auto val="1"/>
        <c:lblAlgn val="ctr"/>
        <c:lblOffset val="100"/>
        <c:noMultiLvlLbl val="0"/>
      </c:catAx>
      <c:valAx>
        <c:axId val="15112345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121920"/>
        <c:crosses val="autoZero"/>
        <c:crossBetween val="between"/>
      </c:valAx>
      <c:valAx>
        <c:axId val="1511249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870528"/>
        <c:crosses val="max"/>
        <c:crossBetween val="between"/>
      </c:valAx>
      <c:catAx>
        <c:axId val="154870528"/>
        <c:scaling>
          <c:orientation val="minMax"/>
        </c:scaling>
        <c:delete val="1"/>
        <c:axPos val="b"/>
        <c:majorTickMark val="out"/>
        <c:minorTickMark val="none"/>
        <c:tickLblPos val="none"/>
        <c:crossAx val="151124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D-4B9B-A546-1E5542D8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01888"/>
        <c:axId val="15491187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D-4B9B-A546-1E5542D8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11616"/>
        <c:axId val="154913408"/>
      </c:lineChart>
      <c:catAx>
        <c:axId val="1549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911872"/>
        <c:crosses val="autoZero"/>
        <c:auto val="1"/>
        <c:lblAlgn val="ctr"/>
        <c:lblOffset val="100"/>
        <c:noMultiLvlLbl val="0"/>
      </c:catAx>
      <c:valAx>
        <c:axId val="1549118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901888"/>
        <c:crosses val="autoZero"/>
        <c:crossBetween val="between"/>
      </c:valAx>
      <c:valAx>
        <c:axId val="15491340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711616"/>
        <c:crosses val="max"/>
        <c:crossBetween val="between"/>
      </c:valAx>
      <c:catAx>
        <c:axId val="159711616"/>
        <c:scaling>
          <c:orientation val="minMax"/>
        </c:scaling>
        <c:delete val="1"/>
        <c:axPos val="b"/>
        <c:majorTickMark val="out"/>
        <c:minorTickMark val="none"/>
        <c:tickLblPos val="none"/>
        <c:crossAx val="15491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6274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E-463E-9E4C-4642CE49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59360"/>
        <c:axId val="15976524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0.9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E-463E-9E4C-4642CE49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50496"/>
        <c:axId val="159766784"/>
      </c:lineChart>
      <c:catAx>
        <c:axId val="15975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765248"/>
        <c:crosses val="autoZero"/>
        <c:auto val="1"/>
        <c:lblAlgn val="ctr"/>
        <c:lblOffset val="100"/>
        <c:noMultiLvlLbl val="0"/>
      </c:catAx>
      <c:valAx>
        <c:axId val="15976524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759360"/>
        <c:crosses val="autoZero"/>
        <c:crossBetween val="between"/>
      </c:valAx>
      <c:valAx>
        <c:axId val="15976678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850496"/>
        <c:crosses val="max"/>
        <c:crossBetween val="between"/>
      </c:valAx>
      <c:catAx>
        <c:axId val="159850496"/>
        <c:scaling>
          <c:orientation val="minMax"/>
        </c:scaling>
        <c:delete val="1"/>
        <c:axPos val="b"/>
        <c:majorTickMark val="out"/>
        <c:minorTickMark val="none"/>
        <c:tickLblPos val="none"/>
        <c:crossAx val="159766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17139</c:v>
                </c:pt>
                <c:pt idx="1">
                  <c:v>#N/A</c:v>
                </c:pt>
                <c:pt idx="2">
                  <c:v>#N/A</c:v>
                </c:pt>
                <c:pt idx="3">
                  <c:v>17817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6-40E5-8486-F6560BB7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98240"/>
        <c:axId val="15990412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6-40E5-8486-F6560BB7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07200"/>
        <c:axId val="159905664"/>
      </c:lineChart>
      <c:catAx>
        <c:axId val="1598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04128"/>
        <c:crosses val="autoZero"/>
        <c:auto val="1"/>
        <c:lblAlgn val="ctr"/>
        <c:lblOffset val="100"/>
        <c:noMultiLvlLbl val="0"/>
      </c:catAx>
      <c:valAx>
        <c:axId val="159904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898240"/>
        <c:crosses val="autoZero"/>
        <c:crossBetween val="between"/>
      </c:valAx>
      <c:valAx>
        <c:axId val="15990566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907200"/>
        <c:crosses val="max"/>
        <c:crossBetween val="between"/>
      </c:valAx>
      <c:catAx>
        <c:axId val="159907200"/>
        <c:scaling>
          <c:orientation val="minMax"/>
        </c:scaling>
        <c:delete val="1"/>
        <c:axPos val="b"/>
        <c:majorTickMark val="out"/>
        <c:minorTickMark val="none"/>
        <c:tickLblPos val="none"/>
        <c:crossAx val="159905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4"/>
  <sheetViews>
    <sheetView topLeftCell="B1" zoomScaleNormal="100" workbookViewId="0">
      <selection activeCell="B3" sqref="B3:Y3"/>
    </sheetView>
  </sheetViews>
  <sheetFormatPr defaultColWidth="9.140625" defaultRowHeight="16.5"/>
  <cols>
    <col min="1" max="1" width="2.42578125" style="3" customWidth="1"/>
    <col min="2" max="2" width="11.5703125" style="16" customWidth="1"/>
    <col min="3" max="3" width="10.28515625" style="16" customWidth="1"/>
    <col min="4" max="4" width="12.5703125" style="16" customWidth="1"/>
    <col min="5" max="5" width="10.7109375" style="16" customWidth="1"/>
    <col min="6" max="6" width="7" style="16" customWidth="1"/>
    <col min="7" max="7" width="6.7109375" style="16" customWidth="1"/>
    <col min="8" max="21" width="3.7109375" style="16" customWidth="1"/>
    <col min="22" max="22" width="4.28515625" style="16" customWidth="1"/>
    <col min="23" max="25" width="3.7109375" style="16" customWidth="1"/>
    <col min="26" max="26" width="2" customWidth="1"/>
  </cols>
  <sheetData>
    <row r="1" spans="2:25" s="3" customFormat="1" ht="20.25" customHeight="1">
      <c r="B1" s="1" t="s">
        <v>0</v>
      </c>
      <c r="C1" s="2"/>
      <c r="E1" s="4" t="s">
        <v>1</v>
      </c>
      <c r="G1" s="426"/>
      <c r="H1" s="426"/>
      <c r="I1" s="426"/>
      <c r="T1" s="5" t="s">
        <v>2</v>
      </c>
    </row>
    <row r="2" spans="2:25" s="3" customFormat="1" ht="20.25" customHeight="1">
      <c r="B2" s="427" t="s">
        <v>3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</row>
    <row r="3" spans="2:25">
      <c r="B3" s="428" t="s">
        <v>137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</row>
    <row r="4" spans="2:25" s="3" customFormat="1" ht="17.25" customHeight="1">
      <c r="B4" s="6" t="s">
        <v>4</v>
      </c>
    </row>
    <row r="5" spans="2:25" s="3" customFormat="1" ht="17.25" customHeight="1">
      <c r="B5" s="7" t="s">
        <v>5</v>
      </c>
      <c r="C5" s="8" t="s">
        <v>6</v>
      </c>
      <c r="D5" s="9"/>
      <c r="E5" s="10" t="s">
        <v>29</v>
      </c>
      <c r="F5" s="41"/>
      <c r="G5" s="429" t="s">
        <v>7</v>
      </c>
      <c r="H5" s="429"/>
      <c r="I5" s="11"/>
      <c r="J5" s="430">
        <v>43509</v>
      </c>
      <c r="K5" s="430"/>
      <c r="L5" s="430"/>
      <c r="M5" s="430"/>
      <c r="N5" s="430"/>
      <c r="O5" s="11"/>
      <c r="P5" s="12" t="s">
        <v>8</v>
      </c>
      <c r="Q5" s="11"/>
      <c r="R5" s="10"/>
      <c r="S5" s="10"/>
      <c r="T5" s="10"/>
      <c r="U5" s="431">
        <v>43514</v>
      </c>
      <c r="V5" s="431"/>
      <c r="W5" s="431"/>
      <c r="X5" s="431"/>
      <c r="Y5" s="13"/>
    </row>
    <row r="6" spans="2:25">
      <c r="B6" s="14" t="s">
        <v>9</v>
      </c>
      <c r="C6" s="15" t="s">
        <v>10</v>
      </c>
      <c r="D6" s="40"/>
      <c r="E6" s="43" t="s">
        <v>37</v>
      </c>
      <c r="F6" s="40"/>
      <c r="G6" s="432" t="s">
        <v>11</v>
      </c>
      <c r="H6" s="433"/>
      <c r="I6" s="40"/>
      <c r="J6" s="434">
        <v>43357</v>
      </c>
      <c r="K6" s="433"/>
      <c r="L6" s="433"/>
      <c r="M6" s="433"/>
      <c r="N6" s="433"/>
      <c r="O6" s="40"/>
      <c r="P6" s="17" t="s">
        <v>12</v>
      </c>
      <c r="Q6" s="40"/>
      <c r="R6" s="40"/>
      <c r="S6" s="40"/>
      <c r="T6" s="40"/>
      <c r="U6" s="433"/>
      <c r="V6" s="433"/>
      <c r="W6" s="433"/>
      <c r="X6" s="433"/>
      <c r="Y6" s="18" t="s">
        <v>9</v>
      </c>
    </row>
    <row r="7" spans="2:25">
      <c r="B7" s="19" t="s">
        <v>13</v>
      </c>
      <c r="C7" s="15" t="s">
        <v>14</v>
      </c>
      <c r="D7" s="40"/>
      <c r="E7" s="40"/>
      <c r="F7" s="40"/>
      <c r="G7" s="432" t="s">
        <v>15</v>
      </c>
      <c r="H7" s="433"/>
      <c r="I7" s="40"/>
      <c r="J7" s="433"/>
      <c r="K7" s="433"/>
      <c r="L7" s="433"/>
      <c r="M7" s="433"/>
      <c r="N7" s="433"/>
      <c r="O7" s="40"/>
      <c r="P7" s="17" t="s">
        <v>16</v>
      </c>
      <c r="Q7" s="40"/>
      <c r="R7" s="40"/>
      <c r="S7" s="40"/>
      <c r="T7" s="40"/>
      <c r="U7" s="433"/>
      <c r="V7" s="433"/>
      <c r="W7" s="433"/>
      <c r="X7" s="433"/>
      <c r="Y7" s="20"/>
    </row>
    <row r="8" spans="2:25" s="3" customFormat="1" ht="17.25" customHeight="1">
      <c r="B8" s="21" t="s">
        <v>17</v>
      </c>
      <c r="C8" s="22" t="s">
        <v>18</v>
      </c>
      <c r="D8" s="23"/>
      <c r="E8" s="23" t="s">
        <v>19</v>
      </c>
      <c r="F8" s="42"/>
      <c r="G8" s="24"/>
      <c r="H8" s="42"/>
      <c r="I8" s="22"/>
      <c r="J8" s="22"/>
      <c r="K8" s="25"/>
      <c r="L8" s="25"/>
      <c r="M8" s="25"/>
      <c r="N8" s="25"/>
      <c r="O8" s="22"/>
      <c r="P8" s="24"/>
      <c r="Q8" s="26"/>
      <c r="R8" s="26"/>
      <c r="S8" s="26"/>
      <c r="T8" s="26"/>
      <c r="U8" s="27"/>
      <c r="V8" s="27"/>
      <c r="W8" s="27"/>
      <c r="X8" s="27"/>
      <c r="Y8" s="28"/>
    </row>
    <row r="9" spans="2:25" s="3" customFormat="1" ht="18" customHeight="1">
      <c r="B9" s="29" t="s">
        <v>20</v>
      </c>
    </row>
    <row r="10" spans="2:25" s="3" customFormat="1" ht="18" customHeight="1">
      <c r="B10" s="30" t="str">
        <f>E6</f>
        <v>천북농장</v>
      </c>
      <c r="C10" s="31" t="s">
        <v>21</v>
      </c>
      <c r="D10" s="32">
        <f>ROUNDDOWN((J5-J6+1)/7,0)</f>
        <v>21</v>
      </c>
      <c r="E10" s="33" t="s">
        <v>22</v>
      </c>
      <c r="F10" s="34">
        <f>(J5-J6+1)-(D10*7)</f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7"/>
    </row>
    <row r="11" spans="2:25" s="3" customFormat="1" ht="15.75" customHeight="1">
      <c r="B11" s="38" t="s">
        <v>23</v>
      </c>
      <c r="C11" s="38" t="s">
        <v>24</v>
      </c>
      <c r="D11" s="38" t="s">
        <v>25</v>
      </c>
      <c r="E11" s="38" t="s">
        <v>26</v>
      </c>
      <c r="F11" s="38" t="s">
        <v>27</v>
      </c>
      <c r="G11" s="38" t="s">
        <v>28</v>
      </c>
      <c r="H11" s="38">
        <v>0</v>
      </c>
      <c r="I11" s="38">
        <v>1</v>
      </c>
      <c r="J11" s="38">
        <v>2</v>
      </c>
      <c r="K11" s="38">
        <v>3</v>
      </c>
      <c r="L11" s="38">
        <v>4</v>
      </c>
      <c r="M11" s="38">
        <v>5</v>
      </c>
      <c r="N11" s="38">
        <v>6</v>
      </c>
      <c r="O11" s="38">
        <v>7</v>
      </c>
      <c r="P11" s="38">
        <v>8</v>
      </c>
      <c r="Q11" s="38">
        <v>9</v>
      </c>
      <c r="R11" s="38">
        <v>10</v>
      </c>
      <c r="S11" s="38">
        <v>11</v>
      </c>
      <c r="T11" s="38">
        <v>12</v>
      </c>
      <c r="U11" s="38">
        <v>13</v>
      </c>
      <c r="V11" s="38">
        <v>14</v>
      </c>
      <c r="W11" s="38">
        <v>15</v>
      </c>
      <c r="X11" s="38">
        <v>16</v>
      </c>
      <c r="Y11" s="38">
        <v>17</v>
      </c>
    </row>
    <row r="12" spans="2:25">
      <c r="B12" s="44" t="s">
        <v>35</v>
      </c>
      <c r="C12" s="45" t="s">
        <v>32</v>
      </c>
      <c r="D12" s="39">
        <v>43509</v>
      </c>
      <c r="E12" s="44">
        <v>1465</v>
      </c>
      <c r="F12" s="44">
        <v>170</v>
      </c>
      <c r="G12" s="44">
        <v>10</v>
      </c>
      <c r="H12" s="44">
        <v>7</v>
      </c>
      <c r="I12" s="44"/>
      <c r="J12" s="44">
        <v>1</v>
      </c>
      <c r="K12" s="44"/>
      <c r="L12" s="44"/>
      <c r="M12" s="44">
        <v>1</v>
      </c>
      <c r="N12" s="44">
        <v>1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2:25">
      <c r="B13" s="44" t="s">
        <v>36</v>
      </c>
      <c r="C13" s="45" t="s">
        <v>32</v>
      </c>
      <c r="D13" s="39">
        <v>43509</v>
      </c>
      <c r="E13" s="44">
        <v>845</v>
      </c>
      <c r="F13" s="44">
        <v>289</v>
      </c>
      <c r="G13" s="44">
        <v>10</v>
      </c>
      <c r="H13" s="44">
        <v>9</v>
      </c>
      <c r="I13" s="44"/>
      <c r="J13" s="44"/>
      <c r="K13" s="44"/>
      <c r="L13" s="44"/>
      <c r="M13" s="44"/>
      <c r="N13" s="44">
        <v>1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2:25">
      <c r="B14" s="44" t="s">
        <v>35</v>
      </c>
      <c r="C14" s="45" t="s">
        <v>31</v>
      </c>
      <c r="D14" s="39">
        <v>43509</v>
      </c>
      <c r="E14" s="44">
        <v>18</v>
      </c>
      <c r="F14" s="44">
        <v>33</v>
      </c>
      <c r="G14" s="44">
        <v>10</v>
      </c>
      <c r="H14" s="44">
        <v>10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2:25">
      <c r="B15" s="44" t="s">
        <v>36</v>
      </c>
      <c r="C15" s="45" t="s">
        <v>31</v>
      </c>
      <c r="D15" s="39">
        <v>43509</v>
      </c>
      <c r="E15" s="44">
        <v>22</v>
      </c>
      <c r="F15" s="44">
        <v>132</v>
      </c>
      <c r="G15" s="44">
        <v>10</v>
      </c>
      <c r="H15" s="44">
        <v>10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2:25">
      <c r="B16" s="44" t="s">
        <v>33</v>
      </c>
      <c r="C16" s="45" t="s">
        <v>30</v>
      </c>
      <c r="D16" s="39">
        <v>43509</v>
      </c>
      <c r="E16" s="44">
        <v>2593</v>
      </c>
      <c r="F16" s="44">
        <v>52</v>
      </c>
      <c r="G16" s="44">
        <v>10</v>
      </c>
      <c r="H16" s="44"/>
      <c r="I16" s="44"/>
      <c r="J16" s="44">
        <v>3</v>
      </c>
      <c r="K16" s="44">
        <v>4</v>
      </c>
      <c r="L16" s="44">
        <v>1</v>
      </c>
      <c r="M16" s="44">
        <v>2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>
      <c r="B17" s="44" t="s">
        <v>34</v>
      </c>
      <c r="C17" s="45" t="s">
        <v>30</v>
      </c>
      <c r="D17" s="39">
        <v>43509</v>
      </c>
      <c r="E17" s="44">
        <v>2652</v>
      </c>
      <c r="F17" s="44">
        <v>51</v>
      </c>
      <c r="G17" s="44">
        <v>9</v>
      </c>
      <c r="H17" s="44"/>
      <c r="I17" s="44">
        <v>2</v>
      </c>
      <c r="J17" s="44"/>
      <c r="K17" s="44">
        <v>5</v>
      </c>
      <c r="L17" s="44"/>
      <c r="M17" s="44">
        <v>2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>
      <c r="B18" s="46" t="s">
        <v>38</v>
      </c>
      <c r="C18" s="45" t="s">
        <v>39</v>
      </c>
      <c r="D18" s="39">
        <v>43509</v>
      </c>
      <c r="E18" s="46">
        <v>4336</v>
      </c>
      <c r="F18" s="46">
        <v>54</v>
      </c>
      <c r="G18" s="46">
        <v>10</v>
      </c>
      <c r="H18" s="46"/>
      <c r="I18" s="46">
        <v>1</v>
      </c>
      <c r="J18" s="46"/>
      <c r="K18" s="46">
        <v>3</v>
      </c>
      <c r="L18" s="46">
        <v>2</v>
      </c>
      <c r="M18" s="46">
        <v>1</v>
      </c>
      <c r="N18" s="46">
        <v>3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>
      <c r="B19" s="46" t="s">
        <v>40</v>
      </c>
      <c r="C19" s="45" t="s">
        <v>39</v>
      </c>
      <c r="D19" s="39">
        <v>43509</v>
      </c>
      <c r="E19" s="46">
        <v>4280</v>
      </c>
      <c r="F19" s="46">
        <v>56</v>
      </c>
      <c r="G19" s="46">
        <v>10</v>
      </c>
      <c r="H19" s="46"/>
      <c r="I19" s="46">
        <v>2</v>
      </c>
      <c r="J19" s="46"/>
      <c r="K19" s="46">
        <v>1</v>
      </c>
      <c r="L19" s="46">
        <v>3</v>
      </c>
      <c r="M19" s="46"/>
      <c r="N19" s="46">
        <v>4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>
      <c r="B20" s="46" t="s">
        <v>41</v>
      </c>
      <c r="C20" s="45" t="s">
        <v>39</v>
      </c>
      <c r="D20" s="39">
        <v>43509</v>
      </c>
      <c r="E20" s="46">
        <v>4783</v>
      </c>
      <c r="F20" s="46">
        <v>42</v>
      </c>
      <c r="G20" s="46">
        <v>10</v>
      </c>
      <c r="H20" s="46">
        <v>1</v>
      </c>
      <c r="I20" s="46"/>
      <c r="J20" s="46"/>
      <c r="K20" s="46">
        <v>1</v>
      </c>
      <c r="L20" s="46"/>
      <c r="M20" s="46">
        <v>5</v>
      </c>
      <c r="N20" s="46">
        <v>3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>
      <c r="B21" s="46" t="s">
        <v>42</v>
      </c>
      <c r="C21" s="45" t="s">
        <v>39</v>
      </c>
      <c r="D21" s="39">
        <v>43509</v>
      </c>
      <c r="E21" s="46">
        <v>5018</v>
      </c>
      <c r="F21" s="46">
        <v>33</v>
      </c>
      <c r="G21" s="46">
        <v>10</v>
      </c>
      <c r="H21" s="46"/>
      <c r="I21" s="46"/>
      <c r="J21" s="46"/>
      <c r="K21" s="46">
        <v>2</v>
      </c>
      <c r="L21" s="46">
        <v>1</v>
      </c>
      <c r="M21" s="46">
        <v>4</v>
      </c>
      <c r="N21" s="46">
        <v>3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>
      <c r="B22" s="46" t="s">
        <v>43</v>
      </c>
      <c r="C22" s="45" t="s">
        <v>39</v>
      </c>
      <c r="D22" s="39">
        <v>43509</v>
      </c>
      <c r="E22" s="46">
        <v>4572</v>
      </c>
      <c r="F22" s="46">
        <v>35</v>
      </c>
      <c r="G22" s="46">
        <v>10</v>
      </c>
      <c r="H22" s="46"/>
      <c r="I22" s="46"/>
      <c r="J22" s="46"/>
      <c r="K22" s="46">
        <v>3</v>
      </c>
      <c r="L22" s="46"/>
      <c r="M22" s="46">
        <v>5</v>
      </c>
      <c r="N22" s="46">
        <v>2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>
      <c r="B23" s="46" t="s">
        <v>44</v>
      </c>
      <c r="C23" s="45" t="s">
        <v>39</v>
      </c>
      <c r="D23" s="39">
        <v>43509</v>
      </c>
      <c r="E23" s="46">
        <v>35</v>
      </c>
      <c r="F23" s="46">
        <v>89</v>
      </c>
      <c r="G23" s="46">
        <v>10</v>
      </c>
      <c r="H23" s="46">
        <v>10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>
      <c r="B24" s="46" t="s">
        <v>45</v>
      </c>
      <c r="C24" s="45" t="s">
        <v>39</v>
      </c>
      <c r="D24" s="39">
        <v>43509</v>
      </c>
      <c r="E24" s="46">
        <v>1651</v>
      </c>
      <c r="F24" s="46">
        <v>121</v>
      </c>
      <c r="G24" s="46">
        <v>10</v>
      </c>
      <c r="H24" s="46">
        <v>5</v>
      </c>
      <c r="I24" s="46"/>
      <c r="J24" s="46">
        <v>2</v>
      </c>
      <c r="K24" s="46"/>
      <c r="L24" s="46">
        <v>1</v>
      </c>
      <c r="M24" s="46">
        <v>2</v>
      </c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>
      <c r="B25" s="46" t="s">
        <v>46</v>
      </c>
      <c r="C25" s="45" t="s">
        <v>39</v>
      </c>
      <c r="D25" s="39">
        <v>43509</v>
      </c>
      <c r="E25" s="46">
        <v>5895</v>
      </c>
      <c r="F25" s="46">
        <v>22</v>
      </c>
      <c r="G25" s="46">
        <v>10</v>
      </c>
      <c r="H25" s="46"/>
      <c r="I25" s="46"/>
      <c r="J25" s="46"/>
      <c r="K25" s="46">
        <v>1</v>
      </c>
      <c r="L25" s="46"/>
      <c r="M25" s="46">
        <v>3</v>
      </c>
      <c r="N25" s="46">
        <v>6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>
      <c r="B26" s="46" t="s">
        <v>47</v>
      </c>
      <c r="C26" s="45" t="s">
        <v>39</v>
      </c>
      <c r="D26" s="39">
        <v>43509</v>
      </c>
      <c r="E26" s="46">
        <v>36</v>
      </c>
      <c r="F26" s="46">
        <v>56</v>
      </c>
      <c r="G26" s="46">
        <v>10</v>
      </c>
      <c r="H26" s="46">
        <v>10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>
      <c r="A27" s="47"/>
      <c r="B27" s="46" t="s">
        <v>53</v>
      </c>
      <c r="C27" s="45" t="s">
        <v>52</v>
      </c>
      <c r="D27" s="39">
        <v>43509</v>
      </c>
      <c r="E27" s="46">
        <v>98</v>
      </c>
      <c r="F27" s="46">
        <v>96</v>
      </c>
      <c r="G27" s="46">
        <v>10</v>
      </c>
      <c r="H27" s="46">
        <v>10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9" spans="1:25">
      <c r="B29" s="48" t="s">
        <v>48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>
      <c r="B30" s="58" t="s">
        <v>49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2"/>
    </row>
    <row r="31" spans="1:25">
      <c r="B31" s="57" t="s">
        <v>50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3"/>
    </row>
    <row r="32" spans="1:25">
      <c r="B32" s="57" t="s">
        <v>51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53"/>
    </row>
    <row r="33" spans="2:25">
      <c r="B33" s="50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53"/>
    </row>
    <row r="34" spans="2:25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6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13" type="noConversion"/>
  <conditionalFormatting sqref="B12:Y17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2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2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2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2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2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2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2:C2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2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2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9685039370078741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40"/>
  <sheetViews>
    <sheetView topLeftCell="A4" zoomScaleNormal="100" workbookViewId="0">
      <selection activeCell="Q16" sqref="Q16"/>
    </sheetView>
  </sheetViews>
  <sheetFormatPr defaultRowHeight="16.5"/>
  <cols>
    <col min="1" max="1" width="1.7109375" style="117" customWidth="1"/>
    <col min="2" max="2" width="13.28515625" style="61" customWidth="1"/>
    <col min="3" max="3" width="10.28515625" style="61" customWidth="1"/>
    <col min="4" max="4" width="11.140625" style="61" bestFit="1" customWidth="1"/>
    <col min="5" max="5" width="10.7109375" style="118" customWidth="1"/>
    <col min="6" max="6" width="10.7109375" style="61" bestFit="1" customWidth="1"/>
    <col min="7" max="7" width="5.5703125" style="61" customWidth="1"/>
    <col min="8" max="20" width="3.7109375" style="61" customWidth="1"/>
    <col min="21" max="21" width="4.28515625" style="61" customWidth="1"/>
    <col min="22" max="23" width="5" style="61" customWidth="1"/>
    <col min="24" max="24" width="3.5703125" style="61" customWidth="1"/>
    <col min="25" max="25" width="3.7109375" style="61" customWidth="1"/>
    <col min="26" max="26" width="9.140625" style="64"/>
    <col min="27" max="16384" width="9.140625" style="117"/>
  </cols>
  <sheetData>
    <row r="1" spans="2:25" ht="20.25">
      <c r="B1" s="59" t="s">
        <v>54</v>
      </c>
      <c r="C1" s="60"/>
      <c r="E1" s="62" t="s">
        <v>55</v>
      </c>
      <c r="G1" s="435"/>
      <c r="H1" s="435"/>
      <c r="I1" s="435"/>
      <c r="O1" s="63"/>
      <c r="Q1" s="63"/>
      <c r="T1" s="62" t="s">
        <v>56</v>
      </c>
    </row>
    <row r="2" spans="2:25" ht="20.25">
      <c r="B2" s="436" t="s">
        <v>57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</row>
    <row r="3" spans="2:25">
      <c r="B3" s="428" t="s">
        <v>137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</row>
    <row r="4" spans="2:25" ht="17.25" thickBot="1">
      <c r="B4" s="65" t="s">
        <v>58</v>
      </c>
      <c r="C4" s="66"/>
      <c r="D4" s="66"/>
      <c r="E4" s="67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8"/>
      <c r="R4" s="68"/>
      <c r="S4" s="68"/>
      <c r="T4" s="68"/>
      <c r="U4" s="68"/>
      <c r="V4" s="68"/>
      <c r="W4" s="68"/>
      <c r="X4" s="68"/>
      <c r="Y4" s="68"/>
    </row>
    <row r="5" spans="2:25" ht="17.25" thickTop="1">
      <c r="B5" s="69" t="s">
        <v>59</v>
      </c>
      <c r="C5" s="70" t="s">
        <v>60</v>
      </c>
      <c r="D5" s="437" t="s">
        <v>94</v>
      </c>
      <c r="E5" s="437"/>
      <c r="F5" s="437"/>
      <c r="G5" s="437" t="s">
        <v>61</v>
      </c>
      <c r="H5" s="437"/>
      <c r="I5" s="71"/>
      <c r="J5" s="438">
        <v>43536</v>
      </c>
      <c r="K5" s="438"/>
      <c r="L5" s="438"/>
      <c r="M5" s="438"/>
      <c r="N5" s="438"/>
      <c r="O5" s="71"/>
      <c r="P5" s="72" t="s">
        <v>62</v>
      </c>
      <c r="Q5" s="73"/>
      <c r="R5" s="74"/>
      <c r="S5" s="75"/>
      <c r="T5" s="75"/>
      <c r="U5" s="439">
        <v>43542</v>
      </c>
      <c r="V5" s="440"/>
      <c r="W5" s="440"/>
      <c r="X5" s="440"/>
      <c r="Y5" s="76"/>
    </row>
    <row r="6" spans="2:25">
      <c r="B6" s="77" t="s">
        <v>63</v>
      </c>
      <c r="C6" s="78" t="s">
        <v>64</v>
      </c>
      <c r="D6" s="441" t="s">
        <v>65</v>
      </c>
      <c r="E6" s="441"/>
      <c r="F6" s="441"/>
      <c r="G6" s="442" t="s">
        <v>66</v>
      </c>
      <c r="H6" s="442"/>
      <c r="I6" s="79"/>
      <c r="J6" s="443">
        <v>43357</v>
      </c>
      <c r="K6" s="443"/>
      <c r="L6" s="443"/>
      <c r="M6" s="443"/>
      <c r="N6" s="443"/>
      <c r="O6" s="79"/>
      <c r="P6" s="80" t="s">
        <v>67</v>
      </c>
      <c r="Q6" s="81"/>
      <c r="R6" s="81"/>
      <c r="S6" s="79"/>
      <c r="T6" s="81"/>
      <c r="U6" s="444"/>
      <c r="V6" s="444"/>
      <c r="W6" s="444"/>
      <c r="X6" s="444"/>
      <c r="Y6" s="82" t="s">
        <v>68</v>
      </c>
    </row>
    <row r="7" spans="2:25">
      <c r="B7" s="83" t="s">
        <v>69</v>
      </c>
      <c r="C7" s="78" t="s">
        <v>70</v>
      </c>
      <c r="D7" s="445" t="s">
        <v>71</v>
      </c>
      <c r="E7" s="445"/>
      <c r="F7" s="445"/>
      <c r="G7" s="442" t="s">
        <v>72</v>
      </c>
      <c r="H7" s="442"/>
      <c r="I7" s="79"/>
      <c r="J7" s="446"/>
      <c r="K7" s="446"/>
      <c r="L7" s="446"/>
      <c r="M7" s="446"/>
      <c r="N7" s="446"/>
      <c r="O7" s="79"/>
      <c r="P7" s="80" t="s">
        <v>73</v>
      </c>
      <c r="Q7" s="84"/>
      <c r="R7" s="84"/>
      <c r="S7" s="84"/>
      <c r="T7" s="84"/>
      <c r="U7" s="444"/>
      <c r="V7" s="444"/>
      <c r="W7" s="444"/>
      <c r="X7" s="444"/>
      <c r="Y7" s="85"/>
    </row>
    <row r="8" spans="2:25" ht="17.25" thickBot="1">
      <c r="B8" s="86" t="s">
        <v>74</v>
      </c>
      <c r="C8" s="87" t="s">
        <v>75</v>
      </c>
      <c r="D8" s="88"/>
      <c r="E8" s="89" t="s">
        <v>93</v>
      </c>
      <c r="F8" s="90"/>
      <c r="G8" s="91"/>
      <c r="H8" s="90"/>
      <c r="I8" s="87"/>
      <c r="J8" s="92"/>
      <c r="K8" s="93"/>
      <c r="L8" s="93"/>
      <c r="M8" s="93"/>
      <c r="N8" s="93"/>
      <c r="O8" s="87"/>
      <c r="P8" s="91"/>
      <c r="Q8" s="94"/>
      <c r="R8" s="94"/>
      <c r="S8" s="94"/>
      <c r="T8" s="94"/>
      <c r="U8" s="95"/>
      <c r="V8" s="95"/>
      <c r="W8" s="95"/>
      <c r="X8" s="95"/>
      <c r="Y8" s="96"/>
    </row>
    <row r="9" spans="2:25" ht="18" thickTop="1" thickBot="1">
      <c r="B9" s="97" t="s">
        <v>76</v>
      </c>
      <c r="C9" s="98"/>
      <c r="D9" s="99"/>
      <c r="E9" s="98"/>
      <c r="F9" s="98"/>
      <c r="G9" s="100"/>
      <c r="H9" s="100"/>
      <c r="I9" s="100"/>
      <c r="J9" s="100"/>
      <c r="K9" s="100"/>
      <c r="L9" s="101"/>
      <c r="M9" s="100"/>
      <c r="N9" s="100"/>
      <c r="O9" s="100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2:25" ht="18" thickTop="1" thickBot="1">
      <c r="B10" s="102" t="str">
        <f>D6</f>
        <v>천북농장</v>
      </c>
      <c r="C10" s="103" t="s">
        <v>77</v>
      </c>
      <c r="D10" s="104">
        <f>ROUNDDOWN((J5-J6+1)/7,0)</f>
        <v>25</v>
      </c>
      <c r="E10" s="105" t="s">
        <v>78</v>
      </c>
      <c r="F10" s="106">
        <f>(J5-J6+1)-(D10*7)</f>
        <v>5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8"/>
      <c r="Q10" s="108"/>
      <c r="R10" s="108"/>
      <c r="S10" s="108"/>
      <c r="T10" s="108"/>
      <c r="U10" s="108"/>
      <c r="V10" s="108"/>
      <c r="W10" s="108"/>
      <c r="X10" s="108"/>
      <c r="Y10" s="109"/>
    </row>
    <row r="11" spans="2:25" s="64" customFormat="1" ht="12.75" thickTop="1">
      <c r="B11" s="110" t="s">
        <v>23</v>
      </c>
      <c r="C11" s="110" t="s">
        <v>24</v>
      </c>
      <c r="D11" s="110" t="s">
        <v>25</v>
      </c>
      <c r="E11" s="110" t="s">
        <v>26</v>
      </c>
      <c r="F11" s="110" t="s">
        <v>27</v>
      </c>
      <c r="G11" s="110" t="s">
        <v>28</v>
      </c>
      <c r="H11" s="110">
        <v>0</v>
      </c>
      <c r="I11" s="110">
        <v>1</v>
      </c>
      <c r="J11" s="110">
        <v>2</v>
      </c>
      <c r="K11" s="110">
        <v>3</v>
      </c>
      <c r="L11" s="110">
        <v>4</v>
      </c>
      <c r="M11" s="110">
        <v>5</v>
      </c>
      <c r="N11" s="110">
        <v>6</v>
      </c>
      <c r="O11" s="110">
        <v>7</v>
      </c>
      <c r="P11" s="110">
        <v>8</v>
      </c>
      <c r="Q11" s="110">
        <v>9</v>
      </c>
      <c r="R11" s="110">
        <v>10</v>
      </c>
      <c r="S11" s="110">
        <v>11</v>
      </c>
      <c r="T11" s="110">
        <v>12</v>
      </c>
      <c r="U11" s="110">
        <v>13</v>
      </c>
      <c r="V11" s="110">
        <v>14</v>
      </c>
      <c r="W11" s="110">
        <v>15</v>
      </c>
      <c r="X11" s="110">
        <v>16</v>
      </c>
      <c r="Y11" s="110">
        <v>17</v>
      </c>
    </row>
    <row r="12" spans="2:25">
      <c r="B12" s="111" t="s">
        <v>79</v>
      </c>
      <c r="C12" s="111" t="s">
        <v>80</v>
      </c>
      <c r="D12" s="112">
        <v>43536</v>
      </c>
      <c r="E12" s="111">
        <v>4968</v>
      </c>
      <c r="F12" s="111">
        <v>52</v>
      </c>
      <c r="G12" s="111">
        <v>10</v>
      </c>
      <c r="H12" s="111"/>
      <c r="I12" s="111"/>
      <c r="J12" s="111">
        <v>2</v>
      </c>
      <c r="K12" s="111">
        <v>1</v>
      </c>
      <c r="L12" s="111">
        <v>1</v>
      </c>
      <c r="M12" s="111">
        <v>3</v>
      </c>
      <c r="N12" s="111">
        <v>1</v>
      </c>
      <c r="O12" s="111">
        <v>2</v>
      </c>
      <c r="P12" s="111"/>
      <c r="Q12" s="111"/>
      <c r="R12" s="111"/>
      <c r="S12" s="111"/>
      <c r="T12" s="111"/>
      <c r="U12" s="111"/>
      <c r="V12" s="111"/>
      <c r="W12" s="111"/>
      <c r="X12" s="111"/>
      <c r="Y12" s="111"/>
    </row>
    <row r="13" spans="2:25">
      <c r="B13" s="111" t="s">
        <v>81</v>
      </c>
      <c r="C13" s="111" t="s">
        <v>80</v>
      </c>
      <c r="D13" s="112">
        <v>43536</v>
      </c>
      <c r="E13" s="111">
        <v>6297</v>
      </c>
      <c r="F13" s="111">
        <v>36</v>
      </c>
      <c r="G13" s="111">
        <v>10</v>
      </c>
      <c r="H13" s="111"/>
      <c r="I13" s="111"/>
      <c r="J13" s="111"/>
      <c r="K13" s="111">
        <v>2</v>
      </c>
      <c r="L13" s="111"/>
      <c r="M13" s="111">
        <v>2</v>
      </c>
      <c r="N13" s="111">
        <v>4</v>
      </c>
      <c r="O13" s="111">
        <v>2</v>
      </c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spans="2:25">
      <c r="B14" s="111" t="s">
        <v>79</v>
      </c>
      <c r="C14" s="111" t="s">
        <v>82</v>
      </c>
      <c r="D14" s="112">
        <v>43536</v>
      </c>
      <c r="E14" s="111">
        <v>35</v>
      </c>
      <c r="F14" s="111">
        <v>37</v>
      </c>
      <c r="G14" s="111">
        <v>10</v>
      </c>
      <c r="H14" s="111">
        <v>10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spans="2:25">
      <c r="B15" s="111" t="s">
        <v>81</v>
      </c>
      <c r="C15" s="111" t="s">
        <v>82</v>
      </c>
      <c r="D15" s="112">
        <v>43536</v>
      </c>
      <c r="E15" s="111">
        <v>42</v>
      </c>
      <c r="F15" s="111">
        <v>62</v>
      </c>
      <c r="G15" s="111">
        <v>10</v>
      </c>
      <c r="H15" s="111">
        <v>10</v>
      </c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spans="2:25">
      <c r="B16" s="111" t="s">
        <v>79</v>
      </c>
      <c r="C16" s="111" t="s">
        <v>83</v>
      </c>
      <c r="D16" s="112">
        <v>43536</v>
      </c>
      <c r="E16" s="111">
        <v>12275</v>
      </c>
      <c r="F16" s="111">
        <v>30</v>
      </c>
      <c r="G16" s="111">
        <v>10</v>
      </c>
      <c r="H16" s="111"/>
      <c r="I16" s="111"/>
      <c r="J16" s="111"/>
      <c r="K16" s="111"/>
      <c r="L16" s="111"/>
      <c r="M16" s="111"/>
      <c r="N16" s="111">
        <v>1</v>
      </c>
      <c r="O16" s="111">
        <v>2</v>
      </c>
      <c r="P16" s="111">
        <v>3</v>
      </c>
      <c r="Q16" s="111"/>
      <c r="R16" s="111">
        <v>3</v>
      </c>
      <c r="S16" s="111"/>
      <c r="T16" s="111">
        <v>1</v>
      </c>
      <c r="U16" s="111"/>
      <c r="V16" s="111"/>
      <c r="W16" s="111"/>
      <c r="X16" s="111"/>
      <c r="Y16" s="111"/>
    </row>
    <row r="17" spans="1:25" s="64" customFormat="1">
      <c r="A17" s="117"/>
      <c r="B17" s="111" t="s">
        <v>81</v>
      </c>
      <c r="C17" s="111" t="s">
        <v>83</v>
      </c>
      <c r="D17" s="112">
        <v>43536</v>
      </c>
      <c r="E17" s="111">
        <v>13014</v>
      </c>
      <c r="F17" s="111">
        <v>34</v>
      </c>
      <c r="G17" s="111">
        <v>10</v>
      </c>
      <c r="H17" s="111"/>
      <c r="I17" s="111"/>
      <c r="J17" s="111"/>
      <c r="K17" s="111"/>
      <c r="L17" s="111"/>
      <c r="M17" s="111"/>
      <c r="N17" s="111">
        <v>1</v>
      </c>
      <c r="O17" s="111">
        <v>2</v>
      </c>
      <c r="P17" s="111">
        <v>2</v>
      </c>
      <c r="Q17" s="111">
        <v>2</v>
      </c>
      <c r="R17" s="111">
        <v>1</v>
      </c>
      <c r="S17" s="111">
        <v>1</v>
      </c>
      <c r="T17" s="111">
        <v>1</v>
      </c>
      <c r="U17" s="111"/>
      <c r="V17" s="111"/>
      <c r="W17" s="111"/>
      <c r="X17" s="111"/>
      <c r="Y17" s="111"/>
    </row>
    <row r="18" spans="1:25" s="64" customFormat="1" ht="18" customHeight="1">
      <c r="A18" s="117"/>
      <c r="B18" s="111" t="s">
        <v>79</v>
      </c>
      <c r="C18" s="111" t="s">
        <v>85</v>
      </c>
      <c r="D18" s="112">
        <v>43536</v>
      </c>
      <c r="E18" s="111">
        <v>14929</v>
      </c>
      <c r="F18" s="111">
        <v>21</v>
      </c>
      <c r="G18" s="111">
        <v>10</v>
      </c>
      <c r="H18" s="111"/>
      <c r="I18" s="111"/>
      <c r="J18" s="111"/>
      <c r="K18" s="111"/>
      <c r="L18" s="111"/>
      <c r="M18" s="111"/>
      <c r="N18" s="111">
        <v>1</v>
      </c>
      <c r="O18" s="111"/>
      <c r="P18" s="111"/>
      <c r="Q18" s="111">
        <v>3</v>
      </c>
      <c r="R18" s="111">
        <v>1</v>
      </c>
      <c r="S18" s="111">
        <v>5</v>
      </c>
      <c r="T18" s="111"/>
      <c r="U18" s="111"/>
      <c r="V18" s="111"/>
      <c r="W18" s="111"/>
      <c r="X18" s="111"/>
      <c r="Y18" s="111"/>
    </row>
    <row r="19" spans="1:25" s="64" customFormat="1">
      <c r="A19" s="117"/>
      <c r="B19" s="111" t="s">
        <v>81</v>
      </c>
      <c r="C19" s="111" t="s">
        <v>85</v>
      </c>
      <c r="D19" s="112">
        <v>43536</v>
      </c>
      <c r="E19" s="111">
        <v>14875</v>
      </c>
      <c r="F19" s="111">
        <v>23</v>
      </c>
      <c r="G19" s="111">
        <v>10</v>
      </c>
      <c r="H19" s="111"/>
      <c r="I19" s="111"/>
      <c r="J19" s="111"/>
      <c r="K19" s="111"/>
      <c r="L19" s="111"/>
      <c r="M19" s="111"/>
      <c r="N19" s="111">
        <v>1</v>
      </c>
      <c r="O19" s="111"/>
      <c r="P19" s="111"/>
      <c r="Q19" s="111">
        <v>2</v>
      </c>
      <c r="R19" s="111">
        <v>3</v>
      </c>
      <c r="S19" s="111">
        <v>4</v>
      </c>
      <c r="T19" s="111"/>
      <c r="U19" s="111"/>
      <c r="V19" s="111"/>
      <c r="W19" s="111"/>
      <c r="X19" s="111"/>
      <c r="Y19" s="111"/>
    </row>
    <row r="20" spans="1:25" s="64" customFormat="1">
      <c r="A20" s="117"/>
      <c r="B20" s="111" t="s">
        <v>79</v>
      </c>
      <c r="C20" s="111" t="s">
        <v>91</v>
      </c>
      <c r="D20" s="112">
        <v>43536</v>
      </c>
      <c r="E20" s="113">
        <v>10.9</v>
      </c>
      <c r="F20" s="116">
        <v>6.7694017190149403</v>
      </c>
      <c r="G20" s="111">
        <v>10</v>
      </c>
      <c r="H20" s="111" t="s">
        <v>90</v>
      </c>
      <c r="I20" s="111" t="s">
        <v>90</v>
      </c>
      <c r="J20" s="111" t="s">
        <v>90</v>
      </c>
      <c r="K20" s="111" t="s">
        <v>90</v>
      </c>
      <c r="L20" s="111" t="s">
        <v>90</v>
      </c>
      <c r="M20" s="111" t="s">
        <v>90</v>
      </c>
      <c r="N20" s="111" t="s">
        <v>90</v>
      </c>
      <c r="O20" s="111" t="s">
        <v>90</v>
      </c>
      <c r="P20" s="111" t="s">
        <v>90</v>
      </c>
      <c r="Q20" s="111" t="s">
        <v>90</v>
      </c>
      <c r="R20" s="111">
        <v>3</v>
      </c>
      <c r="S20" s="111">
        <v>5</v>
      </c>
      <c r="T20" s="111">
        <v>2</v>
      </c>
      <c r="U20" s="111"/>
      <c r="V20" s="111"/>
      <c r="W20" s="111"/>
      <c r="X20" s="111"/>
      <c r="Y20" s="111"/>
    </row>
    <row r="21" spans="1:25" s="64" customFormat="1">
      <c r="A21" s="117"/>
      <c r="B21" s="111" t="s">
        <v>81</v>
      </c>
      <c r="C21" s="111" t="s">
        <v>91</v>
      </c>
      <c r="D21" s="112">
        <v>43536</v>
      </c>
      <c r="E21" s="113">
        <v>10.199999999999999</v>
      </c>
      <c r="F21" s="116">
        <v>6.2005444317026264</v>
      </c>
      <c r="G21" s="111">
        <v>10</v>
      </c>
      <c r="H21" s="111" t="s">
        <v>90</v>
      </c>
      <c r="I21" s="111" t="s">
        <v>90</v>
      </c>
      <c r="J21" s="111" t="s">
        <v>90</v>
      </c>
      <c r="K21" s="111" t="s">
        <v>90</v>
      </c>
      <c r="L21" s="111" t="s">
        <v>90</v>
      </c>
      <c r="M21" s="111" t="s">
        <v>90</v>
      </c>
      <c r="N21" s="111" t="s">
        <v>90</v>
      </c>
      <c r="O21" s="111" t="s">
        <v>90</v>
      </c>
      <c r="P21" s="111" t="s">
        <v>90</v>
      </c>
      <c r="Q21" s="111">
        <v>1</v>
      </c>
      <c r="R21" s="111">
        <v>6</v>
      </c>
      <c r="S21" s="111">
        <v>3</v>
      </c>
      <c r="T21" s="111" t="s">
        <v>90</v>
      </c>
      <c r="U21" s="111"/>
      <c r="V21" s="111"/>
      <c r="W21" s="111"/>
      <c r="X21" s="111"/>
      <c r="Y21" s="111"/>
    </row>
    <row r="22" spans="1:25" s="64" customFormat="1">
      <c r="A22" s="117"/>
      <c r="B22" s="111" t="s">
        <v>79</v>
      </c>
      <c r="C22" s="111" t="s">
        <v>89</v>
      </c>
      <c r="D22" s="112">
        <v>43536</v>
      </c>
      <c r="E22" s="113">
        <v>7.9</v>
      </c>
      <c r="F22" s="114">
        <v>9.3400605996534196</v>
      </c>
      <c r="G22" s="111">
        <v>10</v>
      </c>
      <c r="H22" s="111" t="s">
        <v>90</v>
      </c>
      <c r="I22" s="111" t="s">
        <v>90</v>
      </c>
      <c r="J22" s="111" t="s">
        <v>90</v>
      </c>
      <c r="K22" s="111" t="s">
        <v>90</v>
      </c>
      <c r="L22" s="111" t="s">
        <v>90</v>
      </c>
      <c r="M22" s="111" t="s">
        <v>90</v>
      </c>
      <c r="N22" s="111">
        <v>1</v>
      </c>
      <c r="O22" s="111" t="s">
        <v>90</v>
      </c>
      <c r="P22" s="111">
        <v>8</v>
      </c>
      <c r="Q22" s="111">
        <v>1</v>
      </c>
      <c r="R22" s="111" t="s">
        <v>90</v>
      </c>
      <c r="S22" s="111" t="s">
        <v>90</v>
      </c>
      <c r="T22" s="111" t="s">
        <v>90</v>
      </c>
      <c r="U22" s="111"/>
      <c r="V22" s="111"/>
      <c r="W22" s="111"/>
      <c r="X22" s="111"/>
      <c r="Y22" s="111"/>
    </row>
    <row r="23" spans="1:25" s="64" customFormat="1">
      <c r="A23" s="117"/>
      <c r="B23" s="111" t="s">
        <v>81</v>
      </c>
      <c r="C23" s="111" t="s">
        <v>89</v>
      </c>
      <c r="D23" s="112">
        <v>43536</v>
      </c>
      <c r="E23" s="113">
        <v>7.6</v>
      </c>
      <c r="F23" s="115">
        <v>6.7947076249252616</v>
      </c>
      <c r="G23" s="111">
        <v>10</v>
      </c>
      <c r="H23" s="111" t="s">
        <v>90</v>
      </c>
      <c r="I23" s="111" t="s">
        <v>90</v>
      </c>
      <c r="J23" s="111" t="s">
        <v>90</v>
      </c>
      <c r="K23" s="111" t="s">
        <v>90</v>
      </c>
      <c r="L23" s="111" t="s">
        <v>90</v>
      </c>
      <c r="M23" s="111" t="s">
        <v>90</v>
      </c>
      <c r="N23" s="111" t="s">
        <v>90</v>
      </c>
      <c r="O23" s="111">
        <v>4</v>
      </c>
      <c r="P23" s="111">
        <v>6</v>
      </c>
      <c r="Q23" s="111" t="s">
        <v>90</v>
      </c>
      <c r="R23" s="111" t="s">
        <v>90</v>
      </c>
      <c r="S23" s="111" t="s">
        <v>90</v>
      </c>
      <c r="T23" s="111" t="s">
        <v>90</v>
      </c>
      <c r="U23" s="111"/>
      <c r="V23" s="111"/>
      <c r="W23" s="111"/>
      <c r="X23" s="111"/>
      <c r="Y23" s="111"/>
    </row>
    <row r="24" spans="1:25" s="64" customFormat="1">
      <c r="A24" s="117"/>
      <c r="B24" s="111" t="s">
        <v>79</v>
      </c>
      <c r="C24" s="111" t="s">
        <v>87</v>
      </c>
      <c r="D24" s="112">
        <v>43536</v>
      </c>
      <c r="E24" s="111">
        <v>9918</v>
      </c>
      <c r="F24" s="111">
        <v>27</v>
      </c>
      <c r="G24" s="111">
        <v>10</v>
      </c>
      <c r="H24" s="111"/>
      <c r="I24" s="111"/>
      <c r="J24" s="111"/>
      <c r="K24" s="111"/>
      <c r="L24" s="111"/>
      <c r="M24" s="111">
        <v>1</v>
      </c>
      <c r="N24" s="111"/>
      <c r="O24" s="111">
        <v>1</v>
      </c>
      <c r="P24" s="111">
        <v>2</v>
      </c>
      <c r="Q24" s="111">
        <v>5</v>
      </c>
      <c r="R24" s="111"/>
      <c r="S24" s="111">
        <v>1</v>
      </c>
      <c r="T24" s="111"/>
      <c r="U24" s="111"/>
      <c r="V24" s="111"/>
      <c r="W24" s="111"/>
      <c r="X24" s="111"/>
      <c r="Y24" s="111"/>
    </row>
    <row r="25" spans="1:25" s="64" customFormat="1">
      <c r="A25" s="117"/>
      <c r="B25" s="111" t="s">
        <v>81</v>
      </c>
      <c r="C25" s="111" t="s">
        <v>87</v>
      </c>
      <c r="D25" s="112">
        <v>43536</v>
      </c>
      <c r="E25" s="111">
        <v>8665</v>
      </c>
      <c r="F25" s="111">
        <v>33</v>
      </c>
      <c r="G25" s="111">
        <v>10</v>
      </c>
      <c r="H25" s="111"/>
      <c r="I25" s="111"/>
      <c r="J25" s="111"/>
      <c r="K25" s="111"/>
      <c r="L25" s="111"/>
      <c r="M25" s="111"/>
      <c r="N25" s="111">
        <v>2</v>
      </c>
      <c r="O25" s="111">
        <v>3</v>
      </c>
      <c r="P25" s="111">
        <v>2</v>
      </c>
      <c r="Q25" s="111">
        <v>1</v>
      </c>
      <c r="R25" s="111">
        <v>2</v>
      </c>
      <c r="S25" s="111"/>
      <c r="T25" s="111"/>
      <c r="U25" s="111"/>
      <c r="V25" s="111"/>
      <c r="W25" s="111"/>
      <c r="X25" s="111"/>
      <c r="Y25" s="111"/>
    </row>
    <row r="26" spans="1:25" s="64" customFormat="1">
      <c r="A26" s="117"/>
      <c r="B26" s="111" t="s">
        <v>79</v>
      </c>
      <c r="C26" s="111" t="s">
        <v>84</v>
      </c>
      <c r="D26" s="112">
        <v>43536</v>
      </c>
      <c r="E26" s="111">
        <v>17533</v>
      </c>
      <c r="F26" s="111">
        <v>24</v>
      </c>
      <c r="G26" s="111">
        <v>10</v>
      </c>
      <c r="H26" s="111"/>
      <c r="I26" s="111"/>
      <c r="J26" s="111"/>
      <c r="K26" s="111"/>
      <c r="L26" s="111"/>
      <c r="M26" s="111"/>
      <c r="N26" s="111"/>
      <c r="O26" s="111"/>
      <c r="P26" s="111">
        <v>1</v>
      </c>
      <c r="Q26" s="111">
        <v>1</v>
      </c>
      <c r="R26" s="111">
        <v>2</v>
      </c>
      <c r="S26" s="111">
        <v>2</v>
      </c>
      <c r="T26" s="111">
        <v>4</v>
      </c>
      <c r="U26" s="111"/>
      <c r="V26" s="111"/>
      <c r="W26" s="111"/>
      <c r="X26" s="111"/>
      <c r="Y26" s="111"/>
    </row>
    <row r="27" spans="1:25" s="64" customFormat="1">
      <c r="A27" s="117"/>
      <c r="B27" s="111" t="s">
        <v>81</v>
      </c>
      <c r="C27" s="111" t="s">
        <v>84</v>
      </c>
      <c r="D27" s="112">
        <v>43536</v>
      </c>
      <c r="E27" s="111">
        <v>16745</v>
      </c>
      <c r="F27" s="111">
        <v>26</v>
      </c>
      <c r="G27" s="111">
        <v>10</v>
      </c>
      <c r="H27" s="111"/>
      <c r="I27" s="111"/>
      <c r="J27" s="111"/>
      <c r="K27" s="111"/>
      <c r="L27" s="111"/>
      <c r="M27" s="111"/>
      <c r="N27" s="111"/>
      <c r="O27" s="111"/>
      <c r="P27" s="111">
        <v>2</v>
      </c>
      <c r="Q27" s="111">
        <v>1</v>
      </c>
      <c r="R27" s="111">
        <v>2</v>
      </c>
      <c r="S27" s="111">
        <v>2</v>
      </c>
      <c r="T27" s="111">
        <v>3</v>
      </c>
      <c r="U27" s="111"/>
      <c r="V27" s="111"/>
      <c r="W27" s="111"/>
      <c r="X27" s="111"/>
      <c r="Y27" s="111"/>
    </row>
    <row r="28" spans="1:25" s="64" customFormat="1">
      <c r="A28" s="117"/>
      <c r="B28" s="111" t="s">
        <v>79</v>
      </c>
      <c r="C28" s="111" t="s">
        <v>88</v>
      </c>
      <c r="D28" s="112">
        <v>43536</v>
      </c>
      <c r="E28" s="111">
        <v>6231</v>
      </c>
      <c r="F28" s="111">
        <v>66</v>
      </c>
      <c r="G28" s="111">
        <v>10</v>
      </c>
      <c r="H28" s="111">
        <v>1</v>
      </c>
      <c r="I28" s="111">
        <v>1</v>
      </c>
      <c r="J28" s="111"/>
      <c r="K28" s="111">
        <v>1</v>
      </c>
      <c r="L28" s="111">
        <v>2</v>
      </c>
      <c r="M28" s="111">
        <v>1</v>
      </c>
      <c r="N28" s="111"/>
      <c r="O28" s="111">
        <v>1</v>
      </c>
      <c r="P28" s="111">
        <v>1</v>
      </c>
      <c r="Q28" s="111"/>
      <c r="R28" s="111">
        <v>2</v>
      </c>
      <c r="S28" s="111"/>
      <c r="T28" s="111"/>
      <c r="U28" s="111"/>
      <c r="V28" s="111"/>
      <c r="W28" s="111"/>
      <c r="X28" s="111"/>
      <c r="Y28" s="111"/>
    </row>
    <row r="29" spans="1:25" s="64" customFormat="1">
      <c r="A29" s="117"/>
      <c r="B29" s="111" t="s">
        <v>81</v>
      </c>
      <c r="C29" s="111" t="s">
        <v>88</v>
      </c>
      <c r="D29" s="112">
        <v>43536</v>
      </c>
      <c r="E29" s="111">
        <v>6317</v>
      </c>
      <c r="F29" s="111">
        <v>46</v>
      </c>
      <c r="G29" s="111">
        <v>10</v>
      </c>
      <c r="H29" s="111">
        <v>1</v>
      </c>
      <c r="I29" s="111"/>
      <c r="J29" s="111"/>
      <c r="K29" s="111">
        <v>1</v>
      </c>
      <c r="L29" s="111">
        <v>1</v>
      </c>
      <c r="M29" s="111"/>
      <c r="N29" s="111">
        <v>3</v>
      </c>
      <c r="O29" s="111">
        <v>1</v>
      </c>
      <c r="P29" s="111">
        <v>3</v>
      </c>
      <c r="Q29" s="111"/>
      <c r="R29" s="111"/>
      <c r="S29" s="111"/>
      <c r="T29" s="111"/>
      <c r="U29" s="111"/>
      <c r="V29" s="111"/>
      <c r="W29" s="111"/>
      <c r="X29" s="111"/>
      <c r="Y29" s="111"/>
    </row>
    <row r="30" spans="1:25" s="64" customFormat="1">
      <c r="A30" s="117"/>
      <c r="B30" s="111" t="s">
        <v>79</v>
      </c>
      <c r="C30" s="111" t="s">
        <v>86</v>
      </c>
      <c r="D30" s="112">
        <v>43536</v>
      </c>
      <c r="E30" s="111">
        <v>8843</v>
      </c>
      <c r="F30" s="111">
        <v>1</v>
      </c>
      <c r="G30" s="111">
        <v>10</v>
      </c>
      <c r="H30" s="111"/>
      <c r="I30" s="111"/>
      <c r="J30" s="111"/>
      <c r="K30" s="111"/>
      <c r="L30" s="111"/>
      <c r="M30" s="111"/>
      <c r="N30" s="111"/>
      <c r="O30" s="111"/>
      <c r="P30" s="111">
        <v>10</v>
      </c>
      <c r="Q30" s="111"/>
      <c r="R30" s="111"/>
      <c r="S30" s="111"/>
      <c r="T30" s="111"/>
      <c r="U30" s="111"/>
      <c r="V30" s="111"/>
      <c r="W30" s="111"/>
      <c r="X30" s="111"/>
      <c r="Y30" s="111"/>
    </row>
    <row r="31" spans="1:25" s="64" customFormat="1">
      <c r="A31" s="117"/>
      <c r="B31" s="111" t="s">
        <v>81</v>
      </c>
      <c r="C31" s="111" t="s">
        <v>86</v>
      </c>
      <c r="D31" s="112">
        <v>43536</v>
      </c>
      <c r="E31" s="111">
        <v>8849</v>
      </c>
      <c r="F31" s="111">
        <v>1</v>
      </c>
      <c r="G31" s="111">
        <v>10</v>
      </c>
      <c r="H31" s="111"/>
      <c r="I31" s="111"/>
      <c r="J31" s="111"/>
      <c r="K31" s="111"/>
      <c r="L31" s="111"/>
      <c r="M31" s="111"/>
      <c r="N31" s="111"/>
      <c r="O31" s="111"/>
      <c r="P31" s="111">
        <v>10</v>
      </c>
      <c r="Q31" s="111"/>
      <c r="R31" s="111"/>
      <c r="S31" s="111"/>
      <c r="T31" s="111"/>
      <c r="U31" s="111"/>
      <c r="V31" s="111"/>
      <c r="W31" s="111"/>
      <c r="X31" s="111"/>
      <c r="Y31" s="111"/>
    </row>
    <row r="32" spans="1:25" s="64" customFormat="1">
      <c r="A32" s="117"/>
      <c r="B32" s="111" t="s">
        <v>79</v>
      </c>
      <c r="C32" s="111" t="s">
        <v>92</v>
      </c>
      <c r="D32" s="112">
        <v>43536</v>
      </c>
      <c r="E32" s="113">
        <v>9.1</v>
      </c>
      <c r="F32" s="116">
        <v>10.927790395733538</v>
      </c>
      <c r="G32" s="111">
        <v>10</v>
      </c>
      <c r="H32" s="111" t="s">
        <v>90</v>
      </c>
      <c r="I32" s="111" t="s">
        <v>90</v>
      </c>
      <c r="J32" s="111" t="s">
        <v>90</v>
      </c>
      <c r="K32" s="111" t="s">
        <v>90</v>
      </c>
      <c r="L32" s="111" t="s">
        <v>90</v>
      </c>
      <c r="M32" s="111" t="s">
        <v>90</v>
      </c>
      <c r="N32" s="111" t="s">
        <v>90</v>
      </c>
      <c r="O32" s="111">
        <v>1</v>
      </c>
      <c r="P32" s="111">
        <v>1</v>
      </c>
      <c r="Q32" s="111">
        <v>4</v>
      </c>
      <c r="R32" s="111">
        <v>4</v>
      </c>
      <c r="S32" s="111" t="s">
        <v>90</v>
      </c>
      <c r="T32" s="111" t="s">
        <v>90</v>
      </c>
      <c r="U32" s="111"/>
      <c r="V32" s="111"/>
      <c r="W32" s="111"/>
      <c r="X32" s="111"/>
      <c r="Y32" s="111"/>
    </row>
    <row r="33" spans="1:26" s="64" customFormat="1">
      <c r="A33" s="117"/>
      <c r="B33" s="111" t="s">
        <v>81</v>
      </c>
      <c r="C33" s="111" t="s">
        <v>92</v>
      </c>
      <c r="D33" s="112">
        <v>43536</v>
      </c>
      <c r="E33" s="113">
        <v>8.5</v>
      </c>
      <c r="F33" s="116">
        <v>9.9980774776329113</v>
      </c>
      <c r="G33" s="111">
        <v>10</v>
      </c>
      <c r="H33" s="111" t="s">
        <v>90</v>
      </c>
      <c r="I33" s="111" t="s">
        <v>90</v>
      </c>
      <c r="J33" s="111" t="s">
        <v>90</v>
      </c>
      <c r="K33" s="111" t="s">
        <v>90</v>
      </c>
      <c r="L33" s="111" t="s">
        <v>90</v>
      </c>
      <c r="M33" s="111" t="s">
        <v>90</v>
      </c>
      <c r="N33" s="111" t="s">
        <v>90</v>
      </c>
      <c r="O33" s="111">
        <v>1</v>
      </c>
      <c r="P33" s="111">
        <v>4</v>
      </c>
      <c r="Q33" s="111">
        <v>4</v>
      </c>
      <c r="R33" s="111">
        <v>1</v>
      </c>
      <c r="S33" s="111" t="s">
        <v>90</v>
      </c>
      <c r="T33" s="111" t="s">
        <v>90</v>
      </c>
      <c r="U33" s="111"/>
      <c r="V33" s="111"/>
      <c r="W33" s="111"/>
      <c r="X33" s="111"/>
      <c r="Y33" s="111"/>
    </row>
    <row r="35" spans="1:26" s="119" customFormat="1">
      <c r="B35" s="48" t="s">
        <v>95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64"/>
    </row>
    <row r="36" spans="1:26" s="119" customFormat="1">
      <c r="B36" s="120" t="s">
        <v>96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2"/>
      <c r="Z36" s="64"/>
    </row>
    <row r="37" spans="1:26" s="119" customFormat="1">
      <c r="B37" s="121" t="s">
        <v>97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53"/>
      <c r="Z37" s="64"/>
    </row>
    <row r="38" spans="1:26" s="119" customFormat="1">
      <c r="B38" s="121" t="s">
        <v>98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53"/>
      <c r="Z38" s="64"/>
    </row>
    <row r="39" spans="1:26" s="119" customFormat="1">
      <c r="B39" s="50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53"/>
      <c r="Z39" s="64"/>
    </row>
    <row r="40" spans="1:26" s="119" customFormat="1"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6"/>
      <c r="Z40" s="64"/>
    </row>
  </sheetData>
  <mergeCells count="15">
    <mergeCell ref="D6:F6"/>
    <mergeCell ref="G6:H6"/>
    <mergeCell ref="J6:N6"/>
    <mergeCell ref="U6:X6"/>
    <mergeCell ref="D7:F7"/>
    <mergeCell ref="G7:H7"/>
    <mergeCell ref="J7:N7"/>
    <mergeCell ref="U7:X7"/>
    <mergeCell ref="G1:I1"/>
    <mergeCell ref="B2:Y2"/>
    <mergeCell ref="B3:Y3"/>
    <mergeCell ref="D5:F5"/>
    <mergeCell ref="G5:H5"/>
    <mergeCell ref="J5:N5"/>
    <mergeCell ref="U5:X5"/>
  </mergeCells>
  <phoneticPr fontId="13" type="noConversion"/>
  <conditionalFormatting sqref="B11:Y1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D23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3 B20:Y2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6:C27 C12:C19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4:C25 C28 C30:C31">
    <cfRule type="colorScale" priority="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8 D30:D31 D18:D19 B12:Y17">
    <cfRule type="colorScale" priority="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4:C28 C30:C31 C18:C19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8 B30:Y31 B18:Y19"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8 D30:D31 D12:D19">
    <cfRule type="colorScale" priority="8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4:C28 C30:C31 C12:C19">
    <cfRule type="colorScale" priority="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8 B30:Y31 B12:Y19">
    <cfRule type="colorScale" priority="9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31 D12:D19">
    <cfRule type="colorScale" priority="10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32:G33 G20:G23 B24:Y31 B12:Y19">
    <cfRule type="colorScale" priority="1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6" bottom="0.57999999999999996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Z24"/>
  <sheetViews>
    <sheetView zoomScaleNormal="100" workbookViewId="0">
      <selection activeCell="E31" sqref="E31"/>
    </sheetView>
  </sheetViews>
  <sheetFormatPr defaultRowHeight="16.5"/>
  <cols>
    <col min="1" max="1" width="1.7109375" style="178" customWidth="1"/>
    <col min="2" max="2" width="13.28515625" style="124" customWidth="1"/>
    <col min="3" max="3" width="10.28515625" style="124" customWidth="1"/>
    <col min="4" max="4" width="11.140625" style="124" bestFit="1" customWidth="1"/>
    <col min="5" max="5" width="9.42578125" style="177" customWidth="1"/>
    <col min="6" max="6" width="7.5703125" style="124" customWidth="1"/>
    <col min="7" max="7" width="5.5703125" style="124" customWidth="1"/>
    <col min="8" max="20" width="3.7109375" style="124" customWidth="1"/>
    <col min="21" max="21" width="4.28515625" style="124" customWidth="1"/>
    <col min="22" max="23" width="5" style="124" customWidth="1"/>
    <col min="24" max="24" width="3.5703125" style="124" customWidth="1"/>
    <col min="25" max="25" width="3.7109375" style="124" customWidth="1"/>
    <col min="26" max="26" width="9.140625" style="127"/>
    <col min="27" max="16384" width="9.140625" style="178"/>
  </cols>
  <sheetData>
    <row r="1" spans="2:25" ht="20.25">
      <c r="B1" s="122" t="s">
        <v>99</v>
      </c>
      <c r="C1" s="123"/>
      <c r="E1" s="125" t="s">
        <v>100</v>
      </c>
      <c r="G1" s="453"/>
      <c r="H1" s="453"/>
      <c r="I1" s="453"/>
      <c r="O1" s="126"/>
      <c r="Q1" s="126"/>
      <c r="T1" s="125" t="s">
        <v>101</v>
      </c>
    </row>
    <row r="2" spans="2:25" ht="20.25">
      <c r="B2" s="454" t="s">
        <v>102</v>
      </c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</row>
    <row r="3" spans="2:25">
      <c r="B3" s="428" t="s">
        <v>137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</row>
    <row r="4" spans="2:25" ht="17.25" thickBot="1">
      <c r="B4" s="128" t="s">
        <v>103</v>
      </c>
      <c r="C4" s="129"/>
      <c r="D4" s="129"/>
      <c r="E4" s="130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17.25" thickTop="1">
      <c r="B5" s="132" t="s">
        <v>104</v>
      </c>
      <c r="C5" s="133" t="s">
        <v>105</v>
      </c>
      <c r="D5" s="455" t="s">
        <v>106</v>
      </c>
      <c r="E5" s="455"/>
      <c r="F5" s="455"/>
      <c r="G5" s="456" t="s">
        <v>107</v>
      </c>
      <c r="H5" s="456"/>
      <c r="I5" s="134"/>
      <c r="J5" s="457">
        <v>43565</v>
      </c>
      <c r="K5" s="457"/>
      <c r="L5" s="457"/>
      <c r="M5" s="457"/>
      <c r="N5" s="457"/>
      <c r="O5" s="135"/>
      <c r="P5" s="136" t="s">
        <v>108</v>
      </c>
      <c r="Q5" s="137"/>
      <c r="R5" s="138"/>
      <c r="S5" s="139"/>
      <c r="T5" s="139"/>
      <c r="U5" s="458">
        <v>43566</v>
      </c>
      <c r="V5" s="459"/>
      <c r="W5" s="459"/>
      <c r="X5" s="459"/>
      <c r="Y5" s="140"/>
    </row>
    <row r="6" spans="2:25">
      <c r="B6" s="141" t="s">
        <v>109</v>
      </c>
      <c r="C6" s="142" t="s">
        <v>110</v>
      </c>
      <c r="D6" s="447" t="s">
        <v>65</v>
      </c>
      <c r="E6" s="447"/>
      <c r="F6" s="447"/>
      <c r="G6" s="448" t="s">
        <v>111</v>
      </c>
      <c r="H6" s="448"/>
      <c r="I6" s="143"/>
      <c r="J6" s="449">
        <v>43366</v>
      </c>
      <c r="K6" s="449"/>
      <c r="L6" s="449"/>
      <c r="M6" s="449"/>
      <c r="N6" s="449"/>
      <c r="O6" s="143"/>
      <c r="P6" s="144" t="s">
        <v>112</v>
      </c>
      <c r="Q6" s="145"/>
      <c r="R6" s="145"/>
      <c r="S6" s="143"/>
      <c r="T6" s="145"/>
      <c r="U6" s="450"/>
      <c r="V6" s="450"/>
      <c r="W6" s="450"/>
      <c r="X6" s="450"/>
      <c r="Y6" s="146" t="s">
        <v>113</v>
      </c>
    </row>
    <row r="7" spans="2:25">
      <c r="B7" s="147" t="s">
        <v>114</v>
      </c>
      <c r="C7" s="142" t="s">
        <v>115</v>
      </c>
      <c r="D7" s="451" t="s">
        <v>116</v>
      </c>
      <c r="E7" s="451"/>
      <c r="F7" s="451"/>
      <c r="G7" s="448" t="s">
        <v>117</v>
      </c>
      <c r="H7" s="448"/>
      <c r="I7" s="143"/>
      <c r="J7" s="452"/>
      <c r="K7" s="452"/>
      <c r="L7" s="452"/>
      <c r="M7" s="452"/>
      <c r="N7" s="452"/>
      <c r="O7" s="143"/>
      <c r="P7" s="144" t="s">
        <v>118</v>
      </c>
      <c r="Q7" s="148"/>
      <c r="R7" s="148"/>
      <c r="S7" s="148"/>
      <c r="T7" s="148"/>
      <c r="U7" s="450"/>
      <c r="V7" s="450"/>
      <c r="W7" s="450"/>
      <c r="X7" s="450"/>
      <c r="Y7" s="149"/>
    </row>
    <row r="8" spans="2:25" ht="17.25" thickBot="1">
      <c r="B8" s="150" t="s">
        <v>119</v>
      </c>
      <c r="C8" s="151" t="s">
        <v>120</v>
      </c>
      <c r="D8" s="152"/>
      <c r="E8" s="153" t="s">
        <v>121</v>
      </c>
      <c r="F8" s="154"/>
      <c r="G8" s="155"/>
      <c r="H8" s="154"/>
      <c r="I8" s="151"/>
      <c r="J8" s="156"/>
      <c r="K8" s="157"/>
      <c r="L8" s="157"/>
      <c r="M8" s="157"/>
      <c r="N8" s="157"/>
      <c r="O8" s="151"/>
      <c r="P8" s="155"/>
      <c r="Q8" s="158"/>
      <c r="R8" s="158"/>
      <c r="S8" s="158"/>
      <c r="T8" s="158"/>
      <c r="U8" s="159"/>
      <c r="V8" s="159"/>
      <c r="W8" s="159"/>
      <c r="X8" s="159"/>
      <c r="Y8" s="160"/>
    </row>
    <row r="9" spans="2:25" ht="18" thickTop="1" thickBot="1">
      <c r="B9" s="161" t="s">
        <v>122</v>
      </c>
      <c r="C9" s="162"/>
      <c r="D9" s="163"/>
      <c r="E9" s="162"/>
      <c r="F9" s="162"/>
      <c r="G9" s="164"/>
      <c r="H9" s="164"/>
      <c r="I9" s="164"/>
      <c r="J9" s="164"/>
      <c r="K9" s="164"/>
      <c r="L9" s="165"/>
      <c r="M9" s="164"/>
      <c r="N9" s="164"/>
      <c r="O9" s="164"/>
      <c r="P9" s="131"/>
      <c r="Q9" s="131"/>
      <c r="R9" s="131"/>
      <c r="S9" s="131"/>
      <c r="T9" s="131"/>
      <c r="U9" s="131"/>
      <c r="V9" s="131"/>
      <c r="W9" s="131"/>
      <c r="X9" s="131"/>
      <c r="Y9" s="131"/>
    </row>
    <row r="10" spans="2:25" ht="18" thickTop="1" thickBot="1">
      <c r="B10" s="166" t="str">
        <f>D6</f>
        <v>천북농장</v>
      </c>
      <c r="C10" s="167" t="s">
        <v>123</v>
      </c>
      <c r="D10" s="168">
        <f>ROUNDDOWN((J5-J6+1)/7,0)</f>
        <v>28</v>
      </c>
      <c r="E10" s="169" t="s">
        <v>124</v>
      </c>
      <c r="F10" s="170">
        <f>(J5-J6+1)-(D10*7)</f>
        <v>4</v>
      </c>
      <c r="G10" s="171"/>
      <c r="H10" s="171"/>
      <c r="I10" s="171"/>
      <c r="J10" s="171"/>
      <c r="K10" s="171"/>
      <c r="L10" s="171"/>
      <c r="M10" s="171"/>
      <c r="N10" s="171"/>
      <c r="O10" s="171"/>
      <c r="P10" s="172"/>
      <c r="Q10" s="172"/>
      <c r="R10" s="172"/>
      <c r="S10" s="172"/>
      <c r="T10" s="172"/>
      <c r="U10" s="172"/>
      <c r="V10" s="172"/>
      <c r="W10" s="172"/>
      <c r="X10" s="172"/>
      <c r="Y10" s="173"/>
    </row>
    <row r="11" spans="2:25" s="127" customFormat="1" ht="17.25" customHeight="1" thickTop="1">
      <c r="B11" s="174" t="s">
        <v>23</v>
      </c>
      <c r="C11" s="174" t="s">
        <v>24</v>
      </c>
      <c r="D11" s="174" t="s">
        <v>25</v>
      </c>
      <c r="E11" s="174" t="s">
        <v>26</v>
      </c>
      <c r="F11" s="174" t="s">
        <v>27</v>
      </c>
      <c r="G11" s="174" t="s">
        <v>28</v>
      </c>
      <c r="H11" s="174">
        <v>0</v>
      </c>
      <c r="I11" s="174">
        <v>1</v>
      </c>
      <c r="J11" s="174">
        <v>2</v>
      </c>
      <c r="K11" s="174">
        <v>3</v>
      </c>
      <c r="L11" s="174">
        <v>4</v>
      </c>
      <c r="M11" s="174">
        <v>5</v>
      </c>
      <c r="N11" s="174">
        <v>6</v>
      </c>
      <c r="O11" s="174">
        <v>7</v>
      </c>
      <c r="P11" s="174">
        <v>8</v>
      </c>
      <c r="Q11" s="174">
        <v>9</v>
      </c>
      <c r="R11" s="174">
        <v>10</v>
      </c>
      <c r="S11" s="174">
        <v>11</v>
      </c>
      <c r="T11" s="174">
        <v>12</v>
      </c>
      <c r="U11" s="174">
        <v>13</v>
      </c>
      <c r="V11" s="174">
        <v>14</v>
      </c>
      <c r="W11" s="174">
        <v>15</v>
      </c>
      <c r="X11" s="174">
        <v>16</v>
      </c>
      <c r="Y11" s="174">
        <v>17</v>
      </c>
    </row>
    <row r="12" spans="2:25" s="127" customFormat="1" ht="17.25" customHeight="1">
      <c r="B12" s="175" t="s">
        <v>125</v>
      </c>
      <c r="C12" s="175" t="s">
        <v>128</v>
      </c>
      <c r="D12" s="176">
        <v>43565</v>
      </c>
      <c r="E12" s="175">
        <v>3096</v>
      </c>
      <c r="F12" s="175">
        <v>53</v>
      </c>
      <c r="G12" s="175">
        <v>10</v>
      </c>
      <c r="H12" s="175"/>
      <c r="I12" s="175">
        <v>2</v>
      </c>
      <c r="J12" s="175">
        <v>2</v>
      </c>
      <c r="K12" s="175"/>
      <c r="L12" s="175">
        <v>2</v>
      </c>
      <c r="M12" s="175">
        <v>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</row>
    <row r="13" spans="2:25" s="127" customFormat="1" ht="17.25" customHeight="1">
      <c r="B13" s="175" t="s">
        <v>127</v>
      </c>
      <c r="C13" s="175" t="s">
        <v>128</v>
      </c>
      <c r="D13" s="176">
        <v>43565</v>
      </c>
      <c r="E13" s="175">
        <v>2052</v>
      </c>
      <c r="F13" s="175">
        <v>66</v>
      </c>
      <c r="G13" s="175">
        <v>10</v>
      </c>
      <c r="H13" s="175">
        <v>1</v>
      </c>
      <c r="I13" s="175">
        <v>2</v>
      </c>
      <c r="J13" s="175">
        <v>2</v>
      </c>
      <c r="K13" s="175">
        <v>3</v>
      </c>
      <c r="L13" s="175">
        <v>1</v>
      </c>
      <c r="M13" s="175">
        <v>1</v>
      </c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</row>
    <row r="14" spans="2:25" s="127" customFormat="1" ht="17.25" customHeight="1">
      <c r="B14" s="175" t="s">
        <v>125</v>
      </c>
      <c r="C14" s="175" t="s">
        <v>126</v>
      </c>
      <c r="D14" s="176">
        <v>43565</v>
      </c>
      <c r="E14" s="175">
        <v>95</v>
      </c>
      <c r="F14" s="175">
        <v>102</v>
      </c>
      <c r="G14" s="175">
        <v>10</v>
      </c>
      <c r="H14" s="175">
        <v>10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</row>
    <row r="15" spans="2:25" s="127" customFormat="1" ht="17.25" customHeight="1">
      <c r="B15" s="175" t="s">
        <v>127</v>
      </c>
      <c r="C15" s="175" t="s">
        <v>126</v>
      </c>
      <c r="D15" s="176">
        <v>43565</v>
      </c>
      <c r="E15" s="175">
        <v>73</v>
      </c>
      <c r="F15" s="175">
        <v>45</v>
      </c>
      <c r="G15" s="175">
        <v>10</v>
      </c>
      <c r="H15" s="175">
        <v>10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</row>
    <row r="16" spans="2:25">
      <c r="B16" s="175" t="s">
        <v>125</v>
      </c>
      <c r="C16" s="175" t="s">
        <v>83</v>
      </c>
      <c r="D16" s="176">
        <v>43565</v>
      </c>
      <c r="E16" s="175">
        <v>10894</v>
      </c>
      <c r="F16" s="175">
        <v>35</v>
      </c>
      <c r="G16" s="175">
        <v>10</v>
      </c>
      <c r="H16" s="175"/>
      <c r="I16" s="175"/>
      <c r="J16" s="175"/>
      <c r="K16" s="175"/>
      <c r="L16" s="175"/>
      <c r="M16" s="175"/>
      <c r="N16" s="175">
        <v>3</v>
      </c>
      <c r="O16" s="175">
        <v>1</v>
      </c>
      <c r="P16" s="175">
        <v>3</v>
      </c>
      <c r="Q16" s="175">
        <v>1</v>
      </c>
      <c r="R16" s="175">
        <v>1</v>
      </c>
      <c r="S16" s="175">
        <v>1</v>
      </c>
      <c r="T16" s="175"/>
      <c r="U16" s="175"/>
      <c r="V16" s="175"/>
      <c r="W16" s="175"/>
      <c r="X16" s="175"/>
      <c r="Y16" s="175"/>
    </row>
    <row r="17" spans="2:25">
      <c r="B17" s="175" t="s">
        <v>127</v>
      </c>
      <c r="C17" s="175" t="s">
        <v>83</v>
      </c>
      <c r="D17" s="176">
        <v>43565</v>
      </c>
      <c r="E17" s="175">
        <v>11761</v>
      </c>
      <c r="F17" s="175">
        <v>54</v>
      </c>
      <c r="G17" s="175">
        <v>10</v>
      </c>
      <c r="H17" s="175"/>
      <c r="I17" s="175"/>
      <c r="J17" s="175"/>
      <c r="K17" s="175"/>
      <c r="L17" s="175"/>
      <c r="M17" s="175">
        <v>1</v>
      </c>
      <c r="N17" s="175">
        <v>3</v>
      </c>
      <c r="O17" s="175">
        <v>2</v>
      </c>
      <c r="P17" s="175"/>
      <c r="Q17" s="175">
        <v>1</v>
      </c>
      <c r="R17" s="175">
        <v>1</v>
      </c>
      <c r="S17" s="175"/>
      <c r="T17" s="175">
        <v>2</v>
      </c>
      <c r="U17" s="175"/>
      <c r="V17" s="175"/>
      <c r="W17" s="175"/>
      <c r="X17" s="175"/>
      <c r="Y17" s="175"/>
    </row>
    <row r="19" spans="2:25">
      <c r="B19" s="48" t="s">
        <v>48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2:25">
      <c r="B20" s="120" t="s">
        <v>96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</row>
    <row r="21" spans="2:25">
      <c r="B21" s="121" t="s">
        <v>50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53"/>
    </row>
    <row r="22" spans="2:25">
      <c r="B22" s="121" t="s">
        <v>129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53"/>
    </row>
    <row r="23" spans="2:25">
      <c r="B23" s="5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53"/>
    </row>
    <row r="24" spans="2:25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</row>
  </sheetData>
  <mergeCells count="15">
    <mergeCell ref="G1:I1"/>
    <mergeCell ref="B2:Y2"/>
    <mergeCell ref="B3:Y3"/>
    <mergeCell ref="D5:F5"/>
    <mergeCell ref="G5:H5"/>
    <mergeCell ref="J5:N5"/>
    <mergeCell ref="U5:X5"/>
    <mergeCell ref="D6:F6"/>
    <mergeCell ref="G6:H6"/>
    <mergeCell ref="J6:N6"/>
    <mergeCell ref="U6:X6"/>
    <mergeCell ref="D7:F7"/>
    <mergeCell ref="G7:H7"/>
    <mergeCell ref="J7:N7"/>
    <mergeCell ref="U7:X7"/>
  </mergeCells>
  <phoneticPr fontId="13" type="noConversion"/>
  <conditionalFormatting sqref="B11:Y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6" bottom="0.57999999999999996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28"/>
  <sheetViews>
    <sheetView zoomScaleNormal="100" workbookViewId="0">
      <selection activeCell="B26" sqref="B26"/>
    </sheetView>
  </sheetViews>
  <sheetFormatPr defaultRowHeight="16.5"/>
  <cols>
    <col min="1" max="1" width="1.7109375" style="179" customWidth="1"/>
    <col min="2" max="2" width="13.28515625" style="182" customWidth="1"/>
    <col min="3" max="3" width="10.28515625" style="182" customWidth="1"/>
    <col min="4" max="4" width="11.140625" style="182" bestFit="1" customWidth="1"/>
    <col min="5" max="5" width="8.7109375" style="237" customWidth="1"/>
    <col min="6" max="6" width="8.5703125" style="182" customWidth="1"/>
    <col min="7" max="7" width="4.85546875" style="182" customWidth="1"/>
    <col min="8" max="20" width="3.7109375" style="182" customWidth="1"/>
    <col min="21" max="21" width="4.28515625" style="182" customWidth="1"/>
    <col min="22" max="23" width="5" style="182" customWidth="1"/>
    <col min="24" max="24" width="3.5703125" style="182" customWidth="1"/>
    <col min="25" max="25" width="3.7109375" style="182" customWidth="1"/>
    <col min="26" max="26" width="9.140625" style="185"/>
    <col min="27" max="16384" width="9.140625" style="179"/>
  </cols>
  <sheetData>
    <row r="1" spans="1:25" ht="20.25">
      <c r="B1" s="180" t="s">
        <v>99</v>
      </c>
      <c r="C1" s="181"/>
      <c r="E1" s="183" t="s">
        <v>100</v>
      </c>
      <c r="G1" s="466"/>
      <c r="H1" s="466"/>
      <c r="I1" s="466"/>
      <c r="O1" s="184"/>
      <c r="Q1" s="184"/>
      <c r="T1" s="183" t="s">
        <v>101</v>
      </c>
    </row>
    <row r="2" spans="1:25" ht="20.25">
      <c r="B2" s="467" t="s">
        <v>102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</row>
    <row r="3" spans="1:25">
      <c r="B3" s="428" t="s">
        <v>137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</row>
    <row r="4" spans="1:25" ht="17.25" thickBot="1">
      <c r="B4" s="186" t="s">
        <v>103</v>
      </c>
      <c r="C4" s="187"/>
      <c r="D4" s="187"/>
      <c r="E4" s="188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9"/>
      <c r="R4" s="189"/>
      <c r="S4" s="189"/>
      <c r="T4" s="189"/>
      <c r="U4" s="189"/>
      <c r="V4" s="189"/>
      <c r="W4" s="189"/>
      <c r="X4" s="189"/>
      <c r="Y4" s="189"/>
    </row>
    <row r="5" spans="1:25" ht="17.25" thickTop="1">
      <c r="B5" s="190" t="s">
        <v>104</v>
      </c>
      <c r="C5" s="191" t="s">
        <v>105</v>
      </c>
      <c r="D5" s="468" t="s">
        <v>136</v>
      </c>
      <c r="E5" s="468"/>
      <c r="F5" s="468"/>
      <c r="G5" s="469" t="s">
        <v>107</v>
      </c>
      <c r="H5" s="469"/>
      <c r="I5" s="192"/>
      <c r="J5" s="470">
        <v>43599</v>
      </c>
      <c r="K5" s="470"/>
      <c r="L5" s="470"/>
      <c r="M5" s="470"/>
      <c r="N5" s="470"/>
      <c r="O5" s="193"/>
      <c r="P5" s="194" t="s">
        <v>108</v>
      </c>
      <c r="Q5" s="195"/>
      <c r="R5" s="196"/>
      <c r="S5" s="197"/>
      <c r="T5" s="197"/>
      <c r="U5" s="471">
        <v>43605</v>
      </c>
      <c r="V5" s="472"/>
      <c r="W5" s="472"/>
      <c r="X5" s="472"/>
      <c r="Y5" s="198"/>
    </row>
    <row r="6" spans="1:25">
      <c r="B6" s="199" t="s">
        <v>109</v>
      </c>
      <c r="C6" s="200" t="s">
        <v>110</v>
      </c>
      <c r="D6" s="460" t="s">
        <v>65</v>
      </c>
      <c r="E6" s="460"/>
      <c r="F6" s="460"/>
      <c r="G6" s="461" t="s">
        <v>111</v>
      </c>
      <c r="H6" s="461"/>
      <c r="I6" s="201"/>
      <c r="J6" s="462">
        <v>43366</v>
      </c>
      <c r="K6" s="462"/>
      <c r="L6" s="462"/>
      <c r="M6" s="462"/>
      <c r="N6" s="462"/>
      <c r="O6" s="201"/>
      <c r="P6" s="202" t="s">
        <v>112</v>
      </c>
      <c r="Q6" s="203"/>
      <c r="R6" s="203"/>
      <c r="S6" s="201"/>
      <c r="T6" s="203"/>
      <c r="U6" s="463"/>
      <c r="V6" s="463"/>
      <c r="W6" s="463"/>
      <c r="X6" s="463"/>
      <c r="Y6" s="204" t="s">
        <v>113</v>
      </c>
    </row>
    <row r="7" spans="1:25">
      <c r="B7" s="205" t="s">
        <v>114</v>
      </c>
      <c r="C7" s="200" t="s">
        <v>115</v>
      </c>
      <c r="D7" s="464"/>
      <c r="E7" s="464"/>
      <c r="F7" s="464"/>
      <c r="G7" s="461" t="s">
        <v>117</v>
      </c>
      <c r="H7" s="461"/>
      <c r="I7" s="201"/>
      <c r="J7" s="465"/>
      <c r="K7" s="465"/>
      <c r="L7" s="465"/>
      <c r="M7" s="465"/>
      <c r="N7" s="465"/>
      <c r="O7" s="201"/>
      <c r="P7" s="202" t="s">
        <v>118</v>
      </c>
      <c r="Q7" s="206"/>
      <c r="R7" s="206"/>
      <c r="S7" s="206"/>
      <c r="T7" s="206"/>
      <c r="U7" s="463"/>
      <c r="V7" s="463"/>
      <c r="W7" s="463"/>
      <c r="X7" s="463"/>
      <c r="Y7" s="207"/>
    </row>
    <row r="8" spans="1:25" ht="17.25" thickBot="1">
      <c r="B8" s="208" t="s">
        <v>119</v>
      </c>
      <c r="C8" s="209" t="s">
        <v>120</v>
      </c>
      <c r="D8" s="210"/>
      <c r="E8" s="211" t="s">
        <v>93</v>
      </c>
      <c r="F8" s="212"/>
      <c r="G8" s="213"/>
      <c r="H8" s="212"/>
      <c r="I8" s="209"/>
      <c r="J8" s="214"/>
      <c r="K8" s="215"/>
      <c r="L8" s="215"/>
      <c r="M8" s="215"/>
      <c r="N8" s="215"/>
      <c r="O8" s="209"/>
      <c r="P8" s="213"/>
      <c r="Q8" s="216"/>
      <c r="R8" s="216"/>
      <c r="S8" s="216"/>
      <c r="T8" s="216"/>
      <c r="U8" s="217"/>
      <c r="V8" s="217"/>
      <c r="W8" s="217"/>
      <c r="X8" s="217"/>
      <c r="Y8" s="218"/>
    </row>
    <row r="9" spans="1:25" ht="18" thickTop="1" thickBot="1">
      <c r="B9" s="219" t="s">
        <v>122</v>
      </c>
      <c r="C9" s="220"/>
      <c r="D9" s="221"/>
      <c r="E9" s="220"/>
      <c r="F9" s="220"/>
      <c r="G9" s="222"/>
      <c r="H9" s="222"/>
      <c r="I9" s="222"/>
      <c r="J9" s="222"/>
      <c r="K9" s="222"/>
      <c r="L9" s="223"/>
      <c r="M9" s="222"/>
      <c r="N9" s="222"/>
      <c r="O9" s="222"/>
      <c r="P9" s="189"/>
      <c r="Q9" s="189"/>
      <c r="R9" s="189"/>
      <c r="S9" s="189"/>
      <c r="T9" s="189"/>
      <c r="U9" s="189"/>
      <c r="V9" s="189"/>
      <c r="W9" s="189"/>
      <c r="X9" s="189"/>
      <c r="Y9" s="189"/>
    </row>
    <row r="10" spans="1:25" ht="18" thickTop="1" thickBot="1">
      <c r="B10" s="224" t="str">
        <f>D6</f>
        <v>천북농장</v>
      </c>
      <c r="C10" s="225" t="s">
        <v>123</v>
      </c>
      <c r="D10" s="226">
        <f>ROUNDDOWN((J5-J6+1)/7,0)</f>
        <v>33</v>
      </c>
      <c r="E10" s="227" t="s">
        <v>124</v>
      </c>
      <c r="F10" s="228">
        <f>(J5-J6+1)-(D10*7)</f>
        <v>3</v>
      </c>
      <c r="G10" s="229"/>
      <c r="H10" s="229"/>
      <c r="I10" s="229"/>
      <c r="J10" s="229"/>
      <c r="K10" s="229"/>
      <c r="L10" s="229"/>
      <c r="M10" s="229"/>
      <c r="N10" s="229"/>
      <c r="O10" s="229"/>
      <c r="P10" s="230"/>
      <c r="Q10" s="230"/>
      <c r="R10" s="230"/>
      <c r="S10" s="230"/>
      <c r="T10" s="230"/>
      <c r="U10" s="230"/>
      <c r="V10" s="230"/>
      <c r="W10" s="230"/>
      <c r="X10" s="230"/>
      <c r="Y10" s="231"/>
    </row>
    <row r="11" spans="1:25" s="185" customFormat="1" ht="15" customHeight="1" thickTop="1">
      <c r="B11" s="232" t="s">
        <v>23</v>
      </c>
      <c r="C11" s="232" t="s">
        <v>24</v>
      </c>
      <c r="D11" s="232" t="s">
        <v>25</v>
      </c>
      <c r="E11" s="232" t="s">
        <v>26</v>
      </c>
      <c r="F11" s="232" t="s">
        <v>27</v>
      </c>
      <c r="G11" s="232" t="s">
        <v>28</v>
      </c>
      <c r="H11" s="232">
        <v>0</v>
      </c>
      <c r="I11" s="232">
        <v>1</v>
      </c>
      <c r="J11" s="232">
        <v>2</v>
      </c>
      <c r="K11" s="232">
        <v>3</v>
      </c>
      <c r="L11" s="232">
        <v>4</v>
      </c>
      <c r="M11" s="232">
        <v>5</v>
      </c>
      <c r="N11" s="232">
        <v>6</v>
      </c>
      <c r="O11" s="232">
        <v>7</v>
      </c>
      <c r="P11" s="232">
        <v>8</v>
      </c>
      <c r="Q11" s="232">
        <v>9</v>
      </c>
      <c r="R11" s="232">
        <v>10</v>
      </c>
      <c r="S11" s="232">
        <v>11</v>
      </c>
      <c r="T11" s="232">
        <v>12</v>
      </c>
      <c r="U11" s="232">
        <v>13</v>
      </c>
      <c r="V11" s="232">
        <v>14</v>
      </c>
      <c r="W11" s="232">
        <v>15</v>
      </c>
      <c r="X11" s="232">
        <v>16</v>
      </c>
      <c r="Y11" s="232">
        <v>17</v>
      </c>
    </row>
    <row r="12" spans="1:25">
      <c r="B12" s="233" t="s">
        <v>130</v>
      </c>
      <c r="C12" s="233" t="s">
        <v>131</v>
      </c>
      <c r="D12" s="234">
        <v>43599</v>
      </c>
      <c r="E12" s="233">
        <v>1960</v>
      </c>
      <c r="F12" s="233">
        <v>139</v>
      </c>
      <c r="G12" s="233">
        <v>10</v>
      </c>
      <c r="H12" s="233">
        <v>5</v>
      </c>
      <c r="I12" s="233">
        <v>1</v>
      </c>
      <c r="J12" s="233">
        <v>1</v>
      </c>
      <c r="K12" s="233">
        <v>2</v>
      </c>
      <c r="L12" s="233"/>
      <c r="M12" s="233"/>
      <c r="N12" s="233"/>
      <c r="O12" s="233">
        <v>1</v>
      </c>
      <c r="P12" s="233"/>
      <c r="Q12" s="233"/>
      <c r="R12" s="233"/>
      <c r="S12" s="233"/>
      <c r="T12" s="233"/>
      <c r="U12" s="233"/>
      <c r="V12" s="233"/>
      <c r="W12" s="233"/>
      <c r="X12" s="233"/>
      <c r="Y12" s="233"/>
    </row>
    <row r="13" spans="1:25">
      <c r="B13" s="233" t="s">
        <v>132</v>
      </c>
      <c r="C13" s="233" t="s">
        <v>131</v>
      </c>
      <c r="D13" s="234">
        <v>43599</v>
      </c>
      <c r="E13" s="233">
        <v>1692</v>
      </c>
      <c r="F13" s="233">
        <v>133</v>
      </c>
      <c r="G13" s="233">
        <v>10</v>
      </c>
      <c r="H13" s="233">
        <v>3</v>
      </c>
      <c r="I13" s="233">
        <v>2</v>
      </c>
      <c r="J13" s="233">
        <v>3</v>
      </c>
      <c r="K13" s="233">
        <v>1</v>
      </c>
      <c r="L13" s="233"/>
      <c r="M13" s="233"/>
      <c r="N13" s="233">
        <v>1</v>
      </c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</row>
    <row r="14" spans="1:25" s="185" customFormat="1">
      <c r="A14" s="179"/>
      <c r="B14" s="233" t="s">
        <v>130</v>
      </c>
      <c r="C14" s="233" t="s">
        <v>133</v>
      </c>
      <c r="D14" s="234">
        <v>43599</v>
      </c>
      <c r="E14" s="233">
        <v>64</v>
      </c>
      <c r="F14" s="233">
        <v>28</v>
      </c>
      <c r="G14" s="233">
        <v>10</v>
      </c>
      <c r="H14" s="233">
        <v>10</v>
      </c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</row>
    <row r="15" spans="1:25" s="185" customFormat="1">
      <c r="A15" s="179"/>
      <c r="B15" s="233" t="s">
        <v>132</v>
      </c>
      <c r="C15" s="233" t="s">
        <v>133</v>
      </c>
      <c r="D15" s="234">
        <v>43599</v>
      </c>
      <c r="E15" s="233">
        <v>36</v>
      </c>
      <c r="F15" s="233">
        <v>81</v>
      </c>
      <c r="G15" s="233">
        <v>10</v>
      </c>
      <c r="H15" s="233">
        <v>10</v>
      </c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</row>
    <row r="16" spans="1:25">
      <c r="B16" s="233" t="s">
        <v>130</v>
      </c>
      <c r="C16" s="233" t="s">
        <v>83</v>
      </c>
      <c r="D16" s="234">
        <v>43599</v>
      </c>
      <c r="E16" s="233">
        <v>9928</v>
      </c>
      <c r="F16" s="233">
        <v>40</v>
      </c>
      <c r="G16" s="233">
        <v>10</v>
      </c>
      <c r="H16" s="233"/>
      <c r="I16" s="233"/>
      <c r="J16" s="233"/>
      <c r="K16" s="233"/>
      <c r="L16" s="233"/>
      <c r="M16" s="233">
        <v>2</v>
      </c>
      <c r="N16" s="233">
        <v>1</v>
      </c>
      <c r="O16" s="233">
        <v>2</v>
      </c>
      <c r="P16" s="233">
        <v>2</v>
      </c>
      <c r="Q16" s="233">
        <v>1</v>
      </c>
      <c r="R16" s="233">
        <v>1</v>
      </c>
      <c r="S16" s="233">
        <v>1</v>
      </c>
      <c r="T16" s="233"/>
      <c r="U16" s="233"/>
      <c r="V16" s="233"/>
      <c r="W16" s="233"/>
      <c r="X16" s="233"/>
      <c r="Y16" s="233"/>
    </row>
    <row r="17" spans="1:25">
      <c r="B17" s="233" t="s">
        <v>132</v>
      </c>
      <c r="C17" s="233" t="s">
        <v>83</v>
      </c>
      <c r="D17" s="234">
        <v>43599</v>
      </c>
      <c r="E17" s="233">
        <v>7539</v>
      </c>
      <c r="F17" s="233">
        <v>40</v>
      </c>
      <c r="G17" s="233">
        <v>10</v>
      </c>
      <c r="H17" s="233"/>
      <c r="I17" s="233"/>
      <c r="J17" s="233">
        <v>1</v>
      </c>
      <c r="K17" s="233">
        <v>1</v>
      </c>
      <c r="L17" s="233"/>
      <c r="M17" s="233">
        <v>1</v>
      </c>
      <c r="N17" s="233">
        <v>1</v>
      </c>
      <c r="O17" s="233">
        <v>3</v>
      </c>
      <c r="P17" s="233">
        <v>3</v>
      </c>
      <c r="Q17" s="233"/>
      <c r="R17" s="233"/>
      <c r="S17" s="233"/>
      <c r="T17" s="233"/>
      <c r="U17" s="233"/>
      <c r="V17" s="233"/>
      <c r="W17" s="233"/>
      <c r="X17" s="233"/>
      <c r="Y17" s="233"/>
    </row>
    <row r="18" spans="1:25" s="185" customFormat="1">
      <c r="A18" s="179"/>
      <c r="B18" s="233" t="s">
        <v>130</v>
      </c>
      <c r="C18" s="233" t="s">
        <v>134</v>
      </c>
      <c r="D18" s="234">
        <v>43599</v>
      </c>
      <c r="E18" s="233">
        <v>9132</v>
      </c>
      <c r="F18" s="233">
        <v>31</v>
      </c>
      <c r="G18" s="233">
        <v>10</v>
      </c>
      <c r="H18" s="233"/>
      <c r="I18" s="233"/>
      <c r="J18" s="233"/>
      <c r="K18" s="233"/>
      <c r="L18" s="233">
        <v>1</v>
      </c>
      <c r="M18" s="233">
        <v>1</v>
      </c>
      <c r="N18" s="233">
        <v>2</v>
      </c>
      <c r="O18" s="233">
        <v>2</v>
      </c>
      <c r="P18" s="233">
        <v>3</v>
      </c>
      <c r="Q18" s="233">
        <v>1</v>
      </c>
      <c r="R18" s="233"/>
      <c r="S18" s="233"/>
      <c r="T18" s="233"/>
      <c r="U18" s="233"/>
      <c r="V18" s="233"/>
      <c r="W18" s="233"/>
      <c r="X18" s="233"/>
      <c r="Y18" s="233"/>
    </row>
    <row r="19" spans="1:25" s="185" customFormat="1">
      <c r="A19" s="179"/>
      <c r="B19" s="233" t="s">
        <v>132</v>
      </c>
      <c r="C19" s="233" t="s">
        <v>134</v>
      </c>
      <c r="D19" s="234">
        <v>43599</v>
      </c>
      <c r="E19" s="233">
        <v>13190</v>
      </c>
      <c r="F19" s="233">
        <v>13</v>
      </c>
      <c r="G19" s="233">
        <v>10</v>
      </c>
      <c r="H19" s="233"/>
      <c r="I19" s="233"/>
      <c r="J19" s="233"/>
      <c r="K19" s="233"/>
      <c r="L19" s="233"/>
      <c r="M19" s="233"/>
      <c r="N19" s="233"/>
      <c r="O19" s="233">
        <v>1</v>
      </c>
      <c r="P19" s="233">
        <v>1</v>
      </c>
      <c r="Q19" s="233">
        <v>4</v>
      </c>
      <c r="R19" s="233">
        <v>4</v>
      </c>
      <c r="S19" s="233"/>
      <c r="T19" s="233"/>
      <c r="U19" s="233"/>
      <c r="V19" s="233"/>
      <c r="W19" s="233"/>
      <c r="X19" s="233"/>
      <c r="Y19" s="233"/>
    </row>
    <row r="20" spans="1:25">
      <c r="B20" s="233" t="s">
        <v>130</v>
      </c>
      <c r="C20" s="233" t="s">
        <v>135</v>
      </c>
      <c r="D20" s="234">
        <v>43599</v>
      </c>
      <c r="E20" s="235">
        <v>5.7</v>
      </c>
      <c r="F20" s="236">
        <v>40.557990372864808</v>
      </c>
      <c r="G20" s="233">
        <v>10</v>
      </c>
      <c r="H20" s="233">
        <v>1</v>
      </c>
      <c r="I20" s="233" t="s">
        <v>90</v>
      </c>
      <c r="J20" s="233" t="s">
        <v>90</v>
      </c>
      <c r="K20" s="233" t="s">
        <v>90</v>
      </c>
      <c r="L20" s="233"/>
      <c r="M20" s="233">
        <v>3</v>
      </c>
      <c r="N20" s="233">
        <v>2</v>
      </c>
      <c r="O20" s="233">
        <v>2</v>
      </c>
      <c r="P20" s="233">
        <v>2</v>
      </c>
      <c r="Q20" s="233" t="s">
        <v>90</v>
      </c>
      <c r="R20" s="233" t="s">
        <v>90</v>
      </c>
      <c r="S20" s="233" t="s">
        <v>90</v>
      </c>
      <c r="T20" s="233" t="s">
        <v>90</v>
      </c>
      <c r="U20" s="233"/>
      <c r="V20" s="233"/>
      <c r="W20" s="233"/>
      <c r="X20" s="233"/>
      <c r="Y20" s="233"/>
    </row>
    <row r="21" spans="1:25">
      <c r="B21" s="233" t="s">
        <v>132</v>
      </c>
      <c r="C21" s="233" t="s">
        <v>135</v>
      </c>
      <c r="D21" s="234">
        <v>43599</v>
      </c>
      <c r="E21" s="235">
        <v>6.4</v>
      </c>
      <c r="F21" s="115">
        <v>15.095184110613976</v>
      </c>
      <c r="G21" s="233">
        <v>10</v>
      </c>
      <c r="H21" s="233" t="s">
        <v>90</v>
      </c>
      <c r="I21" s="233" t="s">
        <v>90</v>
      </c>
      <c r="J21" s="233" t="s">
        <v>90</v>
      </c>
      <c r="K21" s="233" t="s">
        <v>90</v>
      </c>
      <c r="L21" s="233" t="s">
        <v>90</v>
      </c>
      <c r="M21" s="233">
        <v>2</v>
      </c>
      <c r="N21" s="233">
        <v>3</v>
      </c>
      <c r="O21" s="233">
        <v>4</v>
      </c>
      <c r="P21" s="233">
        <v>1</v>
      </c>
      <c r="Q21" s="233" t="s">
        <v>90</v>
      </c>
      <c r="R21" s="233" t="s">
        <v>90</v>
      </c>
      <c r="S21" s="233" t="s">
        <v>90</v>
      </c>
      <c r="T21" s="233" t="s">
        <v>90</v>
      </c>
      <c r="U21" s="233"/>
      <c r="V21" s="233"/>
      <c r="W21" s="233"/>
      <c r="X21" s="233"/>
      <c r="Y21" s="233"/>
    </row>
    <row r="23" spans="1:25">
      <c r="B23" s="48" t="s">
        <v>48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>
      <c r="B24" s="120" t="s">
        <v>96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2"/>
    </row>
    <row r="25" spans="1:25">
      <c r="B25" s="121" t="s">
        <v>50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53"/>
    </row>
    <row r="26" spans="1:25">
      <c r="B26" s="121" t="s">
        <v>138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53"/>
    </row>
    <row r="27" spans="1:25">
      <c r="B27" s="50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53"/>
    </row>
    <row r="28" spans="1:25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6"/>
    </row>
  </sheetData>
  <mergeCells count="15">
    <mergeCell ref="G1:I1"/>
    <mergeCell ref="B2:Y2"/>
    <mergeCell ref="B3:Y3"/>
    <mergeCell ref="D5:F5"/>
    <mergeCell ref="G5:H5"/>
    <mergeCell ref="J5:N5"/>
    <mergeCell ref="U5:X5"/>
    <mergeCell ref="D6:F6"/>
    <mergeCell ref="G6:H6"/>
    <mergeCell ref="J6:N6"/>
    <mergeCell ref="U6:X6"/>
    <mergeCell ref="D7:F7"/>
    <mergeCell ref="G7:H7"/>
    <mergeCell ref="J7:N7"/>
    <mergeCell ref="U7:X7"/>
  </mergeCells>
  <phoneticPr fontId="13" type="noConversion"/>
  <conditionalFormatting sqref="B11:Y1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 D14:D1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 B14:Y1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0:G21 B12:Y19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6" bottom="0.57999999999999996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33"/>
  <sheetViews>
    <sheetView zoomScaleNormal="100" workbookViewId="0">
      <selection activeCell="H35" sqref="H35"/>
    </sheetView>
  </sheetViews>
  <sheetFormatPr defaultRowHeight="16.5"/>
  <cols>
    <col min="1" max="1" width="1.7109375" style="238" customWidth="1"/>
    <col min="2" max="2" width="13.28515625" style="241" customWidth="1"/>
    <col min="3" max="3" width="10.28515625" style="241" customWidth="1"/>
    <col min="4" max="4" width="11.140625" style="241" bestFit="1" customWidth="1"/>
    <col min="5" max="5" width="8.7109375" style="296" customWidth="1"/>
    <col min="6" max="6" width="7.140625" style="241" customWidth="1"/>
    <col min="7" max="7" width="5.5703125" style="241" customWidth="1"/>
    <col min="8" max="20" width="3.7109375" style="241" customWidth="1"/>
    <col min="21" max="21" width="4.28515625" style="241" customWidth="1"/>
    <col min="22" max="23" width="5" style="241" customWidth="1"/>
    <col min="24" max="24" width="3.5703125" style="241" customWidth="1"/>
    <col min="25" max="25" width="3.7109375" style="241" customWidth="1"/>
    <col min="26" max="26" width="9.140625" style="244"/>
    <col min="27" max="16384" width="9.140625" style="238"/>
  </cols>
  <sheetData>
    <row r="1" spans="1:26" ht="20.25">
      <c r="B1" s="239" t="s">
        <v>54</v>
      </c>
      <c r="C1" s="240"/>
      <c r="E1" s="242" t="s">
        <v>55</v>
      </c>
      <c r="G1" s="473"/>
      <c r="H1" s="473"/>
      <c r="I1" s="473"/>
      <c r="O1" s="243"/>
      <c r="Q1" s="243"/>
      <c r="T1" s="242" t="s">
        <v>56</v>
      </c>
    </row>
    <row r="2" spans="1:26" ht="20.25">
      <c r="B2" s="474" t="s">
        <v>57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</row>
    <row r="3" spans="1:26">
      <c r="B3" s="475" t="s">
        <v>137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</row>
    <row r="4" spans="1:26" ht="17.25" thickBot="1">
      <c r="B4" s="245" t="s">
        <v>58</v>
      </c>
      <c r="C4" s="246"/>
      <c r="D4" s="246"/>
      <c r="E4" s="247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8"/>
      <c r="R4" s="248"/>
      <c r="S4" s="248"/>
      <c r="T4" s="248"/>
      <c r="U4" s="248"/>
      <c r="V4" s="248"/>
      <c r="W4" s="248"/>
      <c r="X4" s="248"/>
      <c r="Y4" s="248"/>
    </row>
    <row r="5" spans="1:26" ht="17.25" thickTop="1">
      <c r="B5" s="249" t="s">
        <v>59</v>
      </c>
      <c r="C5" s="250" t="s">
        <v>60</v>
      </c>
      <c r="D5" s="476" t="s">
        <v>139</v>
      </c>
      <c r="E5" s="476"/>
      <c r="F5" s="476"/>
      <c r="G5" s="477" t="s">
        <v>61</v>
      </c>
      <c r="H5" s="477"/>
      <c r="I5" s="251"/>
      <c r="J5" s="478">
        <v>43655</v>
      </c>
      <c r="K5" s="478"/>
      <c r="L5" s="478"/>
      <c r="M5" s="478"/>
      <c r="N5" s="478"/>
      <c r="O5" s="252"/>
      <c r="P5" s="253" t="s">
        <v>62</v>
      </c>
      <c r="Q5" s="254"/>
      <c r="R5" s="255"/>
      <c r="S5" s="256"/>
      <c r="T5" s="256"/>
      <c r="U5" s="479">
        <v>43658</v>
      </c>
      <c r="V5" s="480"/>
      <c r="W5" s="480"/>
      <c r="X5" s="480"/>
      <c r="Y5" s="257"/>
    </row>
    <row r="6" spans="1:26">
      <c r="B6" s="258" t="s">
        <v>63</v>
      </c>
      <c r="C6" s="259" t="s">
        <v>64</v>
      </c>
      <c r="D6" s="481" t="s">
        <v>65</v>
      </c>
      <c r="E6" s="481"/>
      <c r="F6" s="481"/>
      <c r="G6" s="482" t="s">
        <v>66</v>
      </c>
      <c r="H6" s="482"/>
      <c r="I6" s="260"/>
      <c r="J6" s="483">
        <v>43366</v>
      </c>
      <c r="K6" s="483"/>
      <c r="L6" s="483"/>
      <c r="M6" s="483"/>
      <c r="N6" s="483"/>
      <c r="O6" s="260"/>
      <c r="P6" s="261" t="s">
        <v>67</v>
      </c>
      <c r="Q6" s="262"/>
      <c r="R6" s="262"/>
      <c r="S6" s="260"/>
      <c r="T6" s="262"/>
      <c r="U6" s="484"/>
      <c r="V6" s="484"/>
      <c r="W6" s="484"/>
      <c r="X6" s="484"/>
      <c r="Y6" s="263" t="s">
        <v>68</v>
      </c>
    </row>
    <row r="7" spans="1:26">
      <c r="B7" s="264" t="s">
        <v>69</v>
      </c>
      <c r="C7" s="259" t="s">
        <v>70</v>
      </c>
      <c r="D7" s="485" t="s">
        <v>71</v>
      </c>
      <c r="E7" s="485"/>
      <c r="F7" s="485"/>
      <c r="G7" s="482" t="s">
        <v>72</v>
      </c>
      <c r="H7" s="482"/>
      <c r="I7" s="260"/>
      <c r="J7" s="486"/>
      <c r="K7" s="486"/>
      <c r="L7" s="486"/>
      <c r="M7" s="486"/>
      <c r="N7" s="486"/>
      <c r="O7" s="260"/>
      <c r="P7" s="261" t="s">
        <v>73</v>
      </c>
      <c r="Q7" s="265"/>
      <c r="R7" s="265"/>
      <c r="S7" s="265"/>
      <c r="T7" s="265"/>
      <c r="U7" s="484"/>
      <c r="V7" s="484"/>
      <c r="W7" s="484"/>
      <c r="X7" s="484"/>
      <c r="Y7" s="266"/>
    </row>
    <row r="8" spans="1:26" ht="17.25" thickBot="1">
      <c r="B8" s="267" t="s">
        <v>74</v>
      </c>
      <c r="C8" s="268" t="s">
        <v>75</v>
      </c>
      <c r="D8" s="269"/>
      <c r="E8" s="270" t="s">
        <v>93</v>
      </c>
      <c r="F8" s="271"/>
      <c r="G8" s="272"/>
      <c r="H8" s="271"/>
      <c r="I8" s="268"/>
      <c r="J8" s="273"/>
      <c r="K8" s="274"/>
      <c r="L8" s="274"/>
      <c r="M8" s="274"/>
      <c r="N8" s="274"/>
      <c r="O8" s="268"/>
      <c r="P8" s="272"/>
      <c r="Q8" s="275"/>
      <c r="R8" s="275"/>
      <c r="S8" s="275"/>
      <c r="T8" s="275"/>
      <c r="U8" s="276"/>
      <c r="V8" s="276"/>
      <c r="W8" s="276"/>
      <c r="X8" s="276"/>
      <c r="Y8" s="277"/>
    </row>
    <row r="9" spans="1:26" ht="18" thickTop="1" thickBot="1">
      <c r="B9" s="278" t="s">
        <v>76</v>
      </c>
      <c r="C9" s="279"/>
      <c r="D9" s="280"/>
      <c r="E9" s="279"/>
      <c r="F9" s="279"/>
      <c r="G9" s="281"/>
      <c r="H9" s="281"/>
      <c r="I9" s="281"/>
      <c r="J9" s="281"/>
      <c r="K9" s="281"/>
      <c r="L9" s="282"/>
      <c r="M9" s="281"/>
      <c r="N9" s="281"/>
      <c r="O9" s="281"/>
      <c r="P9" s="248"/>
      <c r="Q9" s="248"/>
      <c r="R9" s="248"/>
      <c r="S9" s="248"/>
      <c r="T9" s="248"/>
      <c r="U9" s="248"/>
      <c r="V9" s="248"/>
      <c r="W9" s="248"/>
      <c r="X9" s="248"/>
      <c r="Y9" s="248"/>
    </row>
    <row r="10" spans="1:26" ht="18" thickTop="1" thickBot="1">
      <c r="B10" s="283" t="str">
        <f>D6</f>
        <v>천북농장</v>
      </c>
      <c r="C10" s="284" t="s">
        <v>77</v>
      </c>
      <c r="D10" s="285">
        <f>ROUNDDOWN((J5-J6+1)/7,0)</f>
        <v>41</v>
      </c>
      <c r="E10" s="286" t="s">
        <v>78</v>
      </c>
      <c r="F10" s="287">
        <f>(J5-J6+1)-(D10*7)</f>
        <v>3</v>
      </c>
      <c r="G10" s="288"/>
      <c r="H10" s="288"/>
      <c r="I10" s="288"/>
      <c r="J10" s="288"/>
      <c r="K10" s="288"/>
      <c r="L10" s="288"/>
      <c r="M10" s="288"/>
      <c r="N10" s="288"/>
      <c r="O10" s="288"/>
      <c r="P10" s="289"/>
      <c r="Q10" s="289"/>
      <c r="R10" s="289"/>
      <c r="S10" s="289"/>
      <c r="T10" s="289"/>
      <c r="U10" s="289"/>
      <c r="V10" s="289"/>
      <c r="W10" s="289"/>
      <c r="X10" s="289"/>
      <c r="Y10" s="290"/>
    </row>
    <row r="11" spans="1:26" s="244" customFormat="1" ht="15" customHeight="1" thickTop="1">
      <c r="B11" s="291" t="s">
        <v>23</v>
      </c>
      <c r="C11" s="291" t="s">
        <v>24</v>
      </c>
      <c r="D11" s="291" t="s">
        <v>25</v>
      </c>
      <c r="E11" s="291" t="s">
        <v>26</v>
      </c>
      <c r="F11" s="291" t="s">
        <v>27</v>
      </c>
      <c r="G11" s="291" t="s">
        <v>28</v>
      </c>
      <c r="H11" s="291">
        <v>0</v>
      </c>
      <c r="I11" s="291">
        <v>1</v>
      </c>
      <c r="J11" s="291">
        <v>2</v>
      </c>
      <c r="K11" s="291">
        <v>3</v>
      </c>
      <c r="L11" s="291">
        <v>4</v>
      </c>
      <c r="M11" s="291">
        <v>5</v>
      </c>
      <c r="N11" s="291">
        <v>6</v>
      </c>
      <c r="O11" s="291">
        <v>7</v>
      </c>
      <c r="P11" s="291">
        <v>8</v>
      </c>
      <c r="Q11" s="291">
        <v>9</v>
      </c>
      <c r="R11" s="291">
        <v>10</v>
      </c>
      <c r="S11" s="291">
        <v>11</v>
      </c>
      <c r="T11" s="291">
        <v>12</v>
      </c>
      <c r="U11" s="291">
        <v>13</v>
      </c>
      <c r="V11" s="291">
        <v>14</v>
      </c>
      <c r="W11" s="291">
        <v>15</v>
      </c>
      <c r="X11" s="291">
        <v>16</v>
      </c>
      <c r="Y11" s="291">
        <v>17</v>
      </c>
    </row>
    <row r="12" spans="1:26">
      <c r="B12" s="292" t="s">
        <v>140</v>
      </c>
      <c r="C12" s="292" t="s">
        <v>141</v>
      </c>
      <c r="D12" s="293">
        <v>43655</v>
      </c>
      <c r="E12" s="292">
        <v>5593</v>
      </c>
      <c r="F12" s="292">
        <v>48</v>
      </c>
      <c r="G12" s="292">
        <v>10</v>
      </c>
      <c r="H12" s="292"/>
      <c r="I12" s="292">
        <v>1</v>
      </c>
      <c r="J12" s="292">
        <v>1</v>
      </c>
      <c r="K12" s="292"/>
      <c r="L12" s="292"/>
      <c r="M12" s="292">
        <v>2</v>
      </c>
      <c r="N12" s="292">
        <v>4</v>
      </c>
      <c r="O12" s="292">
        <v>2</v>
      </c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38"/>
    </row>
    <row r="13" spans="1:26">
      <c r="B13" s="292" t="s">
        <v>142</v>
      </c>
      <c r="C13" s="292" t="s">
        <v>141</v>
      </c>
      <c r="D13" s="293">
        <v>43655</v>
      </c>
      <c r="E13" s="292">
        <v>3923</v>
      </c>
      <c r="F13" s="292">
        <v>57</v>
      </c>
      <c r="G13" s="292">
        <v>10</v>
      </c>
      <c r="H13" s="292"/>
      <c r="I13" s="292"/>
      <c r="J13" s="292">
        <v>3</v>
      </c>
      <c r="K13" s="292">
        <v>2</v>
      </c>
      <c r="L13" s="292"/>
      <c r="M13" s="292">
        <v>3</v>
      </c>
      <c r="N13" s="292">
        <v>1</v>
      </c>
      <c r="O13" s="292">
        <v>1</v>
      </c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38"/>
    </row>
    <row r="14" spans="1:26" s="244" customFormat="1">
      <c r="A14" s="238"/>
      <c r="B14" s="292" t="s">
        <v>140</v>
      </c>
      <c r="C14" s="292" t="s">
        <v>143</v>
      </c>
      <c r="D14" s="293">
        <v>43655</v>
      </c>
      <c r="E14" s="292">
        <v>61</v>
      </c>
      <c r="F14" s="292">
        <v>43</v>
      </c>
      <c r="G14" s="292">
        <v>10</v>
      </c>
      <c r="H14" s="292">
        <v>10</v>
      </c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38"/>
    </row>
    <row r="15" spans="1:26" s="244" customFormat="1">
      <c r="A15" s="238"/>
      <c r="B15" s="292" t="s">
        <v>142</v>
      </c>
      <c r="C15" s="292" t="s">
        <v>143</v>
      </c>
      <c r="D15" s="293">
        <v>43655</v>
      </c>
      <c r="E15" s="292">
        <v>58</v>
      </c>
      <c r="F15" s="292">
        <v>48</v>
      </c>
      <c r="G15" s="292">
        <v>10</v>
      </c>
      <c r="H15" s="292">
        <v>10</v>
      </c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38"/>
    </row>
    <row r="16" spans="1:26" s="244" customFormat="1">
      <c r="A16" s="238"/>
      <c r="B16" s="292" t="s">
        <v>140</v>
      </c>
      <c r="C16" s="292" t="s">
        <v>83</v>
      </c>
      <c r="D16" s="293">
        <v>43655</v>
      </c>
      <c r="E16" s="292">
        <v>10623</v>
      </c>
      <c r="F16" s="292">
        <v>20</v>
      </c>
      <c r="G16" s="292">
        <v>10</v>
      </c>
      <c r="H16" s="292"/>
      <c r="I16" s="292"/>
      <c r="J16" s="292"/>
      <c r="K16" s="292"/>
      <c r="L16" s="292"/>
      <c r="M16" s="292"/>
      <c r="N16" s="292"/>
      <c r="O16" s="292">
        <v>4</v>
      </c>
      <c r="P16" s="292">
        <v>4</v>
      </c>
      <c r="Q16" s="292">
        <v>1</v>
      </c>
      <c r="R16" s="292">
        <v>1</v>
      </c>
      <c r="S16" s="292"/>
      <c r="T16" s="292"/>
      <c r="U16" s="292"/>
      <c r="V16" s="292"/>
      <c r="W16" s="292"/>
      <c r="X16" s="292"/>
      <c r="Y16" s="292"/>
      <c r="Z16" s="238"/>
    </row>
    <row r="17" spans="1:26" s="244" customFormat="1">
      <c r="A17" s="238"/>
      <c r="B17" s="292" t="s">
        <v>142</v>
      </c>
      <c r="C17" s="292" t="s">
        <v>83</v>
      </c>
      <c r="D17" s="293">
        <v>43655</v>
      </c>
      <c r="E17" s="292">
        <v>10265</v>
      </c>
      <c r="F17" s="292">
        <v>34</v>
      </c>
      <c r="G17" s="292">
        <v>10</v>
      </c>
      <c r="H17" s="292"/>
      <c r="I17" s="292"/>
      <c r="J17" s="292"/>
      <c r="K17" s="292"/>
      <c r="L17" s="292"/>
      <c r="M17" s="292">
        <v>1</v>
      </c>
      <c r="N17" s="292">
        <v>2</v>
      </c>
      <c r="O17" s="292">
        <v>2</v>
      </c>
      <c r="P17" s="292">
        <v>1</v>
      </c>
      <c r="Q17" s="292">
        <v>2</v>
      </c>
      <c r="R17" s="292">
        <v>2</v>
      </c>
      <c r="S17" s="292"/>
      <c r="T17" s="292"/>
      <c r="U17" s="292"/>
      <c r="V17" s="292"/>
      <c r="W17" s="292"/>
      <c r="X17" s="292"/>
      <c r="Y17" s="292"/>
      <c r="Z17" s="238"/>
    </row>
    <row r="18" spans="1:26" s="244" customFormat="1">
      <c r="A18" s="238"/>
      <c r="B18" s="292" t="s">
        <v>140</v>
      </c>
      <c r="C18" s="292" t="s">
        <v>144</v>
      </c>
      <c r="D18" s="293">
        <v>43655</v>
      </c>
      <c r="E18" s="292">
        <v>15152</v>
      </c>
      <c r="F18" s="292">
        <v>26</v>
      </c>
      <c r="G18" s="292">
        <v>10</v>
      </c>
      <c r="H18" s="292"/>
      <c r="I18" s="292"/>
      <c r="J18" s="292"/>
      <c r="K18" s="292"/>
      <c r="L18" s="292"/>
      <c r="M18" s="292"/>
      <c r="N18" s="292">
        <v>1</v>
      </c>
      <c r="O18" s="292"/>
      <c r="P18" s="292">
        <v>2</v>
      </c>
      <c r="Q18" s="292"/>
      <c r="R18" s="292">
        <v>1</v>
      </c>
      <c r="S18" s="292">
        <v>6</v>
      </c>
      <c r="T18" s="292"/>
      <c r="U18" s="292"/>
      <c r="V18" s="292"/>
      <c r="W18" s="292"/>
      <c r="X18" s="292"/>
      <c r="Y18" s="292"/>
      <c r="Z18" s="238"/>
    </row>
    <row r="19" spans="1:26" s="244" customFormat="1">
      <c r="A19" s="238"/>
      <c r="B19" s="292" t="s">
        <v>142</v>
      </c>
      <c r="C19" s="292" t="s">
        <v>144</v>
      </c>
      <c r="D19" s="293">
        <v>43655</v>
      </c>
      <c r="E19" s="292">
        <v>15687</v>
      </c>
      <c r="F19" s="292">
        <v>19</v>
      </c>
      <c r="G19" s="292">
        <v>10</v>
      </c>
      <c r="H19" s="292"/>
      <c r="I19" s="292"/>
      <c r="J19" s="292"/>
      <c r="K19" s="292"/>
      <c r="L19" s="292"/>
      <c r="M19" s="292"/>
      <c r="N19" s="292"/>
      <c r="O19" s="292"/>
      <c r="P19" s="292">
        <v>2</v>
      </c>
      <c r="Q19" s="292"/>
      <c r="R19" s="292">
        <v>4</v>
      </c>
      <c r="S19" s="292">
        <v>4</v>
      </c>
      <c r="T19" s="292"/>
      <c r="U19" s="292"/>
      <c r="V19" s="292"/>
      <c r="W19" s="292"/>
      <c r="X19" s="292"/>
      <c r="Y19" s="292"/>
      <c r="Z19" s="238"/>
    </row>
    <row r="20" spans="1:26">
      <c r="B20" s="292" t="s">
        <v>140</v>
      </c>
      <c r="C20" s="292" t="s">
        <v>145</v>
      </c>
      <c r="D20" s="293">
        <v>43655</v>
      </c>
      <c r="E20" s="294">
        <v>6.8</v>
      </c>
      <c r="F20" s="295">
        <v>11.600156437450252</v>
      </c>
      <c r="G20" s="292">
        <v>10</v>
      </c>
      <c r="H20" s="292" t="s">
        <v>90</v>
      </c>
      <c r="I20" s="292" t="s">
        <v>90</v>
      </c>
      <c r="J20" s="292" t="s">
        <v>90</v>
      </c>
      <c r="K20" s="292" t="s">
        <v>90</v>
      </c>
      <c r="L20" s="292" t="s">
        <v>90</v>
      </c>
      <c r="M20" s="292" t="s">
        <v>90</v>
      </c>
      <c r="N20" s="292">
        <v>4</v>
      </c>
      <c r="O20" s="292">
        <v>4</v>
      </c>
      <c r="P20" s="292">
        <v>2</v>
      </c>
      <c r="Q20" s="292" t="s">
        <v>90</v>
      </c>
      <c r="R20" s="292" t="s">
        <v>90</v>
      </c>
      <c r="S20" s="292" t="s">
        <v>90</v>
      </c>
      <c r="T20" s="292" t="s">
        <v>90</v>
      </c>
      <c r="U20" s="292"/>
      <c r="V20" s="292"/>
      <c r="W20" s="292"/>
      <c r="X20" s="292"/>
      <c r="Y20" s="292"/>
      <c r="Z20" s="238"/>
    </row>
    <row r="21" spans="1:26">
      <c r="B21" s="292" t="s">
        <v>142</v>
      </c>
      <c r="C21" s="292" t="s">
        <v>145</v>
      </c>
      <c r="D21" s="293">
        <v>43655</v>
      </c>
      <c r="E21" s="294">
        <v>6.5</v>
      </c>
      <c r="F21" s="295">
        <v>8.1084042568419985</v>
      </c>
      <c r="G21" s="292">
        <v>10</v>
      </c>
      <c r="H21" s="292" t="s">
        <v>90</v>
      </c>
      <c r="I21" s="292" t="s">
        <v>90</v>
      </c>
      <c r="J21" s="292" t="s">
        <v>90</v>
      </c>
      <c r="K21" s="292" t="s">
        <v>90</v>
      </c>
      <c r="L21" s="292" t="s">
        <v>90</v>
      </c>
      <c r="M21" s="292" t="s">
        <v>90</v>
      </c>
      <c r="N21" s="292">
        <v>5</v>
      </c>
      <c r="O21" s="292">
        <v>5</v>
      </c>
      <c r="P21" s="292" t="s">
        <v>90</v>
      </c>
      <c r="Q21" s="292" t="s">
        <v>90</v>
      </c>
      <c r="R21" s="292" t="s">
        <v>90</v>
      </c>
      <c r="S21" s="292" t="s">
        <v>90</v>
      </c>
      <c r="T21" s="292" t="s">
        <v>90</v>
      </c>
      <c r="U21" s="292"/>
      <c r="V21" s="292"/>
      <c r="W21" s="292"/>
      <c r="X21" s="292"/>
      <c r="Y21" s="292"/>
      <c r="Z21" s="238"/>
    </row>
    <row r="22" spans="1:26">
      <c r="B22" s="292" t="s">
        <v>140</v>
      </c>
      <c r="C22" s="292" t="s">
        <v>87</v>
      </c>
      <c r="D22" s="293">
        <v>43655</v>
      </c>
      <c r="E22" s="292">
        <v>6877</v>
      </c>
      <c r="F22" s="292">
        <v>37</v>
      </c>
      <c r="G22" s="292">
        <v>10</v>
      </c>
      <c r="H22" s="292"/>
      <c r="I22" s="292"/>
      <c r="J22" s="292"/>
      <c r="K22" s="292"/>
      <c r="L22" s="292">
        <v>1</v>
      </c>
      <c r="M22" s="292">
        <v>3</v>
      </c>
      <c r="N22" s="292"/>
      <c r="O22" s="292">
        <v>3</v>
      </c>
      <c r="P22" s="292">
        <v>1</v>
      </c>
      <c r="Q22" s="292">
        <v>2</v>
      </c>
      <c r="R22" s="292"/>
      <c r="S22" s="292"/>
      <c r="T22" s="292"/>
      <c r="U22" s="292"/>
      <c r="V22" s="292"/>
      <c r="W22" s="292"/>
      <c r="X22" s="292"/>
      <c r="Y22" s="292"/>
      <c r="Z22" s="238"/>
    </row>
    <row r="23" spans="1:26">
      <c r="B23" s="292" t="s">
        <v>142</v>
      </c>
      <c r="C23" s="292" t="s">
        <v>87</v>
      </c>
      <c r="D23" s="293">
        <v>43655</v>
      </c>
      <c r="E23" s="292">
        <v>6558</v>
      </c>
      <c r="F23" s="292">
        <v>31</v>
      </c>
      <c r="G23" s="292">
        <v>10</v>
      </c>
      <c r="H23" s="292"/>
      <c r="I23" s="292"/>
      <c r="J23" s="292"/>
      <c r="K23" s="292"/>
      <c r="L23" s="292">
        <v>2</v>
      </c>
      <c r="M23" s="292">
        <v>1</v>
      </c>
      <c r="N23" s="292">
        <v>1</v>
      </c>
      <c r="O23" s="292">
        <v>2</v>
      </c>
      <c r="P23" s="292">
        <v>4</v>
      </c>
      <c r="Q23" s="292"/>
      <c r="R23" s="292"/>
      <c r="S23" s="292"/>
      <c r="T23" s="292"/>
      <c r="U23" s="292"/>
      <c r="V23" s="292"/>
      <c r="W23" s="292"/>
      <c r="X23" s="292"/>
      <c r="Y23" s="292"/>
      <c r="Z23" s="238"/>
    </row>
    <row r="24" spans="1:26" s="244" customFormat="1">
      <c r="A24" s="238"/>
      <c r="B24" s="292" t="s">
        <v>140</v>
      </c>
      <c r="C24" s="292" t="s">
        <v>84</v>
      </c>
      <c r="D24" s="293">
        <v>43655</v>
      </c>
      <c r="E24" s="292">
        <v>19139</v>
      </c>
      <c r="F24" s="292">
        <v>29</v>
      </c>
      <c r="G24" s="292">
        <v>10</v>
      </c>
      <c r="H24" s="292"/>
      <c r="I24" s="292"/>
      <c r="J24" s="292"/>
      <c r="K24" s="292"/>
      <c r="L24" s="292"/>
      <c r="M24" s="292"/>
      <c r="N24" s="292"/>
      <c r="O24" s="292">
        <v>1</v>
      </c>
      <c r="P24" s="292">
        <v>1</v>
      </c>
      <c r="Q24" s="292"/>
      <c r="R24" s="292">
        <v>1</v>
      </c>
      <c r="S24" s="292">
        <v>2</v>
      </c>
      <c r="T24" s="292">
        <v>2</v>
      </c>
      <c r="U24" s="292">
        <v>3</v>
      </c>
      <c r="V24" s="292"/>
      <c r="W24" s="292"/>
      <c r="X24" s="292"/>
      <c r="Y24" s="292"/>
      <c r="Z24" s="238"/>
    </row>
    <row r="25" spans="1:26" s="244" customFormat="1">
      <c r="A25" s="238"/>
      <c r="B25" s="292" t="s">
        <v>142</v>
      </c>
      <c r="C25" s="292" t="s">
        <v>84</v>
      </c>
      <c r="D25" s="293">
        <v>43655</v>
      </c>
      <c r="E25" s="292">
        <v>16495</v>
      </c>
      <c r="F25" s="292">
        <v>30</v>
      </c>
      <c r="G25" s="292">
        <v>10</v>
      </c>
      <c r="H25" s="292"/>
      <c r="I25" s="292"/>
      <c r="J25" s="292"/>
      <c r="K25" s="292"/>
      <c r="L25" s="292"/>
      <c r="M25" s="292"/>
      <c r="N25" s="292"/>
      <c r="O25" s="292">
        <v>1</v>
      </c>
      <c r="P25" s="292"/>
      <c r="Q25" s="292">
        <v>3</v>
      </c>
      <c r="R25" s="292">
        <v>1</v>
      </c>
      <c r="S25" s="292">
        <v>2</v>
      </c>
      <c r="T25" s="292">
        <v>2</v>
      </c>
      <c r="U25" s="292">
        <v>1</v>
      </c>
      <c r="V25" s="292"/>
      <c r="W25" s="292"/>
      <c r="X25" s="292"/>
      <c r="Y25" s="292"/>
      <c r="Z25" s="238"/>
    </row>
    <row r="28" spans="1:26">
      <c r="B28" s="48" t="s">
        <v>165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6">
      <c r="B29" s="120" t="s">
        <v>166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2"/>
    </row>
    <row r="30" spans="1:26">
      <c r="B30" s="121" t="s">
        <v>167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3"/>
    </row>
    <row r="31" spans="1:26">
      <c r="B31" s="121" t="s">
        <v>168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3"/>
    </row>
    <row r="32" spans="1:26">
      <c r="B32" s="50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53"/>
    </row>
    <row r="33" spans="2:25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6"/>
    </row>
  </sheetData>
  <mergeCells count="15">
    <mergeCell ref="D6:F6"/>
    <mergeCell ref="G6:H6"/>
    <mergeCell ref="J6:N6"/>
    <mergeCell ref="U6:X6"/>
    <mergeCell ref="D7:F7"/>
    <mergeCell ref="G7:H7"/>
    <mergeCell ref="J7:N7"/>
    <mergeCell ref="U7:X7"/>
    <mergeCell ref="G1:I1"/>
    <mergeCell ref="B2:Y2"/>
    <mergeCell ref="B3:Y3"/>
    <mergeCell ref="D5:F5"/>
    <mergeCell ref="G5:H5"/>
    <mergeCell ref="J5:N5"/>
    <mergeCell ref="U5:X5"/>
  </mergeCells>
  <phoneticPr fontId="13" type="noConversion"/>
  <conditionalFormatting sqref="B11:Y1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D1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 D12:D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Y25 G18:G19 B12:Y1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6" bottom="0.57999999999999996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Z32"/>
  <sheetViews>
    <sheetView topLeftCell="A4" zoomScaleNormal="100" workbookViewId="0">
      <selection activeCell="E36" sqref="E36"/>
    </sheetView>
  </sheetViews>
  <sheetFormatPr defaultRowHeight="16.5"/>
  <cols>
    <col min="1" max="1" width="1.7109375" style="307" customWidth="1"/>
    <col min="2" max="2" width="13.28515625" style="310" customWidth="1"/>
    <col min="3" max="3" width="9.28515625" style="310" customWidth="1"/>
    <col min="4" max="4" width="11.140625" style="310" bestFit="1" customWidth="1"/>
    <col min="5" max="5" width="9.140625" style="366" customWidth="1"/>
    <col min="6" max="6" width="7.5703125" style="310" customWidth="1"/>
    <col min="7" max="7" width="5.5703125" style="310" customWidth="1"/>
    <col min="8" max="20" width="3.7109375" style="310" customWidth="1"/>
    <col min="21" max="21" width="4.28515625" style="310" customWidth="1"/>
    <col min="22" max="23" width="5" style="310" customWidth="1"/>
    <col min="24" max="24" width="3.5703125" style="310" customWidth="1"/>
    <col min="25" max="25" width="3.7109375" style="310" customWidth="1"/>
    <col min="26" max="26" width="9.140625" style="313"/>
    <col min="27" max="16384" width="9.140625" style="307"/>
  </cols>
  <sheetData>
    <row r="1" spans="1:26" ht="20.25">
      <c r="B1" s="308" t="s">
        <v>54</v>
      </c>
      <c r="C1" s="309"/>
      <c r="E1" s="311" t="s">
        <v>55</v>
      </c>
      <c r="G1" s="493"/>
      <c r="H1" s="493"/>
      <c r="I1" s="493"/>
      <c r="O1" s="312"/>
      <c r="Q1" s="312"/>
      <c r="T1" s="311" t="s">
        <v>56</v>
      </c>
    </row>
    <row r="2" spans="1:26" ht="20.25">
      <c r="B2" s="494" t="s">
        <v>169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</row>
    <row r="3" spans="1:26">
      <c r="B3" s="495" t="s">
        <v>170</v>
      </c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</row>
    <row r="4" spans="1:26" ht="17.25" thickBot="1">
      <c r="B4" s="314" t="s">
        <v>171</v>
      </c>
      <c r="C4" s="315"/>
      <c r="D4" s="315"/>
      <c r="E4" s="316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7"/>
      <c r="R4" s="317"/>
      <c r="S4" s="317"/>
      <c r="T4" s="317"/>
      <c r="U4" s="317"/>
      <c r="V4" s="317"/>
      <c r="W4" s="317"/>
      <c r="X4" s="317"/>
      <c r="Y4" s="317"/>
    </row>
    <row r="5" spans="1:26" ht="17.25" thickTop="1">
      <c r="B5" s="318" t="s">
        <v>172</v>
      </c>
      <c r="C5" s="319" t="s">
        <v>173</v>
      </c>
      <c r="D5" s="496" t="s">
        <v>174</v>
      </c>
      <c r="E5" s="496"/>
      <c r="F5" s="496"/>
      <c r="G5" s="497" t="s">
        <v>175</v>
      </c>
      <c r="H5" s="497"/>
      <c r="I5" s="320"/>
      <c r="J5" s="498">
        <v>43704</v>
      </c>
      <c r="K5" s="498"/>
      <c r="L5" s="498"/>
      <c r="M5" s="498"/>
      <c r="N5" s="498"/>
      <c r="O5" s="321"/>
      <c r="P5" s="322" t="s">
        <v>176</v>
      </c>
      <c r="Q5" s="323"/>
      <c r="R5" s="324"/>
      <c r="S5" s="325"/>
      <c r="T5" s="325"/>
      <c r="U5" s="499">
        <v>43706</v>
      </c>
      <c r="V5" s="500"/>
      <c r="W5" s="500"/>
      <c r="X5" s="500"/>
      <c r="Y5" s="326"/>
    </row>
    <row r="6" spans="1:26">
      <c r="B6" s="327" t="s">
        <v>177</v>
      </c>
      <c r="C6" s="328" t="s">
        <v>178</v>
      </c>
      <c r="D6" s="487" t="s">
        <v>65</v>
      </c>
      <c r="E6" s="487"/>
      <c r="F6" s="487"/>
      <c r="G6" s="488" t="s">
        <v>179</v>
      </c>
      <c r="H6" s="488"/>
      <c r="I6" s="329"/>
      <c r="J6" s="489">
        <v>43366</v>
      </c>
      <c r="K6" s="489"/>
      <c r="L6" s="489"/>
      <c r="M6" s="489"/>
      <c r="N6" s="489"/>
      <c r="O6" s="329"/>
      <c r="P6" s="330" t="s">
        <v>180</v>
      </c>
      <c r="Q6" s="331"/>
      <c r="R6" s="331"/>
      <c r="S6" s="329"/>
      <c r="T6" s="331"/>
      <c r="U6" s="490"/>
      <c r="V6" s="490"/>
      <c r="W6" s="490"/>
      <c r="X6" s="490"/>
      <c r="Y6" s="332" t="s">
        <v>181</v>
      </c>
    </row>
    <row r="7" spans="1:26">
      <c r="B7" s="333" t="s">
        <v>182</v>
      </c>
      <c r="C7" s="328" t="s">
        <v>183</v>
      </c>
      <c r="D7" s="491" t="s">
        <v>184</v>
      </c>
      <c r="E7" s="491"/>
      <c r="F7" s="491"/>
      <c r="G7" s="488" t="s">
        <v>185</v>
      </c>
      <c r="H7" s="488"/>
      <c r="I7" s="329"/>
      <c r="J7" s="492"/>
      <c r="K7" s="492"/>
      <c r="L7" s="492"/>
      <c r="M7" s="492"/>
      <c r="N7" s="492"/>
      <c r="O7" s="329"/>
      <c r="P7" s="330" t="s">
        <v>186</v>
      </c>
      <c r="Q7" s="334"/>
      <c r="R7" s="334"/>
      <c r="S7" s="334"/>
      <c r="T7" s="334"/>
      <c r="U7" s="490"/>
      <c r="V7" s="490"/>
      <c r="W7" s="490"/>
      <c r="X7" s="490"/>
      <c r="Y7" s="335"/>
    </row>
    <row r="8" spans="1:26" ht="17.25" thickBot="1">
      <c r="B8" s="336" t="s">
        <v>187</v>
      </c>
      <c r="C8" s="337" t="s">
        <v>188</v>
      </c>
      <c r="D8" s="338"/>
      <c r="E8" s="339" t="s">
        <v>189</v>
      </c>
      <c r="F8" s="340"/>
      <c r="G8" s="341"/>
      <c r="H8" s="340"/>
      <c r="I8" s="337"/>
      <c r="J8" s="342"/>
      <c r="K8" s="343"/>
      <c r="L8" s="343"/>
      <c r="M8" s="343"/>
      <c r="N8" s="343"/>
      <c r="O8" s="337"/>
      <c r="P8" s="341"/>
      <c r="Q8" s="344"/>
      <c r="R8" s="344"/>
      <c r="S8" s="344"/>
      <c r="T8" s="344"/>
      <c r="U8" s="345"/>
      <c r="V8" s="345"/>
      <c r="W8" s="345"/>
      <c r="X8" s="345"/>
      <c r="Y8" s="346"/>
    </row>
    <row r="9" spans="1:26" ht="18" thickTop="1" thickBot="1">
      <c r="B9" s="347" t="s">
        <v>190</v>
      </c>
      <c r="C9" s="348"/>
      <c r="D9" s="349"/>
      <c r="E9" s="348"/>
      <c r="F9" s="348"/>
      <c r="G9" s="350"/>
      <c r="H9" s="350"/>
      <c r="I9" s="350"/>
      <c r="J9" s="350"/>
      <c r="K9" s="350"/>
      <c r="L9" s="351"/>
      <c r="M9" s="350"/>
      <c r="N9" s="350"/>
      <c r="O9" s="350"/>
      <c r="P9" s="317"/>
      <c r="Q9" s="317"/>
      <c r="R9" s="317"/>
      <c r="S9" s="317"/>
      <c r="T9" s="317"/>
      <c r="U9" s="317"/>
      <c r="V9" s="317"/>
      <c r="W9" s="317"/>
      <c r="X9" s="317"/>
      <c r="Y9" s="317"/>
    </row>
    <row r="10" spans="1:26" ht="18" thickTop="1" thickBot="1">
      <c r="B10" s="352" t="str">
        <f>D6</f>
        <v>천북농장</v>
      </c>
      <c r="C10" s="353" t="s">
        <v>191</v>
      </c>
      <c r="D10" s="354">
        <f>ROUNDDOWN((J5-J6+1)/7,0)</f>
        <v>48</v>
      </c>
      <c r="E10" s="355" t="s">
        <v>192</v>
      </c>
      <c r="F10" s="356">
        <f>(J5-J6+1)-(D10*7)</f>
        <v>3</v>
      </c>
      <c r="G10" s="357"/>
      <c r="H10" s="357"/>
      <c r="I10" s="357"/>
      <c r="J10" s="357"/>
      <c r="K10" s="357"/>
      <c r="L10" s="357"/>
      <c r="M10" s="357"/>
      <c r="N10" s="357"/>
      <c r="O10" s="357"/>
      <c r="P10" s="358"/>
      <c r="Q10" s="358"/>
      <c r="R10" s="358"/>
      <c r="S10" s="358"/>
      <c r="T10" s="358"/>
      <c r="U10" s="358"/>
      <c r="V10" s="358"/>
      <c r="W10" s="358"/>
      <c r="X10" s="358"/>
      <c r="Y10" s="359"/>
    </row>
    <row r="11" spans="1:26" s="313" customFormat="1" ht="15" customHeight="1" thickTop="1">
      <c r="B11" s="360" t="s">
        <v>23</v>
      </c>
      <c r="C11" s="360" t="s">
        <v>24</v>
      </c>
      <c r="D11" s="360" t="s">
        <v>25</v>
      </c>
      <c r="E11" s="360" t="s">
        <v>26</v>
      </c>
      <c r="F11" s="360" t="s">
        <v>27</v>
      </c>
      <c r="G11" s="360" t="s">
        <v>28</v>
      </c>
      <c r="H11" s="360">
        <v>0</v>
      </c>
      <c r="I11" s="360">
        <v>1</v>
      </c>
      <c r="J11" s="360">
        <v>2</v>
      </c>
      <c r="K11" s="360">
        <v>3</v>
      </c>
      <c r="L11" s="360">
        <v>4</v>
      </c>
      <c r="M11" s="360">
        <v>5</v>
      </c>
      <c r="N11" s="360">
        <v>6</v>
      </c>
      <c r="O11" s="360">
        <v>7</v>
      </c>
      <c r="P11" s="360">
        <v>8</v>
      </c>
      <c r="Q11" s="360">
        <v>9</v>
      </c>
      <c r="R11" s="360">
        <v>10</v>
      </c>
      <c r="S11" s="360">
        <v>11</v>
      </c>
      <c r="T11" s="360">
        <v>12</v>
      </c>
      <c r="U11" s="360">
        <v>13</v>
      </c>
      <c r="V11" s="360">
        <v>14</v>
      </c>
      <c r="W11" s="360">
        <v>15</v>
      </c>
      <c r="X11" s="360">
        <v>16</v>
      </c>
      <c r="Y11" s="360">
        <v>17</v>
      </c>
    </row>
    <row r="12" spans="1:26">
      <c r="B12" s="361" t="s">
        <v>193</v>
      </c>
      <c r="C12" s="361" t="s">
        <v>198</v>
      </c>
      <c r="D12" s="362">
        <v>43704</v>
      </c>
      <c r="E12" s="361">
        <v>4628</v>
      </c>
      <c r="F12" s="361">
        <v>59</v>
      </c>
      <c r="G12" s="361">
        <v>10</v>
      </c>
      <c r="H12" s="361">
        <v>1</v>
      </c>
      <c r="I12" s="361">
        <v>1</v>
      </c>
      <c r="J12" s="361"/>
      <c r="K12" s="361"/>
      <c r="L12" s="361">
        <v>3</v>
      </c>
      <c r="M12" s="361">
        <v>2</v>
      </c>
      <c r="N12" s="361">
        <v>1</v>
      </c>
      <c r="O12" s="361">
        <v>2</v>
      </c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07"/>
    </row>
    <row r="13" spans="1:26">
      <c r="B13" s="361" t="s">
        <v>195</v>
      </c>
      <c r="C13" s="361" t="s">
        <v>198</v>
      </c>
      <c r="D13" s="362">
        <v>43704</v>
      </c>
      <c r="E13" s="361">
        <v>3490</v>
      </c>
      <c r="F13" s="361">
        <v>70</v>
      </c>
      <c r="G13" s="361">
        <v>10</v>
      </c>
      <c r="H13" s="361"/>
      <c r="I13" s="361"/>
      <c r="J13" s="361">
        <v>4</v>
      </c>
      <c r="K13" s="361">
        <v>2</v>
      </c>
      <c r="L13" s="361">
        <v>1</v>
      </c>
      <c r="M13" s="361">
        <v>1</v>
      </c>
      <c r="N13" s="361">
        <v>2</v>
      </c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07"/>
    </row>
    <row r="14" spans="1:26" s="313" customFormat="1">
      <c r="A14" s="307"/>
      <c r="B14" s="361" t="s">
        <v>193</v>
      </c>
      <c r="C14" s="361" t="s">
        <v>197</v>
      </c>
      <c r="D14" s="362">
        <v>43704</v>
      </c>
      <c r="E14" s="361">
        <v>57</v>
      </c>
      <c r="F14" s="361">
        <v>107</v>
      </c>
      <c r="G14" s="361">
        <v>10</v>
      </c>
      <c r="H14" s="361">
        <v>10</v>
      </c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07"/>
    </row>
    <row r="15" spans="1:26" s="313" customFormat="1">
      <c r="A15" s="307"/>
      <c r="B15" s="361" t="s">
        <v>195</v>
      </c>
      <c r="C15" s="361" t="s">
        <v>197</v>
      </c>
      <c r="D15" s="362">
        <v>43704</v>
      </c>
      <c r="E15" s="361">
        <v>32</v>
      </c>
      <c r="F15" s="361">
        <v>22</v>
      </c>
      <c r="G15" s="361">
        <v>10</v>
      </c>
      <c r="H15" s="361">
        <v>10</v>
      </c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07"/>
    </row>
    <row r="16" spans="1:26" s="313" customFormat="1">
      <c r="A16" s="307"/>
      <c r="B16" s="361" t="s">
        <v>193</v>
      </c>
      <c r="C16" s="361" t="s">
        <v>83</v>
      </c>
      <c r="D16" s="362">
        <v>43704</v>
      </c>
      <c r="E16" s="361">
        <v>15080</v>
      </c>
      <c r="F16" s="361">
        <v>27</v>
      </c>
      <c r="G16" s="361">
        <v>10</v>
      </c>
      <c r="H16" s="361"/>
      <c r="I16" s="361"/>
      <c r="J16" s="361"/>
      <c r="K16" s="361"/>
      <c r="L16" s="361"/>
      <c r="M16" s="361"/>
      <c r="N16" s="361"/>
      <c r="O16" s="361">
        <v>1</v>
      </c>
      <c r="P16" s="361">
        <v>2</v>
      </c>
      <c r="Q16" s="361">
        <v>1</v>
      </c>
      <c r="R16" s="361">
        <v>3</v>
      </c>
      <c r="S16" s="361">
        <v>2</v>
      </c>
      <c r="T16" s="361">
        <v>1</v>
      </c>
      <c r="U16" s="361"/>
      <c r="V16" s="361"/>
      <c r="W16" s="361"/>
      <c r="X16" s="361"/>
      <c r="Y16" s="361"/>
      <c r="Z16" s="307"/>
    </row>
    <row r="17" spans="1:26" s="313" customFormat="1">
      <c r="A17" s="307"/>
      <c r="B17" s="361" t="s">
        <v>195</v>
      </c>
      <c r="C17" s="361" t="s">
        <v>83</v>
      </c>
      <c r="D17" s="362">
        <v>43704</v>
      </c>
      <c r="E17" s="361">
        <v>14552</v>
      </c>
      <c r="F17" s="361">
        <v>30</v>
      </c>
      <c r="G17" s="361">
        <v>10</v>
      </c>
      <c r="H17" s="361"/>
      <c r="I17" s="361"/>
      <c r="J17" s="361"/>
      <c r="K17" s="361"/>
      <c r="L17" s="361"/>
      <c r="M17" s="361"/>
      <c r="N17" s="361"/>
      <c r="O17" s="361"/>
      <c r="P17" s="361">
        <v>2</v>
      </c>
      <c r="Q17" s="361">
        <v>4</v>
      </c>
      <c r="R17" s="361">
        <v>3</v>
      </c>
      <c r="S17" s="361"/>
      <c r="T17" s="361"/>
      <c r="U17" s="361">
        <v>1</v>
      </c>
      <c r="V17" s="361"/>
      <c r="W17" s="361"/>
      <c r="X17" s="361"/>
      <c r="Y17" s="361"/>
      <c r="Z17" s="307"/>
    </row>
    <row r="18" spans="1:26">
      <c r="B18" s="361" t="s">
        <v>193</v>
      </c>
      <c r="C18" s="361" t="s">
        <v>199</v>
      </c>
      <c r="D18" s="362">
        <v>43704</v>
      </c>
      <c r="E18" s="361">
        <v>13283</v>
      </c>
      <c r="F18" s="361">
        <v>37</v>
      </c>
      <c r="G18" s="361">
        <v>10</v>
      </c>
      <c r="H18" s="361"/>
      <c r="I18" s="361"/>
      <c r="J18" s="361"/>
      <c r="K18" s="361"/>
      <c r="L18" s="361">
        <v>1</v>
      </c>
      <c r="M18" s="361"/>
      <c r="N18" s="361">
        <v>1</v>
      </c>
      <c r="O18" s="361"/>
      <c r="P18" s="361">
        <v>2</v>
      </c>
      <c r="Q18" s="361">
        <v>1</v>
      </c>
      <c r="R18" s="361">
        <v>3</v>
      </c>
      <c r="S18" s="361">
        <v>2</v>
      </c>
      <c r="T18" s="361"/>
      <c r="U18" s="361"/>
      <c r="V18" s="361"/>
      <c r="W18" s="361"/>
      <c r="X18" s="361"/>
      <c r="Y18" s="361"/>
      <c r="Z18" s="307"/>
    </row>
    <row r="19" spans="1:26">
      <c r="B19" s="361" t="s">
        <v>195</v>
      </c>
      <c r="C19" s="361" t="s">
        <v>199</v>
      </c>
      <c r="D19" s="362">
        <v>43704</v>
      </c>
      <c r="E19" s="361">
        <v>17483</v>
      </c>
      <c r="F19" s="361">
        <v>14</v>
      </c>
      <c r="G19" s="361">
        <v>10</v>
      </c>
      <c r="H19" s="361"/>
      <c r="I19" s="361"/>
      <c r="J19" s="361"/>
      <c r="K19" s="361"/>
      <c r="L19" s="361"/>
      <c r="M19" s="361"/>
      <c r="N19" s="361"/>
      <c r="O19" s="361"/>
      <c r="P19" s="361">
        <v>1</v>
      </c>
      <c r="Q19" s="361"/>
      <c r="R19" s="361">
        <v>1</v>
      </c>
      <c r="S19" s="361">
        <v>8</v>
      </c>
      <c r="T19" s="361"/>
      <c r="U19" s="361"/>
      <c r="V19" s="361"/>
      <c r="W19" s="361"/>
      <c r="X19" s="361"/>
      <c r="Y19" s="361"/>
      <c r="Z19" s="307"/>
    </row>
    <row r="20" spans="1:26">
      <c r="B20" s="361" t="s">
        <v>193</v>
      </c>
      <c r="C20" s="361" t="s">
        <v>194</v>
      </c>
      <c r="D20" s="362">
        <v>43704</v>
      </c>
      <c r="E20" s="363">
        <v>7.8</v>
      </c>
      <c r="F20" s="364">
        <v>5.4056028378947039</v>
      </c>
      <c r="G20" s="361">
        <v>10</v>
      </c>
      <c r="H20" s="361" t="s">
        <v>90</v>
      </c>
      <c r="I20" s="361" t="s">
        <v>90</v>
      </c>
      <c r="J20" s="361" t="s">
        <v>90</v>
      </c>
      <c r="K20" s="361" t="s">
        <v>90</v>
      </c>
      <c r="L20" s="361" t="s">
        <v>90</v>
      </c>
      <c r="M20" s="361" t="s">
        <v>90</v>
      </c>
      <c r="N20" s="361" t="s">
        <v>90</v>
      </c>
      <c r="O20" s="361">
        <v>2</v>
      </c>
      <c r="P20" s="361">
        <v>8</v>
      </c>
      <c r="Q20" s="361" t="s">
        <v>90</v>
      </c>
      <c r="R20" s="361" t="s">
        <v>90</v>
      </c>
      <c r="S20" s="361" t="s">
        <v>90</v>
      </c>
      <c r="T20" s="361" t="s">
        <v>90</v>
      </c>
      <c r="U20" s="361"/>
      <c r="V20" s="361"/>
      <c r="W20" s="361"/>
      <c r="X20" s="361"/>
      <c r="Y20" s="361"/>
      <c r="Z20" s="307"/>
    </row>
    <row r="21" spans="1:26">
      <c r="B21" s="361" t="s">
        <v>195</v>
      </c>
      <c r="C21" s="361" t="s">
        <v>194</v>
      </c>
      <c r="D21" s="362">
        <v>43704</v>
      </c>
      <c r="E21" s="363">
        <v>7.4</v>
      </c>
      <c r="F21" s="115">
        <v>9.448728361893231</v>
      </c>
      <c r="G21" s="361">
        <v>10</v>
      </c>
      <c r="H21" s="361" t="s">
        <v>90</v>
      </c>
      <c r="I21" s="361" t="s">
        <v>90</v>
      </c>
      <c r="J21" s="361" t="s">
        <v>90</v>
      </c>
      <c r="K21" s="361" t="s">
        <v>90</v>
      </c>
      <c r="L21" s="361" t="s">
        <v>90</v>
      </c>
      <c r="M21" s="361" t="s">
        <v>90</v>
      </c>
      <c r="N21" s="361">
        <v>1</v>
      </c>
      <c r="O21" s="361">
        <v>4</v>
      </c>
      <c r="P21" s="361">
        <v>5</v>
      </c>
      <c r="Q21" s="361" t="s">
        <v>90</v>
      </c>
      <c r="R21" s="361" t="s">
        <v>90</v>
      </c>
      <c r="S21" s="361" t="s">
        <v>90</v>
      </c>
      <c r="T21" s="361" t="s">
        <v>90</v>
      </c>
      <c r="U21" s="361"/>
      <c r="V21" s="361"/>
      <c r="W21" s="361"/>
      <c r="X21" s="361"/>
      <c r="Y21" s="361"/>
      <c r="Z21" s="307"/>
    </row>
    <row r="22" spans="1:26" s="313" customFormat="1">
      <c r="A22" s="307"/>
      <c r="B22" s="361" t="s">
        <v>193</v>
      </c>
      <c r="C22" s="361" t="s">
        <v>145</v>
      </c>
      <c r="D22" s="362">
        <v>43704</v>
      </c>
      <c r="E22" s="363">
        <v>7.2</v>
      </c>
      <c r="F22" s="365">
        <v>10.955703302036349</v>
      </c>
      <c r="G22" s="361">
        <v>10</v>
      </c>
      <c r="H22" s="361" t="s">
        <v>90</v>
      </c>
      <c r="I22" s="361" t="s">
        <v>90</v>
      </c>
      <c r="J22" s="361" t="s">
        <v>90</v>
      </c>
      <c r="K22" s="361" t="s">
        <v>90</v>
      </c>
      <c r="L22" s="361" t="s">
        <v>90</v>
      </c>
      <c r="M22" s="361" t="s">
        <v>90</v>
      </c>
      <c r="N22" s="361">
        <v>2</v>
      </c>
      <c r="O22" s="361">
        <v>4</v>
      </c>
      <c r="P22" s="361">
        <v>4</v>
      </c>
      <c r="Q22" s="361" t="s">
        <v>90</v>
      </c>
      <c r="R22" s="361" t="s">
        <v>90</v>
      </c>
      <c r="S22" s="361" t="s">
        <v>90</v>
      </c>
      <c r="T22" s="361" t="s">
        <v>90</v>
      </c>
      <c r="U22" s="361"/>
      <c r="V22" s="361"/>
      <c r="W22" s="361"/>
      <c r="X22" s="361"/>
      <c r="Y22" s="361"/>
      <c r="Z22" s="307"/>
    </row>
    <row r="23" spans="1:26" s="313" customFormat="1">
      <c r="A23" s="307"/>
      <c r="B23" s="361" t="s">
        <v>195</v>
      </c>
      <c r="C23" s="361" t="s">
        <v>145</v>
      </c>
      <c r="D23" s="362">
        <v>43704</v>
      </c>
      <c r="E23" s="363">
        <v>7.4</v>
      </c>
      <c r="F23" s="365">
        <v>9.448728361893231</v>
      </c>
      <c r="G23" s="361">
        <v>10</v>
      </c>
      <c r="H23" s="361" t="s">
        <v>90</v>
      </c>
      <c r="I23" s="361" t="s">
        <v>90</v>
      </c>
      <c r="J23" s="361" t="s">
        <v>90</v>
      </c>
      <c r="K23" s="361" t="s">
        <v>90</v>
      </c>
      <c r="L23" s="361" t="s">
        <v>90</v>
      </c>
      <c r="M23" s="361" t="s">
        <v>90</v>
      </c>
      <c r="N23" s="361">
        <v>1</v>
      </c>
      <c r="O23" s="361">
        <v>4</v>
      </c>
      <c r="P23" s="361">
        <v>5</v>
      </c>
      <c r="Q23" s="361" t="s">
        <v>90</v>
      </c>
      <c r="R23" s="361" t="s">
        <v>90</v>
      </c>
      <c r="S23" s="361" t="s">
        <v>90</v>
      </c>
      <c r="T23" s="361" t="s">
        <v>90</v>
      </c>
      <c r="U23" s="361"/>
      <c r="V23" s="361"/>
      <c r="W23" s="361"/>
      <c r="X23" s="361"/>
      <c r="Y23" s="361"/>
      <c r="Z23" s="307"/>
    </row>
    <row r="24" spans="1:26" s="313" customFormat="1">
      <c r="A24" s="307"/>
      <c r="B24" s="361" t="s">
        <v>193</v>
      </c>
      <c r="C24" s="361" t="s">
        <v>196</v>
      </c>
      <c r="D24" s="362">
        <v>43704</v>
      </c>
      <c r="E24" s="363">
        <v>6.9</v>
      </c>
      <c r="F24" s="365">
        <v>28.539237657472317</v>
      </c>
      <c r="G24" s="361">
        <v>10</v>
      </c>
      <c r="H24" s="361" t="s">
        <v>90</v>
      </c>
      <c r="I24" s="361" t="s">
        <v>90</v>
      </c>
      <c r="J24" s="361" t="s">
        <v>90</v>
      </c>
      <c r="K24" s="361" t="s">
        <v>90</v>
      </c>
      <c r="L24" s="361">
        <v>2</v>
      </c>
      <c r="M24" s="361">
        <v>1</v>
      </c>
      <c r="N24" s="361" t="s">
        <v>90</v>
      </c>
      <c r="O24" s="361">
        <v>3</v>
      </c>
      <c r="P24" s="361">
        <v>1</v>
      </c>
      <c r="Q24" s="361">
        <v>3</v>
      </c>
      <c r="R24" s="361" t="s">
        <v>90</v>
      </c>
      <c r="S24" s="361" t="s">
        <v>90</v>
      </c>
      <c r="T24" s="361" t="s">
        <v>90</v>
      </c>
      <c r="U24" s="361"/>
      <c r="V24" s="361"/>
      <c r="W24" s="361"/>
      <c r="X24" s="361"/>
      <c r="Y24" s="361"/>
      <c r="Z24" s="307"/>
    </row>
    <row r="25" spans="1:26" s="313" customFormat="1">
      <c r="A25" s="307"/>
      <c r="B25" s="361" t="s">
        <v>195</v>
      </c>
      <c r="C25" s="361" t="s">
        <v>196</v>
      </c>
      <c r="D25" s="362">
        <v>43704</v>
      </c>
      <c r="E25" s="363">
        <v>6.7</v>
      </c>
      <c r="F25" s="365">
        <v>18.681575478127961</v>
      </c>
      <c r="G25" s="361">
        <v>10</v>
      </c>
      <c r="H25" s="361" t="s">
        <v>90</v>
      </c>
      <c r="I25" s="361" t="s">
        <v>90</v>
      </c>
      <c r="J25" s="361" t="s">
        <v>90</v>
      </c>
      <c r="K25" s="361" t="s">
        <v>90</v>
      </c>
      <c r="L25" s="361" t="s">
        <v>90</v>
      </c>
      <c r="M25" s="361">
        <v>2</v>
      </c>
      <c r="N25" s="361">
        <v>3</v>
      </c>
      <c r="O25" s="361">
        <v>1</v>
      </c>
      <c r="P25" s="361">
        <v>4</v>
      </c>
      <c r="Q25" s="361" t="s">
        <v>90</v>
      </c>
      <c r="R25" s="361" t="s">
        <v>90</v>
      </c>
      <c r="S25" s="361" t="s">
        <v>90</v>
      </c>
      <c r="T25" s="361" t="s">
        <v>90</v>
      </c>
      <c r="U25" s="361"/>
      <c r="V25" s="361"/>
      <c r="W25" s="361"/>
      <c r="X25" s="361"/>
      <c r="Y25" s="361"/>
      <c r="Z25" s="307"/>
    </row>
    <row r="27" spans="1:26">
      <c r="B27" s="48" t="s">
        <v>48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6">
      <c r="B28" s="120" t="s">
        <v>96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2"/>
    </row>
    <row r="29" spans="1:26">
      <c r="B29" s="121" t="s">
        <v>50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53"/>
    </row>
    <row r="30" spans="1:26">
      <c r="B30" s="121" t="s">
        <v>200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3"/>
    </row>
    <row r="31" spans="1:26">
      <c r="B31" s="5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3"/>
    </row>
    <row r="32" spans="1:26"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6"/>
    </row>
  </sheetData>
  <mergeCells count="15">
    <mergeCell ref="G1:I1"/>
    <mergeCell ref="B2:Y2"/>
    <mergeCell ref="B3:Y3"/>
    <mergeCell ref="D5:F5"/>
    <mergeCell ref="G5:H5"/>
    <mergeCell ref="J5:N5"/>
    <mergeCell ref="U5:X5"/>
    <mergeCell ref="D6:F6"/>
    <mergeCell ref="G6:H6"/>
    <mergeCell ref="J6:N6"/>
    <mergeCell ref="U6:X6"/>
    <mergeCell ref="D7:F7"/>
    <mergeCell ref="G7:H7"/>
    <mergeCell ref="J7:N7"/>
    <mergeCell ref="U7:X7"/>
  </mergeCells>
  <phoneticPr fontId="13" type="noConversion"/>
  <conditionalFormatting sqref="B11:Y11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5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D15">
    <cfRule type="colorScale" priority="4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Y15">
    <cfRule type="colorScale" priority="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3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D23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4:D25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D2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3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2:D25">
    <cfRule type="colorScale" priority="8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5">
    <cfRule type="colorScale" priority="9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0:D25 D16:D17">
    <cfRule type="colorScale" priority="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5 B16:Y17 G14:G15">
    <cfRule type="colorScale" priority="9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20:G25">
    <cfRule type="colorScale" priority="9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5">
    <cfRule type="colorScale" priority="10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D21 D22:D25 D12:D19">
    <cfRule type="colorScale" priority="1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5 D12:D19">
    <cfRule type="colorScale" priority="1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6" bottom="0.57999999999999996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Normal="100" workbookViewId="0">
      <selection activeCell="W16" sqref="W16"/>
    </sheetView>
  </sheetViews>
  <sheetFormatPr defaultRowHeight="16.5"/>
  <cols>
    <col min="1" max="1" width="1.7109375" style="367" customWidth="1"/>
    <col min="2" max="2" width="13.28515625" style="370" customWidth="1"/>
    <col min="3" max="3" width="10.28515625" style="370" customWidth="1"/>
    <col min="4" max="4" width="11.140625" style="370" bestFit="1" customWidth="1"/>
    <col min="5" max="5" width="9" style="425" customWidth="1"/>
    <col min="6" max="6" width="7.7109375" style="370" customWidth="1"/>
    <col min="7" max="7" width="5.5703125" style="370" customWidth="1"/>
    <col min="8" max="20" width="3.7109375" style="370" customWidth="1"/>
    <col min="21" max="21" width="4.28515625" style="370" customWidth="1"/>
    <col min="22" max="23" width="5" style="370" customWidth="1"/>
    <col min="24" max="24" width="3.5703125" style="370" customWidth="1"/>
    <col min="25" max="25" width="3.7109375" style="370" customWidth="1"/>
    <col min="26" max="26" width="9.140625" style="373"/>
    <col min="27" max="16384" width="9.140625" style="367"/>
  </cols>
  <sheetData>
    <row r="1" spans="1:26" ht="20.25">
      <c r="B1" s="368" t="s">
        <v>54</v>
      </c>
      <c r="C1" s="369"/>
      <c r="E1" s="371" t="s">
        <v>55</v>
      </c>
      <c r="G1" s="507"/>
      <c r="H1" s="507"/>
      <c r="I1" s="507"/>
      <c r="O1" s="372"/>
      <c r="Q1" s="372"/>
      <c r="T1" s="371" t="s">
        <v>56</v>
      </c>
    </row>
    <row r="2" spans="1:26" ht="20.25">
      <c r="B2" s="508" t="s">
        <v>102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</row>
    <row r="3" spans="1:26">
      <c r="B3" s="509" t="s">
        <v>137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</row>
    <row r="4" spans="1:26" ht="17.25" thickBot="1">
      <c r="B4" s="374" t="s">
        <v>103</v>
      </c>
      <c r="C4" s="375"/>
      <c r="D4" s="375"/>
      <c r="E4" s="376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7"/>
      <c r="R4" s="377"/>
      <c r="S4" s="377"/>
      <c r="T4" s="377"/>
      <c r="U4" s="377"/>
      <c r="V4" s="377"/>
      <c r="W4" s="377"/>
      <c r="X4" s="377"/>
      <c r="Y4" s="377"/>
    </row>
    <row r="5" spans="1:26" ht="17.25" thickTop="1">
      <c r="B5" s="378" t="s">
        <v>104</v>
      </c>
      <c r="C5" s="379" t="s">
        <v>201</v>
      </c>
      <c r="D5" s="510" t="s">
        <v>202</v>
      </c>
      <c r="E5" s="510"/>
      <c r="F5" s="510"/>
      <c r="G5" s="511" t="s">
        <v>203</v>
      </c>
      <c r="H5" s="511"/>
      <c r="I5" s="380"/>
      <c r="J5" s="512">
        <v>43739</v>
      </c>
      <c r="K5" s="512"/>
      <c r="L5" s="512"/>
      <c r="M5" s="512"/>
      <c r="N5" s="512"/>
      <c r="O5" s="381"/>
      <c r="P5" s="382" t="s">
        <v>204</v>
      </c>
      <c r="Q5" s="383"/>
      <c r="R5" s="384"/>
      <c r="S5" s="385"/>
      <c r="T5" s="385"/>
      <c r="U5" s="513">
        <v>43745</v>
      </c>
      <c r="V5" s="514"/>
      <c r="W5" s="514"/>
      <c r="X5" s="514"/>
      <c r="Y5" s="386"/>
    </row>
    <row r="6" spans="1:26">
      <c r="B6" s="387" t="s">
        <v>205</v>
      </c>
      <c r="C6" s="388" t="s">
        <v>206</v>
      </c>
      <c r="D6" s="501" t="s">
        <v>65</v>
      </c>
      <c r="E6" s="501"/>
      <c r="F6" s="501"/>
      <c r="G6" s="502" t="s">
        <v>207</v>
      </c>
      <c r="H6" s="502"/>
      <c r="I6" s="389"/>
      <c r="J6" s="503">
        <v>43366</v>
      </c>
      <c r="K6" s="503"/>
      <c r="L6" s="503"/>
      <c r="M6" s="503"/>
      <c r="N6" s="503"/>
      <c r="O6" s="389"/>
      <c r="P6" s="390" t="s">
        <v>208</v>
      </c>
      <c r="Q6" s="391"/>
      <c r="R6" s="391"/>
      <c r="S6" s="389"/>
      <c r="T6" s="391"/>
      <c r="U6" s="504"/>
      <c r="V6" s="504"/>
      <c r="W6" s="504"/>
      <c r="X6" s="504"/>
      <c r="Y6" s="392" t="s">
        <v>209</v>
      </c>
    </row>
    <row r="7" spans="1:26">
      <c r="B7" s="393" t="s">
        <v>210</v>
      </c>
      <c r="C7" s="388" t="s">
        <v>211</v>
      </c>
      <c r="D7" s="505" t="s">
        <v>212</v>
      </c>
      <c r="E7" s="505"/>
      <c r="F7" s="505"/>
      <c r="G7" s="502" t="s">
        <v>213</v>
      </c>
      <c r="H7" s="502"/>
      <c r="I7" s="389"/>
      <c r="J7" s="506"/>
      <c r="K7" s="506"/>
      <c r="L7" s="506"/>
      <c r="M7" s="506"/>
      <c r="N7" s="506"/>
      <c r="O7" s="389"/>
      <c r="P7" s="390" t="s">
        <v>214</v>
      </c>
      <c r="Q7" s="394"/>
      <c r="R7" s="394"/>
      <c r="S7" s="394"/>
      <c r="T7" s="394"/>
      <c r="U7" s="504"/>
      <c r="V7" s="504"/>
      <c r="W7" s="504"/>
      <c r="X7" s="504"/>
      <c r="Y7" s="395"/>
    </row>
    <row r="8" spans="1:26" ht="17.25" thickBot="1">
      <c r="B8" s="396" t="s">
        <v>215</v>
      </c>
      <c r="C8" s="397" t="s">
        <v>216</v>
      </c>
      <c r="D8" s="398"/>
      <c r="E8" s="399" t="s">
        <v>217</v>
      </c>
      <c r="F8" s="400"/>
      <c r="G8" s="401"/>
      <c r="H8" s="400"/>
      <c r="I8" s="397"/>
      <c r="J8" s="402"/>
      <c r="K8" s="403"/>
      <c r="L8" s="403"/>
      <c r="M8" s="403"/>
      <c r="N8" s="403"/>
      <c r="O8" s="397"/>
      <c r="P8" s="401"/>
      <c r="Q8" s="404"/>
      <c r="R8" s="404"/>
      <c r="S8" s="404"/>
      <c r="T8" s="404"/>
      <c r="U8" s="405"/>
      <c r="V8" s="405"/>
      <c r="W8" s="405"/>
      <c r="X8" s="405"/>
      <c r="Y8" s="406"/>
    </row>
    <row r="9" spans="1:26" ht="18" thickTop="1" thickBot="1">
      <c r="B9" s="407" t="s">
        <v>218</v>
      </c>
      <c r="C9" s="408"/>
      <c r="D9" s="409"/>
      <c r="E9" s="408"/>
      <c r="F9" s="408"/>
      <c r="G9" s="410"/>
      <c r="H9" s="410"/>
      <c r="I9" s="410"/>
      <c r="J9" s="410"/>
      <c r="K9" s="410"/>
      <c r="L9" s="411"/>
      <c r="M9" s="410"/>
      <c r="N9" s="410"/>
      <c r="O9" s="410"/>
      <c r="P9" s="377"/>
      <c r="Q9" s="377"/>
      <c r="R9" s="377"/>
      <c r="S9" s="377"/>
      <c r="T9" s="377"/>
      <c r="U9" s="377"/>
      <c r="V9" s="377"/>
      <c r="W9" s="377"/>
      <c r="X9" s="377"/>
      <c r="Y9" s="377"/>
    </row>
    <row r="10" spans="1:26" ht="18" thickTop="1" thickBot="1">
      <c r="B10" s="412" t="str">
        <f>D6</f>
        <v>천북농장</v>
      </c>
      <c r="C10" s="413" t="s">
        <v>219</v>
      </c>
      <c r="D10" s="414">
        <f>ROUNDDOWN((J5-J6+1)/7,0)</f>
        <v>53</v>
      </c>
      <c r="E10" s="415" t="s">
        <v>220</v>
      </c>
      <c r="F10" s="416">
        <f>(J5-J6+1)-(D10*7)</f>
        <v>3</v>
      </c>
      <c r="G10" s="417"/>
      <c r="H10" s="417"/>
      <c r="I10" s="417"/>
      <c r="J10" s="417"/>
      <c r="K10" s="417"/>
      <c r="L10" s="417"/>
      <c r="M10" s="417"/>
      <c r="N10" s="417"/>
      <c r="O10" s="417"/>
      <c r="P10" s="418"/>
      <c r="Q10" s="418"/>
      <c r="R10" s="418"/>
      <c r="S10" s="418"/>
      <c r="T10" s="418"/>
      <c r="U10" s="418"/>
      <c r="V10" s="418"/>
      <c r="W10" s="418"/>
      <c r="X10" s="418"/>
      <c r="Y10" s="419"/>
    </row>
    <row r="11" spans="1:26" s="373" customFormat="1" ht="15" customHeight="1" thickTop="1">
      <c r="B11" s="420" t="s">
        <v>23</v>
      </c>
      <c r="C11" s="420" t="s">
        <v>24</v>
      </c>
      <c r="D11" s="420" t="s">
        <v>25</v>
      </c>
      <c r="E11" s="420" t="s">
        <v>26</v>
      </c>
      <c r="F11" s="420" t="s">
        <v>27</v>
      </c>
      <c r="G11" s="420" t="s">
        <v>28</v>
      </c>
      <c r="H11" s="420">
        <v>0</v>
      </c>
      <c r="I11" s="420">
        <v>1</v>
      </c>
      <c r="J11" s="420">
        <v>2</v>
      </c>
      <c r="K11" s="420">
        <v>3</v>
      </c>
      <c r="L11" s="420">
        <v>4</v>
      </c>
      <c r="M11" s="420">
        <v>5</v>
      </c>
      <c r="N11" s="420">
        <v>6</v>
      </c>
      <c r="O11" s="420">
        <v>7</v>
      </c>
      <c r="P11" s="420">
        <v>8</v>
      </c>
      <c r="Q11" s="420">
        <v>9</v>
      </c>
      <c r="R11" s="420">
        <v>10</v>
      </c>
      <c r="S11" s="420">
        <v>11</v>
      </c>
      <c r="T11" s="420">
        <v>12</v>
      </c>
      <c r="U11" s="420">
        <v>13</v>
      </c>
      <c r="V11" s="420">
        <v>14</v>
      </c>
      <c r="W11" s="420">
        <v>15</v>
      </c>
      <c r="X11" s="420">
        <v>16</v>
      </c>
      <c r="Y11" s="420">
        <v>17</v>
      </c>
    </row>
    <row r="12" spans="1:26" s="373" customFormat="1">
      <c r="A12" s="367"/>
      <c r="B12" s="421" t="s">
        <v>221</v>
      </c>
      <c r="C12" s="421" t="s">
        <v>223</v>
      </c>
      <c r="D12" s="422">
        <v>43739</v>
      </c>
      <c r="E12" s="421">
        <v>3593</v>
      </c>
      <c r="F12" s="421">
        <v>81</v>
      </c>
      <c r="G12" s="421">
        <v>10</v>
      </c>
      <c r="H12" s="421"/>
      <c r="I12" s="421">
        <v>2</v>
      </c>
      <c r="J12" s="421">
        <v>3</v>
      </c>
      <c r="K12" s="421"/>
      <c r="L12" s="421">
        <v>1</v>
      </c>
      <c r="M12" s="421">
        <v>2</v>
      </c>
      <c r="N12" s="421"/>
      <c r="O12" s="421">
        <v>2</v>
      </c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367"/>
    </row>
    <row r="13" spans="1:26" s="373" customFormat="1">
      <c r="A13" s="367"/>
      <c r="B13" s="421" t="s">
        <v>222</v>
      </c>
      <c r="C13" s="421" t="s">
        <v>223</v>
      </c>
      <c r="D13" s="422">
        <v>43739</v>
      </c>
      <c r="E13" s="421">
        <v>3604</v>
      </c>
      <c r="F13" s="421">
        <v>64</v>
      </c>
      <c r="G13" s="421">
        <v>10</v>
      </c>
      <c r="H13" s="421">
        <v>1</v>
      </c>
      <c r="I13" s="421">
        <v>2</v>
      </c>
      <c r="J13" s="421"/>
      <c r="K13" s="421">
        <v>1</v>
      </c>
      <c r="L13" s="421">
        <v>1</v>
      </c>
      <c r="M13" s="421">
        <v>3</v>
      </c>
      <c r="N13" s="421">
        <v>2</v>
      </c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367"/>
    </row>
    <row r="14" spans="1:26" s="373" customFormat="1">
      <c r="A14" s="367"/>
      <c r="B14" s="421" t="s">
        <v>221</v>
      </c>
      <c r="C14" s="421" t="s">
        <v>224</v>
      </c>
      <c r="D14" s="422">
        <v>43739</v>
      </c>
      <c r="E14" s="421">
        <v>73</v>
      </c>
      <c r="F14" s="421">
        <v>67</v>
      </c>
      <c r="G14" s="421">
        <v>10</v>
      </c>
      <c r="H14" s="421">
        <v>10</v>
      </c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367"/>
    </row>
    <row r="15" spans="1:26" s="373" customFormat="1">
      <c r="A15" s="367"/>
      <c r="B15" s="421" t="s">
        <v>222</v>
      </c>
      <c r="C15" s="421" t="s">
        <v>224</v>
      </c>
      <c r="D15" s="422">
        <v>43739</v>
      </c>
      <c r="E15" s="421">
        <v>34</v>
      </c>
      <c r="F15" s="421">
        <v>32</v>
      </c>
      <c r="G15" s="421">
        <v>10</v>
      </c>
      <c r="H15" s="421">
        <v>10</v>
      </c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367"/>
    </row>
    <row r="16" spans="1:26">
      <c r="B16" s="421" t="s">
        <v>221</v>
      </c>
      <c r="C16" s="421" t="s">
        <v>83</v>
      </c>
      <c r="D16" s="422">
        <v>43739</v>
      </c>
      <c r="E16" s="421">
        <v>10536</v>
      </c>
      <c r="F16" s="421">
        <v>38</v>
      </c>
      <c r="G16" s="421">
        <v>10</v>
      </c>
      <c r="H16" s="421"/>
      <c r="I16" s="421"/>
      <c r="J16" s="421"/>
      <c r="K16" s="421"/>
      <c r="L16" s="421"/>
      <c r="M16" s="421">
        <v>1</v>
      </c>
      <c r="N16" s="421">
        <v>3</v>
      </c>
      <c r="O16" s="421">
        <v>2</v>
      </c>
      <c r="P16" s="421"/>
      <c r="Q16" s="421">
        <v>1</v>
      </c>
      <c r="R16" s="421">
        <v>3</v>
      </c>
      <c r="S16" s="421"/>
      <c r="T16" s="421"/>
      <c r="U16" s="421"/>
      <c r="V16" s="421"/>
      <c r="W16" s="421"/>
      <c r="X16" s="421"/>
      <c r="Y16" s="421"/>
      <c r="Z16" s="367"/>
    </row>
    <row r="17" spans="1:26">
      <c r="B17" s="421" t="s">
        <v>222</v>
      </c>
      <c r="C17" s="421" t="s">
        <v>83</v>
      </c>
      <c r="D17" s="422">
        <v>43739</v>
      </c>
      <c r="E17" s="421">
        <v>12333</v>
      </c>
      <c r="F17" s="421">
        <v>31</v>
      </c>
      <c r="G17" s="421">
        <v>10</v>
      </c>
      <c r="H17" s="421"/>
      <c r="I17" s="421"/>
      <c r="J17" s="421"/>
      <c r="K17" s="421"/>
      <c r="L17" s="421"/>
      <c r="M17" s="421"/>
      <c r="N17" s="421">
        <v>1</v>
      </c>
      <c r="O17" s="421">
        <v>1</v>
      </c>
      <c r="P17" s="421">
        <v>4</v>
      </c>
      <c r="Q17" s="421">
        <v>1</v>
      </c>
      <c r="R17" s="421">
        <v>1</v>
      </c>
      <c r="S17" s="421">
        <v>2</v>
      </c>
      <c r="T17" s="421"/>
      <c r="U17" s="421"/>
      <c r="V17" s="421"/>
      <c r="W17" s="421"/>
      <c r="X17" s="421"/>
      <c r="Y17" s="421"/>
      <c r="Z17" s="367"/>
    </row>
    <row r="18" spans="1:26" s="373" customFormat="1">
      <c r="A18" s="367"/>
      <c r="B18" s="421" t="s">
        <v>221</v>
      </c>
      <c r="C18" s="421" t="s">
        <v>225</v>
      </c>
      <c r="D18" s="422">
        <v>43739</v>
      </c>
      <c r="E18" s="423">
        <v>6.3</v>
      </c>
      <c r="F18" s="424">
        <v>25.974471341023452</v>
      </c>
      <c r="G18" s="421">
        <v>10</v>
      </c>
      <c r="H18" s="421" t="s">
        <v>90</v>
      </c>
      <c r="I18" s="421" t="s">
        <v>90</v>
      </c>
      <c r="J18" s="421" t="s">
        <v>90</v>
      </c>
      <c r="K18" s="421" t="s">
        <v>90</v>
      </c>
      <c r="L18" s="421" t="s">
        <v>90</v>
      </c>
      <c r="M18" s="421">
        <v>5</v>
      </c>
      <c r="N18" s="421">
        <v>1</v>
      </c>
      <c r="O18" s="421">
        <v>2</v>
      </c>
      <c r="P18" s="421" t="s">
        <v>90</v>
      </c>
      <c r="Q18" s="421">
        <v>2</v>
      </c>
      <c r="R18" s="421" t="s">
        <v>90</v>
      </c>
      <c r="S18" s="421" t="s">
        <v>90</v>
      </c>
      <c r="T18" s="421" t="s">
        <v>90</v>
      </c>
      <c r="U18" s="421"/>
      <c r="V18" s="421"/>
      <c r="W18" s="421"/>
      <c r="X18" s="421"/>
      <c r="Y18" s="421"/>
      <c r="Z18" s="367"/>
    </row>
    <row r="19" spans="1:26" s="373" customFormat="1">
      <c r="A19" s="367"/>
      <c r="B19" s="421" t="s">
        <v>222</v>
      </c>
      <c r="C19" s="421" t="s">
        <v>225</v>
      </c>
      <c r="D19" s="422">
        <v>43739</v>
      </c>
      <c r="E19" s="423">
        <v>6</v>
      </c>
      <c r="F19" s="115">
        <v>23.570226039551585</v>
      </c>
      <c r="G19" s="421">
        <v>10</v>
      </c>
      <c r="H19" s="421" t="s">
        <v>90</v>
      </c>
      <c r="I19" s="421" t="s">
        <v>90</v>
      </c>
      <c r="J19" s="421" t="s">
        <v>90</v>
      </c>
      <c r="K19" s="421" t="s">
        <v>90</v>
      </c>
      <c r="L19" s="421">
        <v>1</v>
      </c>
      <c r="M19" s="421">
        <v>3</v>
      </c>
      <c r="N19" s="421">
        <v>3</v>
      </c>
      <c r="O19" s="421">
        <v>2</v>
      </c>
      <c r="P19" s="421" t="s">
        <v>90</v>
      </c>
      <c r="Q19" s="421">
        <v>1</v>
      </c>
      <c r="R19" s="421" t="s">
        <v>90</v>
      </c>
      <c r="S19" s="421" t="s">
        <v>90</v>
      </c>
      <c r="T19" s="421" t="s">
        <v>90</v>
      </c>
      <c r="U19" s="421"/>
      <c r="V19" s="421"/>
      <c r="W19" s="421"/>
      <c r="X19" s="421"/>
      <c r="Y19" s="421"/>
      <c r="Z19" s="367"/>
    </row>
  </sheetData>
  <mergeCells count="15">
    <mergeCell ref="G1:I1"/>
    <mergeCell ref="B2:Y2"/>
    <mergeCell ref="B3:Y3"/>
    <mergeCell ref="D5:F5"/>
    <mergeCell ref="G5:H5"/>
    <mergeCell ref="J5:N5"/>
    <mergeCell ref="U5:X5"/>
    <mergeCell ref="D6:F6"/>
    <mergeCell ref="G6:H6"/>
    <mergeCell ref="J6:N6"/>
    <mergeCell ref="U6:X6"/>
    <mergeCell ref="D7:F7"/>
    <mergeCell ref="G7:H7"/>
    <mergeCell ref="J7:N7"/>
    <mergeCell ref="U7:X7"/>
  </mergeCells>
  <phoneticPr fontId="13" type="noConversion"/>
  <conditionalFormatting sqref="B11:Y1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D19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7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3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D1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8:G19 B12:Y17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8:G19 B12:Y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 B12:Y1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5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5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4:D15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D15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7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7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8:D19 B16:D17 D12:D15">
    <cfRule type="colorScale" priority="8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6" right="0.16" top="0.6" bottom="0.57999999999999996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14"/>
  <sheetViews>
    <sheetView tabSelected="1" zoomScale="70" zoomScaleNormal="70" workbookViewId="0">
      <selection activeCell="E3" sqref="E3:E14"/>
    </sheetView>
  </sheetViews>
  <sheetFormatPr defaultRowHeight="16.5"/>
  <cols>
    <col min="1" max="2" width="9.140625" style="297"/>
    <col min="3" max="4" width="5" style="297" customWidth="1"/>
    <col min="5" max="6" width="9.140625" style="297"/>
    <col min="7" max="8" width="5" style="297" customWidth="1"/>
    <col min="9" max="10" width="9.140625" style="297"/>
    <col min="11" max="12" width="5" style="297" customWidth="1"/>
    <col min="13" max="14" width="9.140625" style="297"/>
    <col min="15" max="16" width="5" style="297" customWidth="1"/>
    <col min="17" max="18" width="9.140625" style="297"/>
    <col min="19" max="20" width="5" style="297" customWidth="1"/>
    <col min="21" max="22" width="9.140625" style="297"/>
    <col min="23" max="24" width="5" style="297" customWidth="1"/>
    <col min="25" max="26" width="9.140625" style="297"/>
    <col min="27" max="28" width="5" style="297" customWidth="1"/>
    <col min="29" max="16384" width="9.140625" style="297"/>
  </cols>
  <sheetData>
    <row r="1" spans="1:29">
      <c r="B1" s="515" t="s">
        <v>146</v>
      </c>
      <c r="C1" s="516"/>
      <c r="D1" s="516"/>
      <c r="E1" s="517"/>
      <c r="F1" s="515" t="s">
        <v>147</v>
      </c>
      <c r="G1" s="516"/>
      <c r="H1" s="516"/>
      <c r="I1" s="517"/>
      <c r="J1" s="515" t="s">
        <v>148</v>
      </c>
      <c r="K1" s="516"/>
      <c r="L1" s="516"/>
      <c r="M1" s="517"/>
      <c r="N1" s="515" t="s">
        <v>149</v>
      </c>
      <c r="O1" s="516"/>
      <c r="P1" s="516"/>
      <c r="Q1" s="517"/>
      <c r="R1" s="515" t="s">
        <v>150</v>
      </c>
      <c r="S1" s="516"/>
      <c r="T1" s="516"/>
      <c r="U1" s="517"/>
      <c r="V1" s="515" t="s">
        <v>151</v>
      </c>
      <c r="W1" s="516"/>
      <c r="X1" s="516"/>
      <c r="Y1" s="517"/>
      <c r="Z1" s="515" t="s">
        <v>152</v>
      </c>
      <c r="AA1" s="516"/>
      <c r="AB1" s="516"/>
      <c r="AC1" s="517"/>
    </row>
    <row r="2" spans="1:29">
      <c r="B2" s="298" t="s">
        <v>153</v>
      </c>
      <c r="C2" s="299"/>
      <c r="D2" s="299"/>
      <c r="E2" s="300" t="s">
        <v>154</v>
      </c>
      <c r="F2" s="298"/>
      <c r="G2" s="299"/>
      <c r="H2" s="299"/>
      <c r="I2" s="300"/>
      <c r="J2" s="298"/>
      <c r="K2" s="299"/>
      <c r="L2" s="299"/>
      <c r="M2" s="300"/>
      <c r="N2" s="298"/>
      <c r="O2" s="299"/>
      <c r="P2" s="299"/>
      <c r="Q2" s="300"/>
      <c r="R2" s="298"/>
      <c r="S2" s="299"/>
      <c r="T2" s="299"/>
      <c r="U2" s="300"/>
      <c r="V2" s="298"/>
      <c r="W2" s="299"/>
      <c r="X2" s="299"/>
      <c r="Y2" s="300"/>
      <c r="Z2" s="298"/>
      <c r="AA2" s="299"/>
      <c r="AB2" s="299"/>
      <c r="AC2" s="300"/>
    </row>
    <row r="3" spans="1:29">
      <c r="A3" s="297" t="s">
        <v>155</v>
      </c>
      <c r="B3" s="301">
        <f ca="1">IFERROR(AVERAGEIF(INDIRECT(B$1&amp;"!$C$12:$C$500"),$A3,INDIRECT(B$1&amp;"!$E$12:$E$500")),NA())</f>
        <v>10.55</v>
      </c>
      <c r="C3" s="302">
        <f ca="1">IF(SUMIF(INDIRECT(B$1&amp;"!$C$12:$C$500"),$A3,INDIRECT(B$1&amp;"!$G$12:$G$500"))=0,NA(),SUMIF(INDIRECT(B$1&amp;"!$C$12:$C$500"),$A3,INDIRECT(B$1&amp;"!$G$12:$G$500")))</f>
        <v>20</v>
      </c>
      <c r="D3" s="302">
        <f ca="1">SUMIF(INDIRECT(B$1&amp;"!$C$12:$C$500"),$A3,INDIRECT(B$1&amp;"!$h$12:$h$500"))</f>
        <v>0</v>
      </c>
      <c r="E3" s="303">
        <f ca="1">IFERROR((1-D3/C3),NA())</f>
        <v>1</v>
      </c>
      <c r="F3" s="301" t="e">
        <f ca="1">IFERROR(AVERAGEIF(INDIRECT(F$1&amp;"!$C$12:$C$500"),$A3,INDIRECT(F$1&amp;"!$E$12:$E$500")),NA())</f>
        <v>#N/A</v>
      </c>
      <c r="G3" s="302" t="e">
        <f ca="1">IF(SUMIF(INDIRECT(F$1&amp;"!$C$12:$C$500"),$A3,INDIRECT(F$1&amp;"!$G$12:$G$500"))=0,NA(),SUMIF(INDIRECT(F$1&amp;"!$C$12:$C$500"),$A3,INDIRECT(F$1&amp;"!$G$12:$G$500")))</f>
        <v>#N/A</v>
      </c>
      <c r="H3" s="302">
        <f ca="1">SUMIF(INDIRECT(F$1&amp;"!$C$12:$C$500"),$A3,INDIRECT(F$1&amp;"!$h$12:$h$500"))</f>
        <v>0</v>
      </c>
      <c r="I3" s="303" t="e">
        <f ca="1">IFERROR((1-H3/G3),NA())</f>
        <v>#N/A</v>
      </c>
      <c r="J3" s="301" t="e">
        <f ca="1">IFERROR(AVERAGEIF(INDIRECT(J$1&amp;"!$C$12:$C$500"),$A3,INDIRECT(J$1&amp;"!$E$12:$E$500")),NA())</f>
        <v>#N/A</v>
      </c>
      <c r="K3" s="302" t="e">
        <f ca="1">IF(SUMIF(INDIRECT(J$1&amp;"!$C$12:$C$500"),$A3,INDIRECT(J$1&amp;"!$G$12:$G$500"))=0,NA(),SUMIF(INDIRECT(J$1&amp;"!$C$12:$C$500"),$A3,INDIRECT(J$1&amp;"!$G$12:$G$500")))</f>
        <v>#N/A</v>
      </c>
      <c r="L3" s="302">
        <f ca="1">SUMIF(INDIRECT(J$1&amp;"!$C$12:$C$500"),$A3,INDIRECT(J$1&amp;"!$h$12:$h$500"))</f>
        <v>0</v>
      </c>
      <c r="M3" s="303" t="e">
        <f ca="1">IFERROR((1-L3/K3),NA())</f>
        <v>#N/A</v>
      </c>
      <c r="N3" s="301" t="e">
        <f ca="1">IFERROR(AVERAGEIF(INDIRECT(N$1&amp;"!$C$12:$C$500"),$A3,INDIRECT(N$1&amp;"!$E$12:$E$500")),NA())</f>
        <v>#N/A</v>
      </c>
      <c r="O3" s="302" t="e">
        <f ca="1">IF(SUMIF(INDIRECT(N$1&amp;"!$C$12:$C$500"),$A3,INDIRECT(N$1&amp;"!$G$12:$G$500"))=0,NA(),SUMIF(INDIRECT(N$1&amp;"!$C$12:$C$500"),$A3,INDIRECT(N$1&amp;"!$G$12:$G$500")))</f>
        <v>#N/A</v>
      </c>
      <c r="P3" s="302">
        <f ca="1">SUMIF(INDIRECT(N$1&amp;"!$C$12:$C$500"),$A3,INDIRECT(N$1&amp;"!$h$12:$h$500"))</f>
        <v>0</v>
      </c>
      <c r="Q3" s="303" t="e">
        <f ca="1">IFERROR((1-P3/O3),NA())</f>
        <v>#N/A</v>
      </c>
      <c r="R3" s="301">
        <f ca="1">IFERROR(AVERAGEIF(INDIRECT(R$1&amp;"!$C$12:$C$500"),$A3,INDIRECT(R$1&amp;"!$E$12:$E$500")),NA())</f>
        <v>7.6</v>
      </c>
      <c r="S3" s="302">
        <f ca="1">IF(SUMIF(INDIRECT(R$1&amp;"!$C$12:$C$500"),$A3,INDIRECT(R$1&amp;"!$G$12:$G$500"))=0,NA(),SUMIF(INDIRECT(R$1&amp;"!$C$12:$C$500"),$A3,INDIRECT(R$1&amp;"!$G$12:$G$500")))</f>
        <v>20</v>
      </c>
      <c r="T3" s="302">
        <f ca="1">SUMIF(INDIRECT(R$1&amp;"!$C$12:$C$500"),$A3,INDIRECT(R$1&amp;"!$h$12:$h$500"))</f>
        <v>0</v>
      </c>
      <c r="U3" s="303">
        <f ca="1">IFERROR((1-T3/S3),NA())</f>
        <v>1</v>
      </c>
      <c r="V3" s="301" t="e">
        <f ca="1">IFERROR(AVERAGEIF(INDIRECT(V$1&amp;"!$C$12:$C$500"),$A3,INDIRECT(V$1&amp;"!$E$12:$E$500")),NA())</f>
        <v>#N/A</v>
      </c>
      <c r="W3" s="302" t="e">
        <f ca="1">IF(SUMIF(INDIRECT(V$1&amp;"!$C$12:$C$500"),$A3,INDIRECT(V$1&amp;"!$G$12:$G$500"))=0,NA(),SUMIF(INDIRECT(V$1&amp;"!$C$12:$C$500"),$A3,INDIRECT(V$1&amp;"!$G$12:$G$500")))</f>
        <v>#N/A</v>
      </c>
      <c r="X3" s="302">
        <f ca="1">SUMIF(INDIRECT(V$1&amp;"!$C$12:$C$500"),$A3,INDIRECT(V$1&amp;"!$h$12:$h$500"))</f>
        <v>0</v>
      </c>
      <c r="Y3" s="303" t="e">
        <f ca="1">IFERROR((1-X3/W3),NA())</f>
        <v>#N/A</v>
      </c>
      <c r="Z3" s="301" t="e">
        <f ca="1">IFERROR(AVERAGEIF(INDIRECT(Z$1&amp;"!$C$12:$C$500"),$A3,INDIRECT(Z$1&amp;"!$E$12:$E$500")),NA())</f>
        <v>#N/A</v>
      </c>
      <c r="AA3" s="302" t="e">
        <f ca="1">IF(SUMIF(INDIRECT(Z$1&amp;"!$C$12:$C$500"),$A3,INDIRECT(Z$1&amp;"!$G$12:$G$500"))=0,NA(),SUMIF(INDIRECT(Z$1&amp;"!$C$12:$C$500"),$A3,INDIRECT(Z$1&amp;"!$G$12:$G$500")))</f>
        <v>#REF!</v>
      </c>
      <c r="AB3" s="302" t="e">
        <f ca="1">SUMIF(INDIRECT(Z$1&amp;"!$C$12:$C$500"),$A3,INDIRECT(Z$1&amp;"!$h$12:$h$500"))</f>
        <v>#REF!</v>
      </c>
      <c r="AC3" s="303" t="e">
        <f ca="1">IFERROR((1-AB3/AA3),NA())</f>
        <v>#N/A</v>
      </c>
    </row>
    <row r="4" spans="1:29">
      <c r="A4" s="297" t="s">
        <v>156</v>
      </c>
      <c r="B4" s="301">
        <f t="shared" ref="B4:B14" ca="1" si="0">IFERROR(AVERAGEIF(INDIRECT(B$1&amp;"!$C$12:$C$500"),$A4,INDIRECT(B$1&amp;"!$E$12:$E$500")),NA())</f>
        <v>7.75</v>
      </c>
      <c r="C4" s="302">
        <f t="shared" ref="C4:C14" ca="1" si="1">IF(SUMIF(INDIRECT(B$1&amp;"!$C$12:$C$500"),$A4,INDIRECT(B$1&amp;"!$G$12:$G$500"))=0,NA(),SUMIF(INDIRECT(B$1&amp;"!$C$12:$C$500"),$A4,INDIRECT(B$1&amp;"!$G$12:$G$500")))</f>
        <v>20</v>
      </c>
      <c r="D4" s="302">
        <f t="shared" ref="D4:D14" ca="1" si="2">SUMIF(INDIRECT(B$1&amp;"!$C$12:$C$500"),$A4,INDIRECT(B$1&amp;"!$h$12:$h$500"))</f>
        <v>0</v>
      </c>
      <c r="E4" s="303">
        <f t="shared" ref="E4:E14" ca="1" si="3">IFERROR((1-D4/C4),NA())</f>
        <v>1</v>
      </c>
      <c r="F4" s="301" t="e">
        <f t="shared" ref="F4:F14" ca="1" si="4">IFERROR(AVERAGEIF(INDIRECT(F$1&amp;"!$C$12:$C$500"),$A4,INDIRECT(F$1&amp;"!$E$12:$E$500")),NA())</f>
        <v>#N/A</v>
      </c>
      <c r="G4" s="302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302">
        <f t="shared" ref="H4:H14" ca="1" si="6">SUMIF(INDIRECT(F$1&amp;"!$C$12:$C$500"),$A4,INDIRECT(F$1&amp;"!$h$12:$h$500"))</f>
        <v>0</v>
      </c>
      <c r="I4" s="303" t="e">
        <f t="shared" ref="I4:I14" ca="1" si="7">IFERROR((1-H4/G4),NA())</f>
        <v>#N/A</v>
      </c>
      <c r="J4" s="301">
        <f t="shared" ref="J4:J14" ca="1" si="8">IFERROR(AVERAGEIF(INDIRECT(J$1&amp;"!$C$12:$C$500"),$A4,INDIRECT(J$1&amp;"!$E$12:$E$500")),NA())</f>
        <v>6.0500000000000007</v>
      </c>
      <c r="K4" s="302">
        <f t="shared" ref="K4:K14" ca="1" si="9">IF(SUMIF(INDIRECT(J$1&amp;"!$C$12:$C$500"),$A4,INDIRECT(J$1&amp;"!$G$12:$G$500"))=0,NA(),SUMIF(INDIRECT(J$1&amp;"!$C$12:$C$500"),$A4,INDIRECT(J$1&amp;"!$G$12:$G$500")))</f>
        <v>20</v>
      </c>
      <c r="L4" s="302">
        <f t="shared" ref="L4:L14" ca="1" si="10">SUMIF(INDIRECT(J$1&amp;"!$C$12:$C$500"),$A4,INDIRECT(J$1&amp;"!$h$12:$h$500"))</f>
        <v>1</v>
      </c>
      <c r="M4" s="303">
        <f t="shared" ref="M4:M14" ca="1" si="11">IFERROR((1-L4/K4),NA())</f>
        <v>0.95</v>
      </c>
      <c r="N4" s="301">
        <f t="shared" ref="N4:N14" ca="1" si="12">IFERROR(AVERAGEIF(INDIRECT(N$1&amp;"!$C$12:$C$500"),$A4,INDIRECT(N$1&amp;"!$E$12:$E$500")),NA())</f>
        <v>6.65</v>
      </c>
      <c r="O4" s="302">
        <f t="shared" ref="O4:O14" ca="1" si="13">IF(SUMIF(INDIRECT(N$1&amp;"!$C$12:$C$500"),$A4,INDIRECT(N$1&amp;"!$G$12:$G$500"))=0,NA(),SUMIF(INDIRECT(N$1&amp;"!$C$12:$C$500"),$A4,INDIRECT(N$1&amp;"!$G$12:$G$500")))</f>
        <v>20</v>
      </c>
      <c r="P4" s="302">
        <f t="shared" ref="P4:P14" ca="1" si="14">SUMIF(INDIRECT(N$1&amp;"!$C$12:$C$500"),$A4,INDIRECT(N$1&amp;"!$h$12:$h$500"))</f>
        <v>0</v>
      </c>
      <c r="Q4" s="303">
        <f t="shared" ref="Q4:Q14" ca="1" si="15">IFERROR((1-P4/O4),NA())</f>
        <v>1</v>
      </c>
      <c r="R4" s="301">
        <f t="shared" ref="R4:R14" ca="1" si="16">IFERROR(AVERAGEIF(INDIRECT(R$1&amp;"!$C$12:$C$500"),$A4,INDIRECT(R$1&amp;"!$E$12:$E$500")),NA())</f>
        <v>7.3000000000000007</v>
      </c>
      <c r="S4" s="302">
        <f t="shared" ref="S4:S14" ca="1" si="17">IF(SUMIF(INDIRECT(R$1&amp;"!$C$12:$C$500"),$A4,INDIRECT(R$1&amp;"!$G$12:$G$500"))=0,NA(),SUMIF(INDIRECT(R$1&amp;"!$C$12:$C$500"),$A4,INDIRECT(R$1&amp;"!$G$12:$G$500")))</f>
        <v>20</v>
      </c>
      <c r="T4" s="302">
        <f t="shared" ref="T4:T14" ca="1" si="18">SUMIF(INDIRECT(R$1&amp;"!$C$12:$C$500"),$A4,INDIRECT(R$1&amp;"!$h$12:$h$500"))</f>
        <v>0</v>
      </c>
      <c r="U4" s="303">
        <f t="shared" ref="U4:U14" ca="1" si="19">IFERROR((1-T4/S4),NA())</f>
        <v>1</v>
      </c>
      <c r="V4" s="301">
        <f t="shared" ref="V4:V14" ca="1" si="20">IFERROR(AVERAGEIF(INDIRECT(V$1&amp;"!$C$12:$C$500"),$A4,INDIRECT(V$1&amp;"!$E$12:$E$500")),NA())</f>
        <v>6.15</v>
      </c>
      <c r="W4" s="302">
        <f t="shared" ref="W4:W14" ca="1" si="21">IF(SUMIF(INDIRECT(V$1&amp;"!$C$12:$C$500"),$A4,INDIRECT(V$1&amp;"!$G$12:$G$500"))=0,NA(),SUMIF(INDIRECT(V$1&amp;"!$C$12:$C$500"),$A4,INDIRECT(V$1&amp;"!$G$12:$G$500")))</f>
        <v>20</v>
      </c>
      <c r="X4" s="302">
        <f t="shared" ref="X4:X14" ca="1" si="22">SUMIF(INDIRECT(V$1&amp;"!$C$12:$C$500"),$A4,INDIRECT(V$1&amp;"!$h$12:$h$500"))</f>
        <v>0</v>
      </c>
      <c r="Y4" s="303">
        <f t="shared" ref="Y4:Y14" ca="1" si="23">IFERROR((1-X4/W4),NA())</f>
        <v>1</v>
      </c>
      <c r="Z4" s="301" t="e">
        <f t="shared" ref="Z4:Z14" ca="1" si="24">IFERROR(AVERAGEIF(INDIRECT(Z$1&amp;"!$C$12:$C$500"),$A4,INDIRECT(Z$1&amp;"!$E$12:$E$500")),NA())</f>
        <v>#N/A</v>
      </c>
      <c r="AA4" s="302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302" t="e">
        <f t="shared" ref="AB4:AB14" ca="1" si="26">SUMIF(INDIRECT(Z$1&amp;"!$C$12:$C$500"),$A4,INDIRECT(Z$1&amp;"!$h$12:$h$500"))</f>
        <v>#REF!</v>
      </c>
      <c r="AC4" s="303" t="e">
        <f t="shared" ref="AC4:AC14" ca="1" si="27">IFERROR((1-AB4/AA4),NA())</f>
        <v>#N/A</v>
      </c>
    </row>
    <row r="5" spans="1:29">
      <c r="A5" s="297" t="s">
        <v>157</v>
      </c>
      <c r="B5" s="301">
        <f t="shared" ca="1" si="0"/>
        <v>8.8000000000000007</v>
      </c>
      <c r="C5" s="302">
        <f t="shared" ca="1" si="1"/>
        <v>20</v>
      </c>
      <c r="D5" s="302">
        <f t="shared" ca="1" si="2"/>
        <v>0</v>
      </c>
      <c r="E5" s="303">
        <f t="shared" ca="1" si="3"/>
        <v>1</v>
      </c>
      <c r="F5" s="301" t="e">
        <f t="shared" ca="1" si="4"/>
        <v>#N/A</v>
      </c>
      <c r="G5" s="302" t="e">
        <f t="shared" ca="1" si="5"/>
        <v>#N/A</v>
      </c>
      <c r="H5" s="302">
        <f t="shared" ca="1" si="6"/>
        <v>0</v>
      </c>
      <c r="I5" s="303" t="e">
        <f t="shared" ca="1" si="7"/>
        <v>#N/A</v>
      </c>
      <c r="J5" s="301" t="e">
        <f t="shared" ca="1" si="8"/>
        <v>#N/A</v>
      </c>
      <c r="K5" s="302" t="e">
        <f t="shared" ca="1" si="9"/>
        <v>#N/A</v>
      </c>
      <c r="L5" s="302">
        <f t="shared" ca="1" si="10"/>
        <v>0</v>
      </c>
      <c r="M5" s="303" t="e">
        <f t="shared" ca="1" si="11"/>
        <v>#N/A</v>
      </c>
      <c r="N5" s="301" t="e">
        <f t="shared" ca="1" si="12"/>
        <v>#N/A</v>
      </c>
      <c r="O5" s="302" t="e">
        <f t="shared" ca="1" si="13"/>
        <v>#N/A</v>
      </c>
      <c r="P5" s="302">
        <f t="shared" ca="1" si="14"/>
        <v>0</v>
      </c>
      <c r="Q5" s="303" t="e">
        <f t="shared" ca="1" si="15"/>
        <v>#N/A</v>
      </c>
      <c r="R5" s="301">
        <f t="shared" ca="1" si="16"/>
        <v>6.8000000000000007</v>
      </c>
      <c r="S5" s="302">
        <f t="shared" ca="1" si="17"/>
        <v>20</v>
      </c>
      <c r="T5" s="302">
        <f t="shared" ca="1" si="18"/>
        <v>0</v>
      </c>
      <c r="U5" s="303">
        <f t="shared" ca="1" si="19"/>
        <v>1</v>
      </c>
      <c r="V5" s="301" t="e">
        <f t="shared" ca="1" si="20"/>
        <v>#N/A</v>
      </c>
      <c r="W5" s="302" t="e">
        <f t="shared" ca="1" si="21"/>
        <v>#N/A</v>
      </c>
      <c r="X5" s="302">
        <f t="shared" ca="1" si="22"/>
        <v>0</v>
      </c>
      <c r="Y5" s="303" t="e">
        <f t="shared" ca="1" si="23"/>
        <v>#N/A</v>
      </c>
      <c r="Z5" s="301" t="e">
        <f t="shared" ca="1" si="24"/>
        <v>#N/A</v>
      </c>
      <c r="AA5" s="302" t="e">
        <f t="shared" ca="1" si="25"/>
        <v>#REF!</v>
      </c>
      <c r="AB5" s="302" t="e">
        <f t="shared" ca="1" si="26"/>
        <v>#REF!</v>
      </c>
      <c r="AC5" s="303" t="e">
        <f t="shared" ca="1" si="27"/>
        <v>#N/A</v>
      </c>
    </row>
    <row r="6" spans="1:29">
      <c r="A6" s="297" t="s">
        <v>158</v>
      </c>
      <c r="B6" s="301">
        <f t="shared" ca="1" si="0"/>
        <v>14902</v>
      </c>
      <c r="C6" s="302">
        <f t="shared" ca="1" si="1"/>
        <v>20</v>
      </c>
      <c r="D6" s="302">
        <f t="shared" ca="1" si="2"/>
        <v>0</v>
      </c>
      <c r="E6" s="303">
        <f t="shared" ca="1" si="3"/>
        <v>1</v>
      </c>
      <c r="F6" s="301" t="e">
        <f t="shared" ca="1" si="4"/>
        <v>#N/A</v>
      </c>
      <c r="G6" s="302" t="e">
        <f t="shared" ca="1" si="5"/>
        <v>#N/A</v>
      </c>
      <c r="H6" s="302">
        <f t="shared" ca="1" si="6"/>
        <v>0</v>
      </c>
      <c r="I6" s="303" t="e">
        <f t="shared" ca="1" si="7"/>
        <v>#N/A</v>
      </c>
      <c r="J6" s="301">
        <f t="shared" ca="1" si="8"/>
        <v>11161</v>
      </c>
      <c r="K6" s="302">
        <f t="shared" ca="1" si="9"/>
        <v>20</v>
      </c>
      <c r="L6" s="302">
        <f t="shared" ca="1" si="10"/>
        <v>0</v>
      </c>
      <c r="M6" s="303">
        <f t="shared" ca="1" si="11"/>
        <v>1</v>
      </c>
      <c r="N6" s="301">
        <f t="shared" ca="1" si="12"/>
        <v>15419.5</v>
      </c>
      <c r="O6" s="302">
        <f t="shared" ca="1" si="13"/>
        <v>20</v>
      </c>
      <c r="P6" s="302">
        <f t="shared" ca="1" si="14"/>
        <v>0</v>
      </c>
      <c r="Q6" s="303">
        <f t="shared" ca="1" si="15"/>
        <v>1</v>
      </c>
      <c r="R6" s="301">
        <f t="shared" ca="1" si="16"/>
        <v>15383</v>
      </c>
      <c r="S6" s="302">
        <f t="shared" ca="1" si="17"/>
        <v>20</v>
      </c>
      <c r="T6" s="302">
        <f t="shared" ca="1" si="18"/>
        <v>0</v>
      </c>
      <c r="U6" s="303">
        <f t="shared" ca="1" si="19"/>
        <v>1</v>
      </c>
      <c r="V6" s="301" t="e">
        <f t="shared" ca="1" si="20"/>
        <v>#N/A</v>
      </c>
      <c r="W6" s="302" t="e">
        <f t="shared" ca="1" si="21"/>
        <v>#N/A</v>
      </c>
      <c r="X6" s="302">
        <f t="shared" ca="1" si="22"/>
        <v>0</v>
      </c>
      <c r="Y6" s="303" t="e">
        <f t="shared" ca="1" si="23"/>
        <v>#N/A</v>
      </c>
      <c r="Z6" s="301" t="e">
        <f t="shared" ca="1" si="24"/>
        <v>#N/A</v>
      </c>
      <c r="AA6" s="302" t="e">
        <f t="shared" ca="1" si="25"/>
        <v>#REF!</v>
      </c>
      <c r="AB6" s="302" t="e">
        <f t="shared" ca="1" si="26"/>
        <v>#REF!</v>
      </c>
      <c r="AC6" s="303" t="e">
        <f t="shared" ca="1" si="27"/>
        <v>#N/A</v>
      </c>
    </row>
    <row r="7" spans="1:29">
      <c r="A7" s="297" t="s">
        <v>159</v>
      </c>
      <c r="B7" s="301">
        <f t="shared" ca="1" si="0"/>
        <v>12644.5</v>
      </c>
      <c r="C7" s="302">
        <f t="shared" ca="1" si="1"/>
        <v>20</v>
      </c>
      <c r="D7" s="302">
        <f t="shared" ca="1" si="2"/>
        <v>0</v>
      </c>
      <c r="E7" s="303">
        <f t="shared" ca="1" si="3"/>
        <v>1</v>
      </c>
      <c r="F7" s="301">
        <f t="shared" ca="1" si="4"/>
        <v>11327.5</v>
      </c>
      <c r="G7" s="302">
        <f t="shared" ca="1" si="5"/>
        <v>20</v>
      </c>
      <c r="H7" s="302">
        <f t="shared" ca="1" si="6"/>
        <v>0</v>
      </c>
      <c r="I7" s="303">
        <f t="shared" ca="1" si="7"/>
        <v>1</v>
      </c>
      <c r="J7" s="301">
        <f t="shared" ca="1" si="8"/>
        <v>8733.5</v>
      </c>
      <c r="K7" s="302">
        <f t="shared" ca="1" si="9"/>
        <v>20</v>
      </c>
      <c r="L7" s="302">
        <f t="shared" ca="1" si="10"/>
        <v>0</v>
      </c>
      <c r="M7" s="303">
        <f t="shared" ca="1" si="11"/>
        <v>1</v>
      </c>
      <c r="N7" s="301">
        <f t="shared" ca="1" si="12"/>
        <v>10444</v>
      </c>
      <c r="O7" s="302">
        <f t="shared" ca="1" si="13"/>
        <v>20</v>
      </c>
      <c r="P7" s="302">
        <f t="shared" ca="1" si="14"/>
        <v>0</v>
      </c>
      <c r="Q7" s="303">
        <f t="shared" ca="1" si="15"/>
        <v>1</v>
      </c>
      <c r="R7" s="301">
        <f t="shared" ca="1" si="16"/>
        <v>14816</v>
      </c>
      <c r="S7" s="302">
        <f t="shared" ca="1" si="17"/>
        <v>20</v>
      </c>
      <c r="T7" s="302">
        <f t="shared" ca="1" si="18"/>
        <v>0</v>
      </c>
      <c r="U7" s="303">
        <f t="shared" ca="1" si="19"/>
        <v>1</v>
      </c>
      <c r="V7" s="301">
        <f t="shared" ca="1" si="20"/>
        <v>11434.5</v>
      </c>
      <c r="W7" s="302">
        <f t="shared" ca="1" si="21"/>
        <v>20</v>
      </c>
      <c r="X7" s="302">
        <f t="shared" ca="1" si="22"/>
        <v>0</v>
      </c>
      <c r="Y7" s="303">
        <f t="shared" ca="1" si="23"/>
        <v>1</v>
      </c>
      <c r="Z7" s="301" t="e">
        <f t="shared" ca="1" si="24"/>
        <v>#N/A</v>
      </c>
      <c r="AA7" s="302" t="e">
        <f t="shared" ca="1" si="25"/>
        <v>#REF!</v>
      </c>
      <c r="AB7" s="302" t="e">
        <f t="shared" ca="1" si="26"/>
        <v>#REF!</v>
      </c>
      <c r="AC7" s="303" t="e">
        <f t="shared" ca="1" si="27"/>
        <v>#N/A</v>
      </c>
    </row>
    <row r="8" spans="1:29">
      <c r="A8" s="297" t="s">
        <v>160</v>
      </c>
      <c r="B8" s="301">
        <f t="shared" ca="1" si="0"/>
        <v>9291.5</v>
      </c>
      <c r="C8" s="302">
        <f t="shared" ca="1" si="1"/>
        <v>20</v>
      </c>
      <c r="D8" s="302">
        <f t="shared" ca="1" si="2"/>
        <v>0</v>
      </c>
      <c r="E8" s="303">
        <f t="shared" ca="1" si="3"/>
        <v>1</v>
      </c>
      <c r="F8" s="301" t="e">
        <f t="shared" ca="1" si="4"/>
        <v>#N/A</v>
      </c>
      <c r="G8" s="302" t="e">
        <f t="shared" ca="1" si="5"/>
        <v>#N/A</v>
      </c>
      <c r="H8" s="302">
        <f t="shared" ca="1" si="6"/>
        <v>0</v>
      </c>
      <c r="I8" s="303" t="e">
        <f t="shared" ca="1" si="7"/>
        <v>#N/A</v>
      </c>
      <c r="J8" s="301" t="e">
        <f t="shared" ca="1" si="8"/>
        <v>#N/A</v>
      </c>
      <c r="K8" s="302" t="e">
        <f t="shared" ca="1" si="9"/>
        <v>#N/A</v>
      </c>
      <c r="L8" s="302">
        <f t="shared" ca="1" si="10"/>
        <v>0</v>
      </c>
      <c r="M8" s="303" t="e">
        <f t="shared" ca="1" si="11"/>
        <v>#N/A</v>
      </c>
      <c r="N8" s="301">
        <f t="shared" ca="1" si="12"/>
        <v>6717.5</v>
      </c>
      <c r="O8" s="302">
        <f t="shared" ca="1" si="13"/>
        <v>20</v>
      </c>
      <c r="P8" s="302">
        <f t="shared" ca="1" si="14"/>
        <v>0</v>
      </c>
      <c r="Q8" s="303">
        <f t="shared" ca="1" si="15"/>
        <v>1</v>
      </c>
      <c r="R8" s="301" t="e">
        <f t="shared" ca="1" si="16"/>
        <v>#N/A</v>
      </c>
      <c r="S8" s="302" t="e">
        <f t="shared" ca="1" si="17"/>
        <v>#N/A</v>
      </c>
      <c r="T8" s="302">
        <f t="shared" ca="1" si="18"/>
        <v>0</v>
      </c>
      <c r="U8" s="303" t="e">
        <f t="shared" ca="1" si="19"/>
        <v>#N/A</v>
      </c>
      <c r="V8" s="301" t="e">
        <f t="shared" ca="1" si="20"/>
        <v>#N/A</v>
      </c>
      <c r="W8" s="302" t="e">
        <f t="shared" ca="1" si="21"/>
        <v>#N/A</v>
      </c>
      <c r="X8" s="302">
        <f t="shared" ca="1" si="22"/>
        <v>0</v>
      </c>
      <c r="Y8" s="303" t="e">
        <f t="shared" ca="1" si="23"/>
        <v>#N/A</v>
      </c>
      <c r="Z8" s="301" t="e">
        <f t="shared" ca="1" si="24"/>
        <v>#N/A</v>
      </c>
      <c r="AA8" s="302" t="e">
        <f t="shared" ca="1" si="25"/>
        <v>#REF!</v>
      </c>
      <c r="AB8" s="302" t="e">
        <f t="shared" ca="1" si="26"/>
        <v>#REF!</v>
      </c>
      <c r="AC8" s="303" t="e">
        <f t="shared" ca="1" si="27"/>
        <v>#N/A</v>
      </c>
    </row>
    <row r="9" spans="1:29">
      <c r="A9" s="297" t="s">
        <v>161</v>
      </c>
      <c r="B9" s="301" t="e">
        <f t="shared" ca="1" si="0"/>
        <v>#N/A</v>
      </c>
      <c r="C9" s="302" t="e">
        <f t="shared" ca="1" si="1"/>
        <v>#N/A</v>
      </c>
      <c r="D9" s="302">
        <f t="shared" ca="1" si="2"/>
        <v>0</v>
      </c>
      <c r="E9" s="303" t="e">
        <f t="shared" ca="1" si="3"/>
        <v>#N/A</v>
      </c>
      <c r="F9" s="301" t="e">
        <f t="shared" ca="1" si="4"/>
        <v>#N/A</v>
      </c>
      <c r="G9" s="302" t="e">
        <f t="shared" ca="1" si="5"/>
        <v>#N/A</v>
      </c>
      <c r="H9" s="302">
        <f t="shared" ca="1" si="6"/>
        <v>0</v>
      </c>
      <c r="I9" s="303" t="e">
        <f t="shared" ca="1" si="7"/>
        <v>#N/A</v>
      </c>
      <c r="J9" s="301" t="e">
        <f t="shared" ca="1" si="8"/>
        <v>#N/A</v>
      </c>
      <c r="K9" s="302" t="e">
        <f t="shared" ca="1" si="9"/>
        <v>#N/A</v>
      </c>
      <c r="L9" s="302">
        <f t="shared" ca="1" si="10"/>
        <v>0</v>
      </c>
      <c r="M9" s="303" t="e">
        <f t="shared" ca="1" si="11"/>
        <v>#N/A</v>
      </c>
      <c r="N9" s="301" t="e">
        <f t="shared" ca="1" si="12"/>
        <v>#N/A</v>
      </c>
      <c r="O9" s="302" t="e">
        <f t="shared" ca="1" si="13"/>
        <v>#N/A</v>
      </c>
      <c r="P9" s="302">
        <f t="shared" ca="1" si="14"/>
        <v>0</v>
      </c>
      <c r="Q9" s="303" t="e">
        <f t="shared" ca="1" si="15"/>
        <v>#N/A</v>
      </c>
      <c r="R9" s="301" t="e">
        <f t="shared" ca="1" si="16"/>
        <v>#N/A</v>
      </c>
      <c r="S9" s="302" t="e">
        <f t="shared" ca="1" si="17"/>
        <v>#N/A</v>
      </c>
      <c r="T9" s="302">
        <f t="shared" ca="1" si="18"/>
        <v>0</v>
      </c>
      <c r="U9" s="303" t="e">
        <f t="shared" ca="1" si="19"/>
        <v>#N/A</v>
      </c>
      <c r="V9" s="301" t="e">
        <f t="shared" ca="1" si="20"/>
        <v>#N/A</v>
      </c>
      <c r="W9" s="302" t="e">
        <f t="shared" ca="1" si="21"/>
        <v>#N/A</v>
      </c>
      <c r="X9" s="302">
        <f t="shared" ca="1" si="22"/>
        <v>0</v>
      </c>
      <c r="Y9" s="303" t="e">
        <f t="shared" ca="1" si="23"/>
        <v>#N/A</v>
      </c>
      <c r="Z9" s="301" t="e">
        <f t="shared" ca="1" si="24"/>
        <v>#N/A</v>
      </c>
      <c r="AA9" s="302" t="e">
        <f t="shared" ca="1" si="25"/>
        <v>#REF!</v>
      </c>
      <c r="AB9" s="302" t="e">
        <f t="shared" ca="1" si="26"/>
        <v>#REF!</v>
      </c>
      <c r="AC9" s="303" t="e">
        <f t="shared" ca="1" si="27"/>
        <v>#N/A</v>
      </c>
    </row>
    <row r="10" spans="1:29">
      <c r="A10" s="297" t="s">
        <v>162</v>
      </c>
      <c r="B10" s="301">
        <f t="shared" ca="1" si="0"/>
        <v>6274</v>
      </c>
      <c r="C10" s="302">
        <f t="shared" ca="1" si="1"/>
        <v>20</v>
      </c>
      <c r="D10" s="302">
        <f t="shared" ca="1" si="2"/>
        <v>2</v>
      </c>
      <c r="E10" s="303">
        <f t="shared" ca="1" si="3"/>
        <v>0.9</v>
      </c>
      <c r="F10" s="301" t="e">
        <f t="shared" ca="1" si="4"/>
        <v>#N/A</v>
      </c>
      <c r="G10" s="302" t="e">
        <f t="shared" ca="1" si="5"/>
        <v>#N/A</v>
      </c>
      <c r="H10" s="302">
        <f t="shared" ca="1" si="6"/>
        <v>0</v>
      </c>
      <c r="I10" s="303" t="e">
        <f t="shared" ca="1" si="7"/>
        <v>#N/A</v>
      </c>
      <c r="J10" s="301" t="e">
        <f t="shared" ca="1" si="8"/>
        <v>#N/A</v>
      </c>
      <c r="K10" s="302" t="e">
        <f t="shared" ca="1" si="9"/>
        <v>#N/A</v>
      </c>
      <c r="L10" s="302">
        <f t="shared" ca="1" si="10"/>
        <v>0</v>
      </c>
      <c r="M10" s="303" t="e">
        <f t="shared" ca="1" si="11"/>
        <v>#N/A</v>
      </c>
      <c r="N10" s="301" t="e">
        <f t="shared" ca="1" si="12"/>
        <v>#N/A</v>
      </c>
      <c r="O10" s="302" t="e">
        <f t="shared" ca="1" si="13"/>
        <v>#N/A</v>
      </c>
      <c r="P10" s="302">
        <f t="shared" ca="1" si="14"/>
        <v>0</v>
      </c>
      <c r="Q10" s="303" t="e">
        <f t="shared" ca="1" si="15"/>
        <v>#N/A</v>
      </c>
      <c r="R10" s="301" t="e">
        <f t="shared" ca="1" si="16"/>
        <v>#N/A</v>
      </c>
      <c r="S10" s="302" t="e">
        <f t="shared" ca="1" si="17"/>
        <v>#N/A</v>
      </c>
      <c r="T10" s="302">
        <f t="shared" ca="1" si="18"/>
        <v>0</v>
      </c>
      <c r="U10" s="303" t="e">
        <f t="shared" ca="1" si="19"/>
        <v>#N/A</v>
      </c>
      <c r="V10" s="301" t="e">
        <f t="shared" ca="1" si="20"/>
        <v>#N/A</v>
      </c>
      <c r="W10" s="302" t="e">
        <f t="shared" ca="1" si="21"/>
        <v>#N/A</v>
      </c>
      <c r="X10" s="302">
        <f t="shared" ca="1" si="22"/>
        <v>0</v>
      </c>
      <c r="Y10" s="303" t="e">
        <f t="shared" ca="1" si="23"/>
        <v>#N/A</v>
      </c>
      <c r="Z10" s="301" t="e">
        <f t="shared" ca="1" si="24"/>
        <v>#N/A</v>
      </c>
      <c r="AA10" s="302" t="e">
        <f t="shared" ca="1" si="25"/>
        <v>#REF!</v>
      </c>
      <c r="AB10" s="302" t="e">
        <f t="shared" ca="1" si="26"/>
        <v>#REF!</v>
      </c>
      <c r="AC10" s="303" t="e">
        <f t="shared" ca="1" si="27"/>
        <v>#N/A</v>
      </c>
    </row>
    <row r="11" spans="1:29">
      <c r="A11" s="297" t="s">
        <v>163</v>
      </c>
      <c r="B11" s="301">
        <f t="shared" ca="1" si="0"/>
        <v>17139</v>
      </c>
      <c r="C11" s="302">
        <f t="shared" ca="1" si="1"/>
        <v>20</v>
      </c>
      <c r="D11" s="302">
        <f t="shared" ca="1" si="2"/>
        <v>0</v>
      </c>
      <c r="E11" s="303">
        <f t="shared" ca="1" si="3"/>
        <v>1</v>
      </c>
      <c r="F11" s="301" t="e">
        <f t="shared" ca="1" si="4"/>
        <v>#N/A</v>
      </c>
      <c r="G11" s="302" t="e">
        <f t="shared" ca="1" si="5"/>
        <v>#N/A</v>
      </c>
      <c r="H11" s="302">
        <f t="shared" ca="1" si="6"/>
        <v>0</v>
      </c>
      <c r="I11" s="303" t="e">
        <f t="shared" ca="1" si="7"/>
        <v>#N/A</v>
      </c>
      <c r="J11" s="301" t="e">
        <f t="shared" ca="1" si="8"/>
        <v>#N/A</v>
      </c>
      <c r="K11" s="302" t="e">
        <f t="shared" ca="1" si="9"/>
        <v>#N/A</v>
      </c>
      <c r="L11" s="302">
        <f t="shared" ca="1" si="10"/>
        <v>0</v>
      </c>
      <c r="M11" s="303" t="e">
        <f t="shared" ca="1" si="11"/>
        <v>#N/A</v>
      </c>
      <c r="N11" s="301">
        <f t="shared" ca="1" si="12"/>
        <v>17817</v>
      </c>
      <c r="O11" s="302">
        <f t="shared" ca="1" si="13"/>
        <v>20</v>
      </c>
      <c r="P11" s="302">
        <f t="shared" ca="1" si="14"/>
        <v>0</v>
      </c>
      <c r="Q11" s="303">
        <f t="shared" ca="1" si="15"/>
        <v>1</v>
      </c>
      <c r="R11" s="301" t="e">
        <f t="shared" ca="1" si="16"/>
        <v>#N/A</v>
      </c>
      <c r="S11" s="302" t="e">
        <f t="shared" ca="1" si="17"/>
        <v>#N/A</v>
      </c>
      <c r="T11" s="302">
        <f t="shared" ca="1" si="18"/>
        <v>0</v>
      </c>
      <c r="U11" s="303" t="e">
        <f t="shared" ca="1" si="19"/>
        <v>#N/A</v>
      </c>
      <c r="V11" s="301" t="e">
        <f t="shared" ca="1" si="20"/>
        <v>#N/A</v>
      </c>
      <c r="W11" s="302" t="e">
        <f t="shared" ca="1" si="21"/>
        <v>#N/A</v>
      </c>
      <c r="X11" s="302">
        <f t="shared" ca="1" si="22"/>
        <v>0</v>
      </c>
      <c r="Y11" s="303" t="e">
        <f t="shared" ca="1" si="23"/>
        <v>#N/A</v>
      </c>
      <c r="Z11" s="301" t="e">
        <f t="shared" ca="1" si="24"/>
        <v>#N/A</v>
      </c>
      <c r="AA11" s="302" t="e">
        <f t="shared" ca="1" si="25"/>
        <v>#REF!</v>
      </c>
      <c r="AB11" s="302" t="e">
        <f t="shared" ca="1" si="26"/>
        <v>#REF!</v>
      </c>
      <c r="AC11" s="303" t="e">
        <f t="shared" ca="1" si="27"/>
        <v>#N/A</v>
      </c>
    </row>
    <row r="12" spans="1:29">
      <c r="A12" s="297" t="s">
        <v>164</v>
      </c>
      <c r="B12" s="301">
        <f t="shared" ca="1" si="0"/>
        <v>8846</v>
      </c>
      <c r="C12" s="302">
        <f t="shared" ca="1" si="1"/>
        <v>20</v>
      </c>
      <c r="D12" s="302">
        <f t="shared" ca="1" si="2"/>
        <v>0</v>
      </c>
      <c r="E12" s="303">
        <f t="shared" ca="1" si="3"/>
        <v>1</v>
      </c>
      <c r="F12" s="301" t="e">
        <f t="shared" ca="1" si="4"/>
        <v>#N/A</v>
      </c>
      <c r="G12" s="302" t="e">
        <f t="shared" ca="1" si="5"/>
        <v>#N/A</v>
      </c>
      <c r="H12" s="302">
        <f t="shared" ca="1" si="6"/>
        <v>0</v>
      </c>
      <c r="I12" s="303" t="e">
        <f t="shared" ca="1" si="7"/>
        <v>#N/A</v>
      </c>
      <c r="J12" s="301" t="e">
        <f t="shared" ca="1" si="8"/>
        <v>#N/A</v>
      </c>
      <c r="K12" s="302" t="e">
        <f t="shared" ca="1" si="9"/>
        <v>#N/A</v>
      </c>
      <c r="L12" s="302">
        <f t="shared" ca="1" si="10"/>
        <v>0</v>
      </c>
      <c r="M12" s="303" t="e">
        <f t="shared" ca="1" si="11"/>
        <v>#N/A</v>
      </c>
      <c r="N12" s="301" t="e">
        <f t="shared" ca="1" si="12"/>
        <v>#N/A</v>
      </c>
      <c r="O12" s="302" t="e">
        <f t="shared" ca="1" si="13"/>
        <v>#N/A</v>
      </c>
      <c r="P12" s="302">
        <f t="shared" ca="1" si="14"/>
        <v>0</v>
      </c>
      <c r="Q12" s="303" t="e">
        <f t="shared" ca="1" si="15"/>
        <v>#N/A</v>
      </c>
      <c r="R12" s="301" t="e">
        <f t="shared" ca="1" si="16"/>
        <v>#N/A</v>
      </c>
      <c r="S12" s="302" t="e">
        <f t="shared" ca="1" si="17"/>
        <v>#N/A</v>
      </c>
      <c r="T12" s="302">
        <f t="shared" ca="1" si="18"/>
        <v>0</v>
      </c>
      <c r="U12" s="303" t="e">
        <f t="shared" ca="1" si="19"/>
        <v>#N/A</v>
      </c>
      <c r="V12" s="301" t="e">
        <f t="shared" ca="1" si="20"/>
        <v>#N/A</v>
      </c>
      <c r="W12" s="302" t="e">
        <f t="shared" ca="1" si="21"/>
        <v>#N/A</v>
      </c>
      <c r="X12" s="302">
        <f t="shared" ca="1" si="22"/>
        <v>0</v>
      </c>
      <c r="Y12" s="303" t="e">
        <f t="shared" ca="1" si="23"/>
        <v>#N/A</v>
      </c>
      <c r="Z12" s="301" t="e">
        <f t="shared" ca="1" si="24"/>
        <v>#N/A</v>
      </c>
      <c r="AA12" s="302" t="e">
        <f t="shared" ca="1" si="25"/>
        <v>#REF!</v>
      </c>
      <c r="AB12" s="302" t="e">
        <f t="shared" ca="1" si="26"/>
        <v>#REF!</v>
      </c>
      <c r="AC12" s="303" t="e">
        <f t="shared" ca="1" si="27"/>
        <v>#N/A</v>
      </c>
    </row>
    <row r="13" spans="1:29">
      <c r="A13" s="297" t="s">
        <v>80</v>
      </c>
      <c r="B13" s="301">
        <f t="shared" ca="1" si="0"/>
        <v>5632.5</v>
      </c>
      <c r="C13" s="302">
        <f t="shared" ca="1" si="1"/>
        <v>20</v>
      </c>
      <c r="D13" s="302">
        <f t="shared" ca="1" si="2"/>
        <v>0</v>
      </c>
      <c r="E13" s="303">
        <f t="shared" ca="1" si="3"/>
        <v>1</v>
      </c>
      <c r="F13" s="301">
        <f t="shared" ca="1" si="4"/>
        <v>2574</v>
      </c>
      <c r="G13" s="302">
        <f t="shared" ca="1" si="5"/>
        <v>20</v>
      </c>
      <c r="H13" s="302">
        <f t="shared" ca="1" si="6"/>
        <v>1</v>
      </c>
      <c r="I13" s="303">
        <f t="shared" ca="1" si="7"/>
        <v>0.95</v>
      </c>
      <c r="J13" s="301">
        <f t="shared" ca="1" si="8"/>
        <v>1826</v>
      </c>
      <c r="K13" s="302">
        <f t="shared" ca="1" si="9"/>
        <v>20</v>
      </c>
      <c r="L13" s="302">
        <f t="shared" ca="1" si="10"/>
        <v>8</v>
      </c>
      <c r="M13" s="303">
        <f t="shared" ca="1" si="11"/>
        <v>0.6</v>
      </c>
      <c r="N13" s="301">
        <f t="shared" ca="1" si="12"/>
        <v>4758</v>
      </c>
      <c r="O13" s="302">
        <f t="shared" ca="1" si="13"/>
        <v>20</v>
      </c>
      <c r="P13" s="302">
        <f t="shared" ca="1" si="14"/>
        <v>0</v>
      </c>
      <c r="Q13" s="303">
        <f t="shared" ca="1" si="15"/>
        <v>1</v>
      </c>
      <c r="R13" s="301">
        <f t="shared" ca="1" si="16"/>
        <v>4059</v>
      </c>
      <c r="S13" s="302">
        <f t="shared" ca="1" si="17"/>
        <v>20</v>
      </c>
      <c r="T13" s="302">
        <f t="shared" ca="1" si="18"/>
        <v>1</v>
      </c>
      <c r="U13" s="303">
        <f t="shared" ca="1" si="19"/>
        <v>0.95</v>
      </c>
      <c r="V13" s="301">
        <f t="shared" ca="1" si="20"/>
        <v>3598.5</v>
      </c>
      <c r="W13" s="302">
        <f t="shared" ca="1" si="21"/>
        <v>20</v>
      </c>
      <c r="X13" s="302">
        <f t="shared" ca="1" si="22"/>
        <v>1</v>
      </c>
      <c r="Y13" s="303">
        <f t="shared" ca="1" si="23"/>
        <v>0.95</v>
      </c>
      <c r="Z13" s="301" t="e">
        <f t="shared" ca="1" si="24"/>
        <v>#N/A</v>
      </c>
      <c r="AA13" s="302" t="e">
        <f t="shared" ca="1" si="25"/>
        <v>#REF!</v>
      </c>
      <c r="AB13" s="302" t="e">
        <f t="shared" ca="1" si="26"/>
        <v>#REF!</v>
      </c>
      <c r="AC13" s="303" t="e">
        <f t="shared" ca="1" si="27"/>
        <v>#N/A</v>
      </c>
    </row>
    <row r="14" spans="1:29" ht="17.25" thickBot="1">
      <c r="A14" s="297" t="s">
        <v>82</v>
      </c>
      <c r="B14" s="304">
        <f t="shared" ca="1" si="0"/>
        <v>38.5</v>
      </c>
      <c r="C14" s="305">
        <f t="shared" ca="1" si="1"/>
        <v>20</v>
      </c>
      <c r="D14" s="305">
        <f t="shared" ca="1" si="2"/>
        <v>20</v>
      </c>
      <c r="E14" s="306">
        <f t="shared" ca="1" si="3"/>
        <v>0</v>
      </c>
      <c r="F14" s="304">
        <f t="shared" ca="1" si="4"/>
        <v>84</v>
      </c>
      <c r="G14" s="305">
        <f t="shared" ca="1" si="5"/>
        <v>20</v>
      </c>
      <c r="H14" s="305">
        <f t="shared" ca="1" si="6"/>
        <v>20</v>
      </c>
      <c r="I14" s="306">
        <f t="shared" ca="1" si="7"/>
        <v>0</v>
      </c>
      <c r="J14" s="304">
        <f t="shared" ca="1" si="8"/>
        <v>50</v>
      </c>
      <c r="K14" s="305">
        <f t="shared" ca="1" si="9"/>
        <v>20</v>
      </c>
      <c r="L14" s="305">
        <f t="shared" ca="1" si="10"/>
        <v>20</v>
      </c>
      <c r="M14" s="306">
        <f t="shared" ca="1" si="11"/>
        <v>0</v>
      </c>
      <c r="N14" s="304">
        <f t="shared" ca="1" si="12"/>
        <v>59.5</v>
      </c>
      <c r="O14" s="305">
        <f t="shared" ca="1" si="13"/>
        <v>20</v>
      </c>
      <c r="P14" s="305">
        <f t="shared" ca="1" si="14"/>
        <v>20</v>
      </c>
      <c r="Q14" s="306">
        <f t="shared" ca="1" si="15"/>
        <v>0</v>
      </c>
      <c r="R14" s="304">
        <f t="shared" ca="1" si="16"/>
        <v>44.5</v>
      </c>
      <c r="S14" s="305">
        <f t="shared" ca="1" si="17"/>
        <v>20</v>
      </c>
      <c r="T14" s="305">
        <f t="shared" ca="1" si="18"/>
        <v>20</v>
      </c>
      <c r="U14" s="306">
        <f t="shared" ca="1" si="19"/>
        <v>0</v>
      </c>
      <c r="V14" s="304">
        <f t="shared" ca="1" si="20"/>
        <v>53.5</v>
      </c>
      <c r="W14" s="305">
        <f t="shared" ca="1" si="21"/>
        <v>20</v>
      </c>
      <c r="X14" s="305">
        <f t="shared" ca="1" si="22"/>
        <v>20</v>
      </c>
      <c r="Y14" s="306">
        <f t="shared" ca="1" si="23"/>
        <v>0</v>
      </c>
      <c r="Z14" s="304" t="e">
        <f t="shared" ca="1" si="24"/>
        <v>#N/A</v>
      </c>
      <c r="AA14" s="305" t="e">
        <f t="shared" ca="1" si="25"/>
        <v>#REF!</v>
      </c>
      <c r="AB14" s="305" t="e">
        <f t="shared" ca="1" si="26"/>
        <v>#REF!</v>
      </c>
      <c r="AC14" s="306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20주령</vt:lpstr>
      <vt:lpstr>24주령</vt:lpstr>
      <vt:lpstr>28주령</vt:lpstr>
      <vt:lpstr>34주령</vt:lpstr>
      <vt:lpstr>42주령</vt:lpstr>
      <vt:lpstr>48주령</vt:lpstr>
      <vt:lpstr>54주령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2019-10-07T07:09:26Z</cp:lastPrinted>
  <dcterms:created xsi:type="dcterms:W3CDTF">2019-01-04T08:18:40Z</dcterms:created>
  <dcterms:modified xsi:type="dcterms:W3CDTF">2019-10-14T01:00:01Z</dcterms:modified>
</cp:coreProperties>
</file>