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혈청검사\3. 계군별 정리\GP\"/>
    </mc:Choice>
  </mc:AlternateContent>
  <bookViews>
    <workbookView xWindow="0" yWindow="0" windowWidth="15195" windowHeight="8100" activeTab="4"/>
  </bookViews>
  <sheets>
    <sheet name="4주령" sheetId="1" r:id="rId1"/>
    <sheet name="8주령" sheetId="2" r:id="rId2"/>
    <sheet name="12주령" sheetId="3" r:id="rId3"/>
    <sheet name="16주령" sheetId="4" r:id="rId4"/>
    <sheet name="graph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4" l="1"/>
  <c r="D10" i="4"/>
  <c r="F10" i="4" s="1"/>
  <c r="D10" i="3" l="1"/>
  <c r="F10" i="3" s="1"/>
  <c r="B10" i="3"/>
  <c r="W14" i="5"/>
  <c r="G14" i="5"/>
  <c r="S13" i="5"/>
  <c r="C13" i="5"/>
  <c r="O12" i="5"/>
  <c r="AA11" i="5"/>
  <c r="K11" i="5"/>
  <c r="W10" i="5"/>
  <c r="G10" i="5"/>
  <c r="S9" i="5"/>
  <c r="C9" i="5"/>
  <c r="O8" i="5"/>
  <c r="AA7" i="5"/>
  <c r="K7" i="5"/>
  <c r="W6" i="5"/>
  <c r="G6" i="5"/>
  <c r="S5" i="5"/>
  <c r="C5" i="5"/>
  <c r="O4" i="5"/>
  <c r="AA3" i="5"/>
  <c r="K3" i="5"/>
  <c r="V14" i="5"/>
  <c r="Z13" i="5"/>
  <c r="V12" i="5"/>
  <c r="R11" i="5"/>
  <c r="N10" i="5"/>
  <c r="J9" i="5"/>
  <c r="F8" i="5"/>
  <c r="B7" i="5"/>
  <c r="Z5" i="5"/>
  <c r="V4" i="5"/>
  <c r="R3" i="5"/>
  <c r="L14" i="5"/>
  <c r="H13" i="5"/>
  <c r="D12" i="5"/>
  <c r="AB10" i="5"/>
  <c r="X9" i="5"/>
  <c r="T8" i="5"/>
  <c r="P7" i="5"/>
  <c r="L6" i="5"/>
  <c r="H5" i="5"/>
  <c r="P3" i="5"/>
  <c r="V13" i="5"/>
  <c r="R12" i="5"/>
  <c r="N11" i="5"/>
  <c r="J10" i="5"/>
  <c r="F9" i="5"/>
  <c r="B8" i="5"/>
  <c r="Z6" i="5"/>
  <c r="V5" i="5"/>
  <c r="R4" i="5"/>
  <c r="N3" i="5"/>
  <c r="AB13" i="5"/>
  <c r="X12" i="5"/>
  <c r="T11" i="5"/>
  <c r="P10" i="5"/>
  <c r="L9" i="5"/>
  <c r="H8" i="5"/>
  <c r="D7" i="5"/>
  <c r="AB5" i="5"/>
  <c r="X4" i="5"/>
  <c r="T3" i="5"/>
  <c r="X3" i="5"/>
  <c r="O14" i="5"/>
  <c r="K9" i="5"/>
  <c r="S7" i="5"/>
  <c r="O6" i="5"/>
  <c r="K5" i="5"/>
  <c r="S3" i="5"/>
  <c r="N14" i="5"/>
  <c r="F12" i="5"/>
  <c r="Z9" i="5"/>
  <c r="R7" i="5"/>
  <c r="J5" i="5"/>
  <c r="B3" i="5"/>
  <c r="P11" i="5"/>
  <c r="H9" i="5"/>
  <c r="AB6" i="5"/>
  <c r="T4" i="5"/>
  <c r="B12" i="5"/>
  <c r="R8" i="5"/>
  <c r="J6" i="5"/>
  <c r="B4" i="5"/>
  <c r="H12" i="5"/>
  <c r="AB9" i="5"/>
  <c r="T7" i="5"/>
  <c r="L5" i="5"/>
  <c r="AA14" i="5"/>
  <c r="W13" i="5"/>
  <c r="C12" i="5"/>
  <c r="AA10" i="5"/>
  <c r="G9" i="5"/>
  <c r="O7" i="5"/>
  <c r="K6" i="5"/>
  <c r="G5" i="5"/>
  <c r="C4" i="5"/>
  <c r="Z14" i="5"/>
  <c r="B13" i="5"/>
  <c r="R9" i="5"/>
  <c r="J7" i="5"/>
  <c r="B5" i="5"/>
  <c r="T14" i="5"/>
  <c r="L12" i="5"/>
  <c r="D10" i="5"/>
  <c r="T6" i="5"/>
  <c r="B14" i="5"/>
  <c r="S14" i="5"/>
  <c r="C14" i="5"/>
  <c r="O13" i="5"/>
  <c r="AA12" i="5"/>
  <c r="K12" i="5"/>
  <c r="W11" i="5"/>
  <c r="G11" i="5"/>
  <c r="S10" i="5"/>
  <c r="C10" i="5"/>
  <c r="O9" i="5"/>
  <c r="AA8" i="5"/>
  <c r="K8" i="5"/>
  <c r="W7" i="5"/>
  <c r="G7" i="5"/>
  <c r="S6" i="5"/>
  <c r="C6" i="5"/>
  <c r="O5" i="5"/>
  <c r="AA4" i="5"/>
  <c r="K4" i="5"/>
  <c r="W3" i="5"/>
  <c r="G3" i="5"/>
  <c r="X14" i="5"/>
  <c r="R13" i="5"/>
  <c r="N12" i="5"/>
  <c r="J11" i="5"/>
  <c r="F10" i="5"/>
  <c r="B9" i="5"/>
  <c r="Z7" i="5"/>
  <c r="V6" i="5"/>
  <c r="R5" i="5"/>
  <c r="N4" i="5"/>
  <c r="J3" i="5"/>
  <c r="D14" i="5"/>
  <c r="AB12" i="5"/>
  <c r="X11" i="5"/>
  <c r="T10" i="5"/>
  <c r="P9" i="5"/>
  <c r="L8" i="5"/>
  <c r="H7" i="5"/>
  <c r="D6" i="5"/>
  <c r="AB4" i="5"/>
  <c r="R14" i="5"/>
  <c r="N13" i="5"/>
  <c r="J12" i="5"/>
  <c r="F11" i="5"/>
  <c r="B10" i="5"/>
  <c r="Z8" i="5"/>
  <c r="V7" i="5"/>
  <c r="R6" i="5"/>
  <c r="N5" i="5"/>
  <c r="J4" i="5"/>
  <c r="F3" i="5"/>
  <c r="T13" i="5"/>
  <c r="P12" i="5"/>
  <c r="L11" i="5"/>
  <c r="H10" i="5"/>
  <c r="D9" i="5"/>
  <c r="AB7" i="5"/>
  <c r="X6" i="5"/>
  <c r="T5" i="5"/>
  <c r="P4" i="5"/>
  <c r="L3" i="5"/>
  <c r="H3" i="5"/>
  <c r="AB14" i="5"/>
  <c r="AA13" i="5"/>
  <c r="K13" i="5"/>
  <c r="W12" i="5"/>
  <c r="G12" i="5"/>
  <c r="S11" i="5"/>
  <c r="C11" i="5"/>
  <c r="O10" i="5"/>
  <c r="AA9" i="5"/>
  <c r="W8" i="5"/>
  <c r="G8" i="5"/>
  <c r="C7" i="5"/>
  <c r="AA5" i="5"/>
  <c r="W4" i="5"/>
  <c r="G4" i="5"/>
  <c r="C3" i="5"/>
  <c r="J13" i="5"/>
  <c r="B11" i="5"/>
  <c r="V8" i="5"/>
  <c r="N6" i="5"/>
  <c r="F4" i="5"/>
  <c r="X13" i="5"/>
  <c r="T12" i="5"/>
  <c r="L10" i="5"/>
  <c r="D8" i="5"/>
  <c r="X5" i="5"/>
  <c r="J14" i="5"/>
  <c r="F13" i="5"/>
  <c r="Z10" i="5"/>
  <c r="V9" i="5"/>
  <c r="N7" i="5"/>
  <c r="F5" i="5"/>
  <c r="P14" i="5"/>
  <c r="L13" i="5"/>
  <c r="D11" i="5"/>
  <c r="X8" i="5"/>
  <c r="P6" i="5"/>
  <c r="H4" i="5"/>
  <c r="D3" i="5"/>
  <c r="K14" i="5"/>
  <c r="G13" i="5"/>
  <c r="S12" i="5"/>
  <c r="O11" i="5"/>
  <c r="K10" i="5"/>
  <c r="W9" i="5"/>
  <c r="S8" i="5"/>
  <c r="C8" i="5"/>
  <c r="AA6" i="5"/>
  <c r="W5" i="5"/>
  <c r="S4" i="5"/>
  <c r="O3" i="5"/>
  <c r="F14" i="5"/>
  <c r="Z11" i="5"/>
  <c r="V10" i="5"/>
  <c r="N8" i="5"/>
  <c r="F6" i="5"/>
  <c r="Z3" i="5"/>
  <c r="P13" i="5"/>
  <c r="H11" i="5"/>
  <c r="AB8" i="5"/>
  <c r="X7" i="5"/>
  <c r="P5" i="5"/>
  <c r="D4" i="5"/>
  <c r="Z12" i="5"/>
  <c r="V11" i="5"/>
  <c r="F7" i="5"/>
  <c r="H14" i="5"/>
  <c r="T9" i="5"/>
  <c r="D5" i="5"/>
  <c r="N9" i="5"/>
  <c r="AB11" i="5"/>
  <c r="L4" i="5"/>
  <c r="V3" i="5"/>
  <c r="H6" i="5"/>
  <c r="R10" i="5"/>
  <c r="B6" i="5"/>
  <c r="D13" i="5"/>
  <c r="P8" i="5"/>
  <c r="AB3" i="5"/>
  <c r="Z4" i="5"/>
  <c r="L7" i="5"/>
  <c r="J8" i="5"/>
  <c r="X10" i="5"/>
  <c r="Y10" i="5" l="1"/>
  <c r="M7" i="5"/>
  <c r="AC3" i="5"/>
  <c r="Q8" i="5"/>
  <c r="E13" i="5"/>
  <c r="I6" i="5"/>
  <c r="M4" i="5"/>
  <c r="AC11" i="5"/>
  <c r="E5" i="5"/>
  <c r="U9" i="5"/>
  <c r="I14" i="5"/>
  <c r="E4" i="5"/>
  <c r="Q5" i="5"/>
  <c r="Y7" i="5"/>
  <c r="AC8" i="5"/>
  <c r="I11" i="5"/>
  <c r="Q13" i="5"/>
  <c r="E3" i="5"/>
  <c r="I4" i="5"/>
  <c r="Q6" i="5"/>
  <c r="Y8" i="5"/>
  <c r="E11" i="5"/>
  <c r="M13" i="5"/>
  <c r="Q14" i="5"/>
  <c r="Y5" i="5"/>
  <c r="E8" i="5"/>
  <c r="M10" i="5"/>
  <c r="U12" i="5"/>
  <c r="Y13" i="5"/>
  <c r="AC14" i="5"/>
  <c r="I3" i="5"/>
  <c r="M3" i="5"/>
  <c r="Q4" i="5"/>
  <c r="U5" i="5"/>
  <c r="Y6" i="5"/>
  <c r="AC7" i="5"/>
  <c r="E9" i="5"/>
  <c r="I10" i="5"/>
  <c r="M11" i="5"/>
  <c r="Q12" i="5"/>
  <c r="U13" i="5"/>
  <c r="AC4" i="5"/>
  <c r="E6" i="5"/>
  <c r="I7" i="5"/>
  <c r="M8" i="5"/>
  <c r="Q9" i="5"/>
  <c r="U10" i="5"/>
  <c r="Y11" i="5"/>
  <c r="AC12" i="5"/>
  <c r="E14" i="5"/>
  <c r="Y14" i="5"/>
  <c r="U6" i="5"/>
  <c r="E10" i="5"/>
  <c r="M12" i="5"/>
  <c r="U14" i="5"/>
  <c r="M5" i="5"/>
  <c r="U7" i="5"/>
  <c r="AC9" i="5"/>
  <c r="I12" i="5"/>
  <c r="U4" i="5"/>
  <c r="AC6" i="5"/>
  <c r="I9" i="5"/>
  <c r="Q11" i="5"/>
  <c r="Y3" i="5"/>
  <c r="U3" i="5"/>
  <c r="Y4" i="5"/>
  <c r="AC5" i="5"/>
  <c r="E7" i="5"/>
  <c r="I8" i="5"/>
  <c r="M9" i="5"/>
  <c r="Q10" i="5"/>
  <c r="U11" i="5"/>
  <c r="Y12" i="5"/>
  <c r="AC13" i="5"/>
  <c r="Q3" i="5"/>
  <c r="I5" i="5"/>
  <c r="M6" i="5"/>
  <c r="Q7" i="5"/>
  <c r="U8" i="5"/>
  <c r="Y9" i="5"/>
  <c r="AC10" i="5"/>
  <c r="E12" i="5"/>
  <c r="I13" i="5"/>
  <c r="M14" i="5"/>
  <c r="D10" i="2"/>
  <c r="F10" i="2" s="1"/>
  <c r="B10" i="2"/>
  <c r="D10" i="1"/>
  <c r="F10" i="1" s="1"/>
  <c r="B10" i="1"/>
</calcChain>
</file>

<file path=xl/sharedStrings.xml><?xml version="1.0" encoding="utf-8"?>
<sst xmlns="http://schemas.openxmlformats.org/spreadsheetml/2006/main" count="696" uniqueCount="155">
  <si>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</si>
  <si>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</si>
  <si>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</si>
  <si>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</si>
  <si>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</si>
  <si>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</si>
  <si>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</si>
  <si>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19-0746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</si>
  <si>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</si>
  <si>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</si>
  <si>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</si>
  <si>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</si>
  <si>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</si>
  <si>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</si>
  <si>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</si>
  <si>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</si>
  <si>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</si>
  <si>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</si>
  <si>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</si>
  <si>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</si>
  <si>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</si>
  <si>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</si>
  <si>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</si>
  <si>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</si>
  <si>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</si>
  <si>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</si>
  <si>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</si>
  <si>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</si>
  <si>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</si>
  <si>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</si>
  <si>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</si>
  <si>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</si>
  <si>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19-0746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</si>
  <si>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2" type="noConversion"/>
  </si>
  <si>
    <r>
      <t>19-0747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</si>
  <si>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19-0748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</si>
  <si>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19-0750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</si>
  <si>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19-0752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</si>
  <si>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t>IBV</t>
  </si>
  <si>
    <t>MSMG</t>
    <phoneticPr fontId="2" type="noConversion"/>
  </si>
  <si>
    <t>AI</t>
    <phoneticPr fontId="2" type="noConversion"/>
  </si>
  <si>
    <t>ND</t>
    <phoneticPr fontId="2" type="noConversion"/>
  </si>
  <si>
    <t/>
  </si>
  <si>
    <t xml:space="preserve">코   멘   트 </t>
    <phoneticPr fontId="4" type="noConversion"/>
  </si>
  <si>
    <t>- MGMS, SE: 음성 유지 중, 양호</t>
    <phoneticPr fontId="2" type="noConversion"/>
  </si>
  <si>
    <t>- IBV, ND, AI: 검사결과 양호</t>
    <phoneticPr fontId="2" type="noConversion"/>
  </si>
  <si>
    <t xml:space="preserve">  (우) 28127 충북 청주시 청원구 오창읍 중부로 1555  /  Tel (043)240-7671~3 / Fax (043)240-7674</t>
    <phoneticPr fontId="4" type="noConversion"/>
  </si>
  <si>
    <t>19-1057</t>
    <phoneticPr fontId="2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</si>
  <si>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</si>
  <si>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</si>
  <si>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</si>
  <si>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</si>
  <si>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</si>
  <si>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</si>
  <si>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</si>
  <si>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</si>
  <si>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>체리부로 중앙연구소 ( ),  의뢰한 농장( )에서 부담합니다.</t>
    <phoneticPr fontId="4" type="noConversion"/>
  </si>
  <si>
    <t>주령:</t>
    <phoneticPr fontId="7" type="noConversion"/>
  </si>
  <si>
    <t>일령:</t>
    <phoneticPr fontId="7" type="noConversion"/>
  </si>
  <si>
    <r>
      <t>19-1057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</si>
  <si>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4" type="noConversion"/>
  </si>
  <si>
    <r>
      <t>19-1058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</si>
  <si>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19-1059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</si>
  <si>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19-1060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</si>
  <si>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19-1061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</si>
  <si>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t>CAV</t>
  </si>
  <si>
    <t>IBD</t>
  </si>
  <si>
    <t>APV</t>
    <phoneticPr fontId="4" type="noConversion"/>
  </si>
  <si>
    <t>SE</t>
    <phoneticPr fontId="4" type="noConversion"/>
  </si>
  <si>
    <t>ND</t>
    <phoneticPr fontId="4" type="noConversion"/>
  </si>
  <si>
    <t>AI</t>
    <phoneticPr fontId="4" type="noConversion"/>
  </si>
  <si>
    <t>- IBV, APV, ND, AI, IBD, CAV: 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</si>
  <si>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</si>
  <si>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</si>
  <si>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</si>
  <si>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</si>
  <si>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</si>
  <si>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</si>
  <si>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</si>
  <si>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19-1368</t>
    <phoneticPr fontId="2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</si>
  <si>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</si>
  <si>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</si>
  <si>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</si>
  <si>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</si>
  <si>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</si>
  <si>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주        소 :</t>
    <phoneticPr fontId="4" type="noConversion"/>
  </si>
  <si>
    <t>2. 검사결과</t>
    <phoneticPr fontId="4" type="noConversion"/>
  </si>
  <si>
    <t>주령:</t>
    <phoneticPr fontId="7" type="noConversion"/>
  </si>
  <si>
    <r>
      <t>19-1368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</si>
  <si>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4" type="noConversion"/>
  </si>
  <si>
    <r>
      <t>19-1369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</si>
  <si>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19-1370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</si>
  <si>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19-1371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</si>
  <si>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19-1372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</si>
  <si>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t>SE</t>
    <phoneticPr fontId="4" type="noConversion"/>
  </si>
  <si>
    <t>IBH</t>
    <phoneticPr fontId="4" type="noConversion"/>
  </si>
  <si>
    <t>- IBV: 결과 양호</t>
    <phoneticPr fontId="2" type="noConversion"/>
  </si>
  <si>
    <t>- IBH: 백신접종 전 양성 반전, 자연감염 된 것으로 판단됨</t>
    <phoneticPr fontId="2" type="noConversion"/>
  </si>
  <si>
    <t>AE</t>
  </si>
  <si>
    <t>19-1648동222</t>
  </si>
  <si>
    <t>19-1647동212</t>
  </si>
  <si>
    <t>19-1646동122</t>
  </si>
  <si>
    <t>19-1645동121</t>
  </si>
  <si>
    <t>19-1644동111</t>
  </si>
  <si>
    <t>REO</t>
  </si>
  <si>
    <t>APV</t>
    <phoneticPr fontId="4" type="noConversion"/>
  </si>
  <si>
    <t>SE</t>
    <phoneticPr fontId="4" type="noConversion"/>
  </si>
  <si>
    <t>MSMG</t>
    <phoneticPr fontId="4" type="noConversion"/>
  </si>
  <si>
    <t>EDS</t>
    <phoneticPr fontId="4" type="noConversion"/>
  </si>
  <si>
    <t>AI</t>
    <phoneticPr fontId="4" type="noConversion"/>
  </si>
  <si>
    <t>ND</t>
    <phoneticPr fontId="4" type="noConversion"/>
  </si>
  <si>
    <t>일령:</t>
    <phoneticPr fontId="7" type="noConversion"/>
  </si>
  <si>
    <t>주령:</t>
    <phoneticPr fontId="7" type="noConversion"/>
  </si>
  <si>
    <t>2. 검사결과</t>
    <phoneticPr fontId="4" type="noConversion"/>
  </si>
  <si>
    <t xml:space="preserve">검사료 (             )원은  </t>
    <phoneticPr fontId="4" type="noConversion"/>
  </si>
  <si>
    <t>용</t>
    <phoneticPr fontId="4" type="noConversion"/>
  </si>
  <si>
    <t xml:space="preserve"> 전화  번호 :</t>
    <phoneticPr fontId="7" type="noConversion"/>
  </si>
  <si>
    <t xml:space="preserve"> 채  혈  일  :</t>
    <phoneticPr fontId="7" type="noConversion"/>
  </si>
  <si>
    <t xml:space="preserve"> 주        소 :</t>
    <phoneticPr fontId="4" type="noConversion"/>
  </si>
  <si>
    <t>내</t>
    <phoneticPr fontId="4" type="noConversion"/>
  </si>
  <si>
    <t>수</t>
    <phoneticPr fontId="7" type="noConversion"/>
  </si>
  <si>
    <t xml:space="preserve"> 사육  규모 :</t>
    <phoneticPr fontId="4" type="noConversion"/>
  </si>
  <si>
    <t xml:space="preserve"> 입  추  일  :</t>
    <phoneticPr fontId="7" type="noConversion"/>
  </si>
  <si>
    <t>혜인농장</t>
    <phoneticPr fontId="2" type="noConversion"/>
  </si>
  <si>
    <t xml:space="preserve"> 고        객 :</t>
    <phoneticPr fontId="4" type="noConversion"/>
  </si>
  <si>
    <t xml:space="preserve"> 발송  일자 :</t>
    <phoneticPr fontId="7" type="noConversion"/>
  </si>
  <si>
    <t xml:space="preserve"> 접수  일자 :</t>
    <phoneticPr fontId="4" type="noConversion"/>
  </si>
  <si>
    <t>19-1644</t>
    <phoneticPr fontId="2" type="noConversion"/>
  </si>
  <si>
    <t>1. 의뢰사항</t>
    <phoneticPr fontId="4" type="noConversion"/>
  </si>
  <si>
    <t xml:space="preserve">  (우) 28127 충북 청주시 청원구 오창읍 중부로 1555  /  Tel (043)240-7671~3 / Fax (043)240-7674</t>
    <phoneticPr fontId="4" type="noConversion"/>
  </si>
  <si>
    <t>(주)체리부로 중앙연구소</t>
    <phoneticPr fontId="7" type="noConversion"/>
  </si>
  <si>
    <t>체리부로 중앙연구소장:  김  종 택</t>
    <phoneticPr fontId="7" type="noConversion"/>
  </si>
  <si>
    <t xml:space="preserve">  수    신 :</t>
    <phoneticPr fontId="7" type="noConversion"/>
  </si>
  <si>
    <t xml:space="preserve">    對   外   秘</t>
    <phoneticPr fontId="4" type="noConversion"/>
  </si>
  <si>
    <t>54주령</t>
    <phoneticPr fontId="2" type="noConversion"/>
  </si>
  <si>
    <t>64주령</t>
    <phoneticPr fontId="2" type="noConversion"/>
  </si>
  <si>
    <t>od</t>
    <phoneticPr fontId="2" type="noConversion"/>
  </si>
  <si>
    <t>positive%</t>
    <phoneticPr fontId="2" type="noConversion"/>
  </si>
  <si>
    <t>ND</t>
    <phoneticPr fontId="2" type="noConversion"/>
  </si>
  <si>
    <t>AI</t>
    <phoneticPr fontId="2" type="noConversion"/>
  </si>
  <si>
    <t>EDS</t>
    <phoneticPr fontId="2" type="noConversion"/>
  </si>
  <si>
    <t>APV</t>
    <phoneticPr fontId="2" type="noConversion"/>
  </si>
  <si>
    <t>IBV</t>
    <phoneticPr fontId="2" type="noConversion"/>
  </si>
  <si>
    <t>IBD</t>
    <phoneticPr fontId="2" type="noConversion"/>
  </si>
  <si>
    <t>CAV</t>
    <phoneticPr fontId="2" type="noConversion"/>
  </si>
  <si>
    <t>AE</t>
    <phoneticPr fontId="2" type="noConversion"/>
  </si>
  <si>
    <t>REO</t>
    <phoneticPr fontId="2" type="noConversion"/>
  </si>
  <si>
    <t>IBH</t>
    <phoneticPr fontId="2" type="noConversion"/>
  </si>
  <si>
    <t>MSMG</t>
    <phoneticPr fontId="2" type="noConversion"/>
  </si>
  <si>
    <t>SE</t>
    <phoneticPr fontId="2" type="noConversion"/>
  </si>
  <si>
    <t>4주령</t>
    <phoneticPr fontId="2" type="noConversion"/>
  </si>
  <si>
    <t>8주령</t>
    <phoneticPr fontId="2" type="noConversion"/>
  </si>
  <si>
    <t>12주령</t>
    <phoneticPr fontId="2" type="noConversion"/>
  </si>
  <si>
    <t>16주령</t>
    <phoneticPr fontId="2" type="noConversion"/>
  </si>
  <si>
    <t>20주령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</si>
</sst>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2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6" fillId="0" borderId="0"/>
    <xf numFmtId="0" fontId="26" fillId="0" borderId="0"/>
    <xf numFmtId="9" fontId="2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7" fontId="14" fillId="0" borderId="0" xfId="0" applyNumberFormat="1" applyFont="1" applyAlignment="1" applyProtection="1">
      <alignment horizontal="center" vertical="center"/>
      <protection locked="0"/>
    </xf>
    <xf numFmtId="0" fontId="14" fillId="0" borderId="9" xfId="0" applyFont="1" applyBorder="1">
      <alignment vertical="center"/>
    </xf>
    <xf numFmtId="0" fontId="11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5" fillId="0" borderId="19" xfId="0" applyNumberFormat="1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79" fontId="23" fillId="0" borderId="19" xfId="0" applyNumberFormat="1" applyFont="1" applyBorder="1" applyAlignment="1">
      <alignment horizontal="center" vertical="center"/>
    </xf>
    <xf numFmtId="1" fontId="25" fillId="0" borderId="19" xfId="2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27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4" fontId="25" fillId="0" borderId="19" xfId="0" applyNumberFormat="1" applyFont="1" applyFill="1" applyBorder="1" applyAlignment="1">
      <alignment horizontal="center" vertical="center"/>
    </xf>
    <xf numFmtId="1" fontId="25" fillId="0" borderId="19" xfId="2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6" borderId="32" xfId="0" applyFill="1" applyBorder="1">
      <alignment vertical="center"/>
    </xf>
    <xf numFmtId="0" fontId="0" fillId="0" borderId="0" xfId="0" applyBorder="1">
      <alignment vertical="center"/>
    </xf>
    <xf numFmtId="180" fontId="0" fillId="6" borderId="33" xfId="3" applyNumberFormat="1" applyFont="1" applyFill="1" applyBorder="1">
      <alignment vertical="center"/>
    </xf>
    <xf numFmtId="0" fontId="0" fillId="6" borderId="34" xfId="0" applyFill="1" applyBorder="1">
      <alignment vertical="center"/>
    </xf>
    <xf numFmtId="0" fontId="0" fillId="0" borderId="35" xfId="0" applyBorder="1">
      <alignment vertical="center"/>
    </xf>
    <xf numFmtId="180" fontId="0" fillId="6" borderId="36" xfId="3" applyNumberFormat="1" applyFont="1" applyFill="1" applyBorder="1">
      <alignment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백분율" xfId="3" builtinId="5"/>
    <cellStyle name="표준" xfId="0" builtinId="0"/>
    <cellStyle name="표준 2" xfId="1"/>
    <cellStyle name="표준_양계혈청검사결과(견본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5.4</c:v>
                </c:pt>
                <c:pt idx="1">
                  <c:v>7.6399999999999988</c:v>
                </c:pt>
                <c:pt idx="2">
                  <c:v>#N/A</c:v>
                </c:pt>
                <c:pt idx="3">
                  <c:v>10.5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C-4B6E-81D0-27B397C2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C-4B6E-81D0-27B397C2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3579.4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0-4891-B05B-3F5B8AA8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0-4891-B05B-3F5B8AA8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5.4</c:v>
                </c:pt>
                <c:pt idx="1">
                  <c:v>29.2</c:v>
                </c:pt>
                <c:pt idx="2">
                  <c:v>38</c:v>
                </c:pt>
                <c:pt idx="3">
                  <c:v>32.200000000000003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1-4609-8158-8CC17084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1-4609-8158-8CC17084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9.4</c:v>
                </c:pt>
                <c:pt idx="1">
                  <c:v>14.2</c:v>
                </c:pt>
                <c:pt idx="2">
                  <c:v>33</c:v>
                </c:pt>
                <c:pt idx="3">
                  <c:v>67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0-435E-AB28-C283E3F7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0-435E-AB28-C283E3F7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7.76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F-42CE-B9D6-1C1FA3C1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2CE-B9D6-1C1FA3C1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8.1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8-4BC3-9912-BB19934A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8-4BC3-9912-BB19934A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4364</c:v>
                </c:pt>
                <c:pt idx="2">
                  <c:v>#N/A</c:v>
                </c:pt>
                <c:pt idx="3">
                  <c:v>4464.3999999999996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D-4A01-9E59-A79FB0E0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0.74</c:v>
                </c:pt>
                <c:pt idx="2">
                  <c:v>#N/A</c:v>
                </c:pt>
                <c:pt idx="3">
                  <c:v>0.84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D-4A01-9E59-A79FB0E0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1478.8</c:v>
                </c:pt>
                <c:pt idx="1">
                  <c:v>5441.4</c:v>
                </c:pt>
                <c:pt idx="2">
                  <c:v>6216</c:v>
                </c:pt>
                <c:pt idx="3">
                  <c:v>5972.4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F-42F2-8FB0-D7F5A038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0.74</c:v>
                </c:pt>
                <c:pt idx="1">
                  <c:v>0.98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F-42F2-8FB0-D7F5A038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4032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B-4E5D-B301-F0AAA517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B-4E5D-B301-F0AAA517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119.8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9-488D-AB6F-27DEB72C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2.0000000000000018E-2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88D-AB6F-27DEB72C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6585.6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D-4D6D-82BE-7B83A4AA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0.94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D-4D6D-82BE-7B83A4AA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7131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7-4C73-84AE-971BCCE8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0.92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C73-84AE-971BCCE8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Normal="100" workbookViewId="0">
      <selection activeCell="B3" sqref="B3:Y3"/>
    </sheetView>
  </sheetViews>
  <sheetFormatPr defaultRowHeight="16.5" x14ac:dyDescent="0.3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1</v>
      </c>
      <c r="G1" s="117"/>
      <c r="H1" s="117"/>
      <c r="I1" s="117"/>
      <c r="O1" s="5"/>
      <c r="Q1" s="5"/>
      <c r="T1" s="6" t="s">
        <v>2</v>
      </c>
    </row>
    <row r="2" spans="1:25" ht="20.25" x14ac:dyDescent="0.3">
      <c r="B2" s="118" t="s">
        <v>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spans="1:25" x14ac:dyDescent="0.3">
      <c r="B3" s="119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7</v>
      </c>
      <c r="F5" s="15"/>
      <c r="G5" s="120" t="s">
        <v>8</v>
      </c>
      <c r="H5" s="120"/>
      <c r="I5" s="16"/>
      <c r="J5" s="121">
        <v>43549</v>
      </c>
      <c r="K5" s="121"/>
      <c r="L5" s="121"/>
      <c r="M5" s="121"/>
      <c r="N5" s="121"/>
      <c r="O5" s="16"/>
      <c r="P5" s="17" t="s">
        <v>9</v>
      </c>
      <c r="Q5" s="18"/>
      <c r="R5" s="19"/>
      <c r="S5" s="14"/>
      <c r="T5" s="14"/>
      <c r="U5" s="122">
        <v>43553</v>
      </c>
      <c r="V5" s="123"/>
      <c r="W5" s="123"/>
      <c r="X5" s="123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12</v>
      </c>
      <c r="F6" s="25"/>
      <c r="G6" s="113" t="s">
        <v>13</v>
      </c>
      <c r="H6" s="113"/>
      <c r="I6" s="26"/>
      <c r="J6" s="114">
        <v>43518</v>
      </c>
      <c r="K6" s="114"/>
      <c r="L6" s="114"/>
      <c r="M6" s="114"/>
      <c r="N6" s="114"/>
      <c r="O6" s="26"/>
      <c r="P6" s="27" t="s">
        <v>14</v>
      </c>
      <c r="Q6" s="28"/>
      <c r="R6" s="28"/>
      <c r="S6" s="26"/>
      <c r="T6" s="28"/>
      <c r="U6" s="115"/>
      <c r="V6" s="115"/>
      <c r="W6" s="115"/>
      <c r="X6" s="115"/>
      <c r="Y6" s="29" t="s">
        <v>15</v>
      </c>
    </row>
    <row r="7" spans="1:25" x14ac:dyDescent="0.2">
      <c r="A7" s="30"/>
      <c r="B7" s="31" t="s">
        <v>16</v>
      </c>
      <c r="C7" s="22" t="s">
        <v>17</v>
      </c>
      <c r="D7" s="23"/>
      <c r="E7" s="32"/>
      <c r="F7" s="33"/>
      <c r="G7" s="113" t="s">
        <v>18</v>
      </c>
      <c r="H7" s="113"/>
      <c r="I7" s="26"/>
      <c r="J7" s="116"/>
      <c r="K7" s="116"/>
      <c r="L7" s="116"/>
      <c r="M7" s="116"/>
      <c r="N7" s="116"/>
      <c r="O7" s="26"/>
      <c r="P7" s="27" t="s">
        <v>19</v>
      </c>
      <c r="Q7" s="32"/>
      <c r="R7" s="32"/>
      <c r="S7" s="32"/>
      <c r="T7" s="32"/>
      <c r="U7" s="115"/>
      <c r="V7" s="115"/>
      <c r="W7" s="115"/>
      <c r="X7" s="115"/>
      <c r="Y7" s="34"/>
    </row>
    <row r="8" spans="1:25" ht="17.25" thickBot="1" x14ac:dyDescent="0.25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혜인농장</v>
      </c>
      <c r="C10" s="51" t="s">
        <v>24</v>
      </c>
      <c r="D10" s="52">
        <f>ROUNDDOWN((J5-J6+1)/7,0)</f>
        <v>4</v>
      </c>
      <c r="E10" s="53" t="s">
        <v>25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32</v>
      </c>
      <c r="C12" s="59" t="s">
        <v>39</v>
      </c>
      <c r="D12" s="60">
        <v>43549</v>
      </c>
      <c r="E12" s="59">
        <v>1</v>
      </c>
      <c r="F12" s="59">
        <v>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34</v>
      </c>
      <c r="C13" s="59" t="s">
        <v>39</v>
      </c>
      <c r="D13" s="60">
        <v>43549</v>
      </c>
      <c r="E13" s="59">
        <v>23</v>
      </c>
      <c r="F13" s="59">
        <v>96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35</v>
      </c>
      <c r="C14" s="59" t="s">
        <v>39</v>
      </c>
      <c r="D14" s="60">
        <v>43549</v>
      </c>
      <c r="E14" s="59">
        <v>1</v>
      </c>
      <c r="F14" s="59">
        <v>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36</v>
      </c>
      <c r="C15" s="59" t="s">
        <v>39</v>
      </c>
      <c r="D15" s="60">
        <v>43549</v>
      </c>
      <c r="E15" s="59">
        <v>1</v>
      </c>
      <c r="F15" s="59">
        <v>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37</v>
      </c>
      <c r="C16" s="59" t="s">
        <v>39</v>
      </c>
      <c r="D16" s="60">
        <v>43549</v>
      </c>
      <c r="E16" s="59">
        <v>1</v>
      </c>
      <c r="F16" s="59">
        <v>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32</v>
      </c>
      <c r="C17" s="59" t="s">
        <v>33</v>
      </c>
      <c r="D17" s="60">
        <v>43549</v>
      </c>
      <c r="E17" s="59">
        <v>7</v>
      </c>
      <c r="F17" s="59">
        <v>57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34</v>
      </c>
      <c r="C18" s="59" t="s">
        <v>33</v>
      </c>
      <c r="D18" s="60">
        <v>43549</v>
      </c>
      <c r="E18" s="59">
        <v>15</v>
      </c>
      <c r="F18" s="59">
        <v>113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35</v>
      </c>
      <c r="C19" s="59" t="s">
        <v>33</v>
      </c>
      <c r="D19" s="60">
        <v>43549</v>
      </c>
      <c r="E19" s="59">
        <v>10</v>
      </c>
      <c r="F19" s="59">
        <v>60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36</v>
      </c>
      <c r="C20" s="59" t="s">
        <v>33</v>
      </c>
      <c r="D20" s="60">
        <v>43549</v>
      </c>
      <c r="E20" s="59">
        <v>8</v>
      </c>
      <c r="F20" s="59">
        <v>150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37</v>
      </c>
      <c r="C21" s="59" t="s">
        <v>33</v>
      </c>
      <c r="D21" s="60">
        <v>43549</v>
      </c>
      <c r="E21" s="59">
        <v>7</v>
      </c>
      <c r="F21" s="59">
        <v>171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32</v>
      </c>
      <c r="C22" s="59" t="s">
        <v>38</v>
      </c>
      <c r="D22" s="60">
        <v>43549</v>
      </c>
      <c r="E22" s="59">
        <v>1478</v>
      </c>
      <c r="F22" s="59">
        <v>41</v>
      </c>
      <c r="G22" s="59">
        <v>10</v>
      </c>
      <c r="H22" s="59">
        <v>1</v>
      </c>
      <c r="I22" s="59">
        <v>7</v>
      </c>
      <c r="J22" s="59">
        <v>2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34</v>
      </c>
      <c r="C23" s="59" t="s">
        <v>38</v>
      </c>
      <c r="D23" s="60">
        <v>43549</v>
      </c>
      <c r="E23" s="59">
        <v>1408</v>
      </c>
      <c r="F23" s="59">
        <v>79</v>
      </c>
      <c r="G23" s="59">
        <v>10</v>
      </c>
      <c r="H23" s="59">
        <v>4</v>
      </c>
      <c r="I23" s="59">
        <v>3</v>
      </c>
      <c r="J23" s="59">
        <v>1</v>
      </c>
      <c r="K23" s="59">
        <v>2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35</v>
      </c>
      <c r="C24" s="59" t="s">
        <v>38</v>
      </c>
      <c r="D24" s="60">
        <v>43549</v>
      </c>
      <c r="E24" s="59">
        <v>2049</v>
      </c>
      <c r="F24" s="59">
        <v>91</v>
      </c>
      <c r="G24" s="59">
        <v>10</v>
      </c>
      <c r="H24" s="59">
        <v>1</v>
      </c>
      <c r="I24" s="59">
        <v>7</v>
      </c>
      <c r="J24" s="59"/>
      <c r="K24" s="59"/>
      <c r="L24" s="59">
        <v>1</v>
      </c>
      <c r="M24" s="59"/>
      <c r="N24" s="59">
        <v>1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36</v>
      </c>
      <c r="C25" s="59" t="s">
        <v>38</v>
      </c>
      <c r="D25" s="60">
        <v>43549</v>
      </c>
      <c r="E25" s="59">
        <v>1517</v>
      </c>
      <c r="F25" s="59">
        <v>52</v>
      </c>
      <c r="G25" s="59">
        <v>10</v>
      </c>
      <c r="H25" s="59">
        <v>1</v>
      </c>
      <c r="I25" s="59">
        <v>7</v>
      </c>
      <c r="J25" s="59">
        <v>1</v>
      </c>
      <c r="K25" s="59">
        <v>1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37</v>
      </c>
      <c r="C26" s="59" t="s">
        <v>38</v>
      </c>
      <c r="D26" s="60">
        <v>43549</v>
      </c>
      <c r="E26" s="59">
        <v>942</v>
      </c>
      <c r="F26" s="59">
        <v>101</v>
      </c>
      <c r="G26" s="59">
        <v>10</v>
      </c>
      <c r="H26" s="59">
        <v>6</v>
      </c>
      <c r="I26" s="59">
        <v>2</v>
      </c>
      <c r="J26" s="59">
        <v>2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ht="16.5" customHeight="1" x14ac:dyDescent="0.3">
      <c r="B27" s="59" t="s">
        <v>32</v>
      </c>
      <c r="C27" s="59" t="s">
        <v>41</v>
      </c>
      <c r="D27" s="60">
        <v>43549</v>
      </c>
      <c r="E27" s="65">
        <v>7.1</v>
      </c>
      <c r="F27" s="67">
        <v>22.466640589681493</v>
      </c>
      <c r="G27" s="59">
        <v>10</v>
      </c>
      <c r="H27" s="59" t="s">
        <v>42</v>
      </c>
      <c r="I27" s="59" t="s">
        <v>42</v>
      </c>
      <c r="J27" s="59" t="s">
        <v>42</v>
      </c>
      <c r="K27" s="59" t="s">
        <v>42</v>
      </c>
      <c r="L27" s="59">
        <v>1</v>
      </c>
      <c r="M27" s="59" t="s">
        <v>42</v>
      </c>
      <c r="N27" s="59">
        <v>2</v>
      </c>
      <c r="O27" s="59">
        <v>3</v>
      </c>
      <c r="P27" s="59">
        <v>3</v>
      </c>
      <c r="Q27" s="59" t="s">
        <v>42</v>
      </c>
      <c r="R27" s="59">
        <v>1</v>
      </c>
      <c r="S27" s="59"/>
      <c r="T27" s="59"/>
      <c r="U27" s="59"/>
      <c r="V27" s="63"/>
      <c r="W27" s="62"/>
      <c r="X27" s="61"/>
      <c r="Y27" s="61"/>
    </row>
    <row r="28" spans="2:25" ht="16.5" customHeight="1" x14ac:dyDescent="0.3">
      <c r="B28" s="59" t="s">
        <v>34</v>
      </c>
      <c r="C28" s="59" t="s">
        <v>41</v>
      </c>
      <c r="D28" s="60">
        <v>43549</v>
      </c>
      <c r="E28" s="65">
        <v>3.5</v>
      </c>
      <c r="F28" s="66">
        <v>47.14045207910317</v>
      </c>
      <c r="G28" s="59">
        <v>10</v>
      </c>
      <c r="H28" s="59" t="s">
        <v>42</v>
      </c>
      <c r="I28" s="59">
        <v>2</v>
      </c>
      <c r="J28" s="59">
        <v>1</v>
      </c>
      <c r="K28" s="59" t="s">
        <v>42</v>
      </c>
      <c r="L28" s="59">
        <v>5</v>
      </c>
      <c r="M28" s="59">
        <v>1</v>
      </c>
      <c r="N28" s="59">
        <v>1</v>
      </c>
      <c r="O28" s="59" t="s">
        <v>42</v>
      </c>
      <c r="P28" s="59" t="s">
        <v>42</v>
      </c>
      <c r="Q28" s="59" t="s">
        <v>42</v>
      </c>
      <c r="R28" s="59" t="s">
        <v>42</v>
      </c>
      <c r="S28" s="59"/>
      <c r="T28" s="59"/>
      <c r="U28" s="59"/>
      <c r="V28" s="63"/>
      <c r="W28" s="62"/>
      <c r="X28" s="61"/>
      <c r="Y28" s="61"/>
    </row>
    <row r="29" spans="2:25" ht="16.5" customHeight="1" x14ac:dyDescent="0.3">
      <c r="B29" s="59" t="s">
        <v>35</v>
      </c>
      <c r="C29" s="59" t="s">
        <v>41</v>
      </c>
      <c r="D29" s="60">
        <v>43549</v>
      </c>
      <c r="E29" s="65">
        <v>7.4</v>
      </c>
      <c r="F29" s="64">
        <v>19.322171702276762</v>
      </c>
      <c r="G29" s="59">
        <v>10</v>
      </c>
      <c r="H29" s="59" t="s">
        <v>42</v>
      </c>
      <c r="I29" s="59" t="s">
        <v>42</v>
      </c>
      <c r="J29" s="59" t="s">
        <v>42</v>
      </c>
      <c r="K29" s="59" t="s">
        <v>42</v>
      </c>
      <c r="L29" s="59" t="s">
        <v>42</v>
      </c>
      <c r="M29" s="59">
        <v>1</v>
      </c>
      <c r="N29" s="59">
        <v>1</v>
      </c>
      <c r="O29" s="59">
        <v>4</v>
      </c>
      <c r="P29" s="59">
        <v>2</v>
      </c>
      <c r="Q29" s="59">
        <v>1</v>
      </c>
      <c r="R29" s="59">
        <v>1</v>
      </c>
      <c r="S29" s="59"/>
      <c r="T29" s="59"/>
      <c r="U29" s="59"/>
      <c r="V29" s="63"/>
      <c r="W29" s="62"/>
      <c r="X29" s="61"/>
      <c r="Y29" s="61"/>
    </row>
    <row r="30" spans="2:25" ht="16.5" customHeight="1" x14ac:dyDescent="0.3">
      <c r="B30" s="59" t="s">
        <v>36</v>
      </c>
      <c r="C30" s="59" t="s">
        <v>41</v>
      </c>
      <c r="D30" s="60">
        <v>43549</v>
      </c>
      <c r="E30" s="65">
        <v>3.7</v>
      </c>
      <c r="F30" s="64">
        <v>40.390111299927725</v>
      </c>
      <c r="G30" s="59">
        <v>10</v>
      </c>
      <c r="H30" s="59" t="s">
        <v>42</v>
      </c>
      <c r="I30" s="59" t="s">
        <v>42</v>
      </c>
      <c r="J30" s="59">
        <v>2</v>
      </c>
      <c r="K30" s="59">
        <v>4</v>
      </c>
      <c r="L30" s="59">
        <v>1</v>
      </c>
      <c r="M30" s="59">
        <v>1</v>
      </c>
      <c r="N30" s="59">
        <v>2</v>
      </c>
      <c r="O30" s="59" t="s">
        <v>42</v>
      </c>
      <c r="P30" s="59" t="s">
        <v>42</v>
      </c>
      <c r="Q30" s="59" t="s">
        <v>42</v>
      </c>
      <c r="R30" s="59" t="s">
        <v>42</v>
      </c>
      <c r="S30" s="59"/>
      <c r="T30" s="59"/>
      <c r="U30" s="59"/>
      <c r="V30" s="63"/>
      <c r="W30" s="62"/>
      <c r="X30" s="61"/>
      <c r="Y30" s="61"/>
    </row>
    <row r="31" spans="2:25" ht="16.5" customHeight="1" x14ac:dyDescent="0.3">
      <c r="B31" s="59" t="s">
        <v>37</v>
      </c>
      <c r="C31" s="59" t="s">
        <v>41</v>
      </c>
      <c r="D31" s="60">
        <v>43549</v>
      </c>
      <c r="E31" s="65">
        <v>5.3</v>
      </c>
      <c r="F31" s="64">
        <v>29.566438424007963</v>
      </c>
      <c r="G31" s="59">
        <v>10</v>
      </c>
      <c r="H31" s="59" t="s">
        <v>42</v>
      </c>
      <c r="I31" s="59" t="s">
        <v>42</v>
      </c>
      <c r="J31" s="59">
        <v>1</v>
      </c>
      <c r="K31" s="59" t="s">
        <v>42</v>
      </c>
      <c r="L31" s="59">
        <v>1</v>
      </c>
      <c r="M31" s="59">
        <v>3</v>
      </c>
      <c r="N31" s="59">
        <v>4</v>
      </c>
      <c r="O31" s="59" t="s">
        <v>42</v>
      </c>
      <c r="P31" s="59">
        <v>1</v>
      </c>
      <c r="Q31" s="59" t="s">
        <v>42</v>
      </c>
      <c r="R31" s="59" t="s">
        <v>42</v>
      </c>
      <c r="S31" s="59"/>
      <c r="T31" s="59"/>
      <c r="U31" s="59"/>
      <c r="V31" s="63"/>
      <c r="W31" s="62"/>
      <c r="X31" s="61"/>
      <c r="Y31" s="61"/>
    </row>
    <row r="32" spans="2:25" x14ac:dyDescent="0.3">
      <c r="B32" s="59" t="s">
        <v>32</v>
      </c>
      <c r="C32" s="59" t="s">
        <v>40</v>
      </c>
      <c r="D32" s="60">
        <v>43549</v>
      </c>
      <c r="E32" s="59">
        <v>0</v>
      </c>
      <c r="F32" s="59">
        <v>0</v>
      </c>
      <c r="G32" s="59">
        <v>10</v>
      </c>
      <c r="H32" s="59">
        <v>10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2:25" x14ac:dyDescent="0.3">
      <c r="B33" s="59" t="s">
        <v>34</v>
      </c>
      <c r="C33" s="59" t="s">
        <v>40</v>
      </c>
      <c r="D33" s="60">
        <v>43549</v>
      </c>
      <c r="E33" s="59">
        <v>0</v>
      </c>
      <c r="F33" s="59">
        <v>0</v>
      </c>
      <c r="G33" s="59">
        <v>10</v>
      </c>
      <c r="H33" s="59">
        <v>10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2:25" x14ac:dyDescent="0.3">
      <c r="B34" s="59" t="s">
        <v>35</v>
      </c>
      <c r="C34" s="59" t="s">
        <v>40</v>
      </c>
      <c r="D34" s="60">
        <v>43549</v>
      </c>
      <c r="E34" s="59">
        <v>0</v>
      </c>
      <c r="F34" s="59">
        <v>0</v>
      </c>
      <c r="G34" s="59">
        <v>10</v>
      </c>
      <c r="H34" s="59">
        <v>10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2:25" ht="16.5" customHeight="1" x14ac:dyDescent="0.3">
      <c r="B35" s="59" t="s">
        <v>36</v>
      </c>
      <c r="C35" s="59" t="s">
        <v>40</v>
      </c>
      <c r="D35" s="60">
        <v>43549</v>
      </c>
      <c r="E35" s="59">
        <v>0</v>
      </c>
      <c r="F35" s="59">
        <v>0</v>
      </c>
      <c r="G35" s="59">
        <v>10</v>
      </c>
      <c r="H35" s="59">
        <v>10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2:25" ht="16.5" customHeight="1" x14ac:dyDescent="0.3">
      <c r="B36" s="59" t="s">
        <v>37</v>
      </c>
      <c r="C36" s="59" t="s">
        <v>40</v>
      </c>
      <c r="D36" s="60">
        <v>43549</v>
      </c>
      <c r="E36" s="59">
        <v>0</v>
      </c>
      <c r="F36" s="59">
        <v>0</v>
      </c>
      <c r="G36" s="59">
        <v>10</v>
      </c>
      <c r="H36" s="59">
        <v>10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8" spans="2:25" x14ac:dyDescent="0.3">
      <c r="B38" s="68" t="s">
        <v>43</v>
      </c>
    </row>
    <row r="39" spans="2:25" x14ac:dyDescent="0.3">
      <c r="B39" s="69" t="s">
        <v>44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1"/>
    </row>
    <row r="40" spans="2:25" x14ac:dyDescent="0.3">
      <c r="B40" s="72" t="s">
        <v>45</v>
      </c>
      <c r="Y40" s="73"/>
    </row>
    <row r="41" spans="2:25" x14ac:dyDescent="0.3">
      <c r="B41" s="72"/>
      <c r="Y41" s="73"/>
    </row>
    <row r="42" spans="2:25" x14ac:dyDescent="0.3">
      <c r="B42" s="72"/>
      <c r="Y42" s="73"/>
    </row>
    <row r="43" spans="2:25" x14ac:dyDescent="0.3"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6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4 D17:D20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C20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0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22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1:D22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4 D21:D22 D17:D19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4 B21:Y22 B17:Y19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4 B17:Y22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7:G17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5:D36 D27:D30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 D12:D30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6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4:G16 G35:G36 G27:G30 D35:D36 D27:D30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5 D35:D36 D27:D30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 H27:H36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G36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G3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4 G12:G26 D12:D3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4 D16:D17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6 B27:Y30 B14:Y22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 D27:D30 D14:D22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4 D14:D22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27:H3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7:G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7:G30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7:Y30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27:H3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7:G3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7:Y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opLeftCell="A31" zoomScaleNormal="100" workbookViewId="0">
      <selection activeCell="J54" sqref="J54"/>
    </sheetView>
  </sheetViews>
  <sheetFormatPr defaultRowHeight="16.5" x14ac:dyDescent="0.3"/>
  <cols>
    <col min="1" max="1" width="1.375" style="1" customWidth="1"/>
    <col min="2" max="2" width="11.125" style="1" customWidth="1"/>
    <col min="3" max="3" width="9.12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 x14ac:dyDescent="0.3">
      <c r="B1" s="77" t="s">
        <v>0</v>
      </c>
      <c r="C1" s="3"/>
      <c r="E1" s="78" t="s">
        <v>1</v>
      </c>
      <c r="G1" s="128"/>
      <c r="H1" s="128"/>
      <c r="I1" s="128"/>
      <c r="O1" s="79"/>
      <c r="Q1" s="79"/>
      <c r="T1" s="80" t="s">
        <v>2</v>
      </c>
    </row>
    <row r="2" spans="1:25" ht="20.25" x14ac:dyDescent="0.3">
      <c r="B2" s="129" t="s">
        <v>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x14ac:dyDescent="0.3">
      <c r="B3" s="119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 x14ac:dyDescent="0.35">
      <c r="A4" s="81"/>
      <c r="B4" s="82" t="s">
        <v>4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81"/>
      <c r="B5" s="11" t="s">
        <v>5</v>
      </c>
      <c r="C5" s="12" t="s">
        <v>6</v>
      </c>
      <c r="D5" s="13"/>
      <c r="E5" s="14" t="s">
        <v>47</v>
      </c>
      <c r="F5" s="15"/>
      <c r="G5" s="120" t="s">
        <v>8</v>
      </c>
      <c r="H5" s="120"/>
      <c r="I5" s="16"/>
      <c r="J5" s="121">
        <v>43578</v>
      </c>
      <c r="K5" s="121"/>
      <c r="L5" s="121"/>
      <c r="M5" s="121"/>
      <c r="N5" s="121"/>
      <c r="O5" s="16"/>
      <c r="P5" s="84" t="s">
        <v>9</v>
      </c>
      <c r="Q5" s="18"/>
      <c r="R5" s="19"/>
      <c r="S5" s="14"/>
      <c r="T5" s="14"/>
      <c r="U5" s="122">
        <v>43585</v>
      </c>
      <c r="V5" s="123"/>
      <c r="W5" s="123"/>
      <c r="X5" s="123"/>
      <c r="Y5" s="20"/>
    </row>
    <row r="6" spans="1:25" x14ac:dyDescent="0.15">
      <c r="A6" s="81"/>
      <c r="B6" s="21" t="s">
        <v>10</v>
      </c>
      <c r="C6" s="22" t="s">
        <v>11</v>
      </c>
      <c r="D6" s="85"/>
      <c r="E6" s="86" t="s">
        <v>48</v>
      </c>
      <c r="F6" s="87"/>
      <c r="G6" s="124" t="s">
        <v>49</v>
      </c>
      <c r="H6" s="124"/>
      <c r="I6" s="88"/>
      <c r="J6" s="125">
        <v>43518</v>
      </c>
      <c r="K6" s="125"/>
      <c r="L6" s="125"/>
      <c r="M6" s="125"/>
      <c r="N6" s="125"/>
      <c r="O6" s="88"/>
      <c r="P6" s="89" t="s">
        <v>50</v>
      </c>
      <c r="Q6" s="90"/>
      <c r="R6" s="90"/>
      <c r="S6" s="88"/>
      <c r="T6" s="90"/>
      <c r="U6" s="126"/>
      <c r="V6" s="126"/>
      <c r="W6" s="126"/>
      <c r="X6" s="126"/>
      <c r="Y6" s="91" t="s">
        <v>51</v>
      </c>
    </row>
    <row r="7" spans="1:25" x14ac:dyDescent="0.2">
      <c r="A7" s="92"/>
      <c r="B7" s="31" t="s">
        <v>52</v>
      </c>
      <c r="C7" s="22" t="s">
        <v>17</v>
      </c>
      <c r="D7" s="85"/>
      <c r="E7" s="93"/>
      <c r="F7" s="94"/>
      <c r="G7" s="124" t="s">
        <v>53</v>
      </c>
      <c r="H7" s="124"/>
      <c r="I7" s="88"/>
      <c r="J7" s="127"/>
      <c r="K7" s="127"/>
      <c r="L7" s="127"/>
      <c r="M7" s="127"/>
      <c r="N7" s="127"/>
      <c r="O7" s="88"/>
      <c r="P7" s="89" t="s">
        <v>54</v>
      </c>
      <c r="Q7" s="93"/>
      <c r="R7" s="93"/>
      <c r="S7" s="93"/>
      <c r="T7" s="93"/>
      <c r="U7" s="126"/>
      <c r="V7" s="126"/>
      <c r="W7" s="126"/>
      <c r="X7" s="126"/>
      <c r="Y7" s="34"/>
    </row>
    <row r="8" spans="1:25" ht="17.25" thickBot="1" x14ac:dyDescent="0.25">
      <c r="A8" s="92"/>
      <c r="B8" s="35" t="s">
        <v>55</v>
      </c>
      <c r="C8" s="36" t="s">
        <v>21</v>
      </c>
      <c r="D8" s="37"/>
      <c r="E8" s="38" t="s">
        <v>56</v>
      </c>
      <c r="F8" s="39"/>
      <c r="G8" s="95"/>
      <c r="H8" s="39"/>
      <c r="I8" s="36"/>
      <c r="J8" s="41"/>
      <c r="K8" s="42"/>
      <c r="L8" s="42"/>
      <c r="M8" s="42"/>
      <c r="N8" s="42"/>
      <c r="O8" s="36"/>
      <c r="P8" s="95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96" t="s">
        <v>23</v>
      </c>
      <c r="C9" s="97"/>
      <c r="D9" s="97"/>
      <c r="E9" s="97"/>
      <c r="F9" s="97"/>
      <c r="G9" s="98"/>
      <c r="H9" s="98"/>
      <c r="I9" s="98"/>
      <c r="J9" s="98"/>
      <c r="K9" s="98"/>
      <c r="L9" s="99"/>
      <c r="M9" s="98"/>
      <c r="N9" s="98"/>
      <c r="O9" s="9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혜인농장</v>
      </c>
      <c r="C10" s="51" t="s">
        <v>57</v>
      </c>
      <c r="D10" s="52">
        <f>ROUNDDOWN((J5-J6+1)/7,0)</f>
        <v>8</v>
      </c>
      <c r="E10" s="53" t="s">
        <v>58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59</v>
      </c>
      <c r="C12" s="59" t="s">
        <v>60</v>
      </c>
      <c r="D12" s="100">
        <v>43578</v>
      </c>
      <c r="E12" s="59">
        <v>16</v>
      </c>
      <c r="F12" s="59">
        <v>262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61</v>
      </c>
      <c r="C13" s="59" t="s">
        <v>60</v>
      </c>
      <c r="D13" s="100">
        <v>43578</v>
      </c>
      <c r="E13" s="59">
        <v>77</v>
      </c>
      <c r="F13" s="59">
        <v>70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62</v>
      </c>
      <c r="C14" s="59" t="s">
        <v>60</v>
      </c>
      <c r="D14" s="100">
        <v>43578</v>
      </c>
      <c r="E14" s="59">
        <v>7</v>
      </c>
      <c r="F14" s="59">
        <v>143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63</v>
      </c>
      <c r="C15" s="59" t="s">
        <v>60</v>
      </c>
      <c r="D15" s="100">
        <v>43578</v>
      </c>
      <c r="E15" s="59">
        <v>1</v>
      </c>
      <c r="F15" s="59">
        <v>100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64</v>
      </c>
      <c r="C16" s="59" t="s">
        <v>60</v>
      </c>
      <c r="D16" s="100">
        <v>43578</v>
      </c>
      <c r="E16" s="59">
        <v>45</v>
      </c>
      <c r="F16" s="59">
        <v>162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59</v>
      </c>
      <c r="C17" s="59" t="s">
        <v>68</v>
      </c>
      <c r="D17" s="100">
        <v>43578</v>
      </c>
      <c r="E17" s="59">
        <v>13</v>
      </c>
      <c r="F17" s="59">
        <v>138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61</v>
      </c>
      <c r="C18" s="59" t="s">
        <v>68</v>
      </c>
      <c r="D18" s="100">
        <v>43578</v>
      </c>
      <c r="E18" s="59">
        <v>38</v>
      </c>
      <c r="F18" s="59">
        <v>187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62</v>
      </c>
      <c r="C19" s="59" t="s">
        <v>68</v>
      </c>
      <c r="D19" s="100">
        <v>43578</v>
      </c>
      <c r="E19" s="59">
        <v>6</v>
      </c>
      <c r="F19" s="59">
        <v>67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63</v>
      </c>
      <c r="C20" s="59" t="s">
        <v>68</v>
      </c>
      <c r="D20" s="100">
        <v>43578</v>
      </c>
      <c r="E20" s="59">
        <v>4</v>
      </c>
      <c r="F20" s="59">
        <v>100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64</v>
      </c>
      <c r="C21" s="59" t="s">
        <v>68</v>
      </c>
      <c r="D21" s="100">
        <v>43578</v>
      </c>
      <c r="E21" s="59">
        <v>10</v>
      </c>
      <c r="F21" s="59">
        <v>60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59</v>
      </c>
      <c r="C22" s="59" t="s">
        <v>38</v>
      </c>
      <c r="D22" s="100">
        <v>43578</v>
      </c>
      <c r="E22" s="59">
        <v>3818</v>
      </c>
      <c r="F22" s="59">
        <v>47</v>
      </c>
      <c r="G22" s="59">
        <v>10</v>
      </c>
      <c r="H22" s="59"/>
      <c r="I22" s="59">
        <v>1</v>
      </c>
      <c r="J22" s="59">
        <v>4</v>
      </c>
      <c r="K22" s="59">
        <v>2</v>
      </c>
      <c r="L22" s="59">
        <v>1</v>
      </c>
      <c r="M22" s="59">
        <v>1</v>
      </c>
      <c r="N22" s="59">
        <v>1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61</v>
      </c>
      <c r="C23" s="59" t="s">
        <v>38</v>
      </c>
      <c r="D23" s="100">
        <v>43578</v>
      </c>
      <c r="E23" s="59">
        <v>9067</v>
      </c>
      <c r="F23" s="59">
        <v>45</v>
      </c>
      <c r="G23" s="59">
        <v>10</v>
      </c>
      <c r="H23" s="59"/>
      <c r="I23" s="59"/>
      <c r="J23" s="59"/>
      <c r="K23" s="59">
        <v>2</v>
      </c>
      <c r="L23" s="59"/>
      <c r="M23" s="59"/>
      <c r="N23" s="59">
        <v>3</v>
      </c>
      <c r="O23" s="59">
        <v>1</v>
      </c>
      <c r="P23" s="59">
        <v>1</v>
      </c>
      <c r="Q23" s="59">
        <v>1</v>
      </c>
      <c r="R23" s="59">
        <v>2</v>
      </c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62</v>
      </c>
      <c r="C24" s="59" t="s">
        <v>38</v>
      </c>
      <c r="D24" s="100">
        <v>43578</v>
      </c>
      <c r="E24" s="59">
        <v>6958</v>
      </c>
      <c r="F24" s="59">
        <v>33</v>
      </c>
      <c r="G24" s="59">
        <v>10</v>
      </c>
      <c r="H24" s="59"/>
      <c r="I24" s="59"/>
      <c r="J24" s="59">
        <v>1</v>
      </c>
      <c r="K24" s="59">
        <v>1</v>
      </c>
      <c r="L24" s="59"/>
      <c r="M24" s="59">
        <v>1</v>
      </c>
      <c r="N24" s="59">
        <v>3</v>
      </c>
      <c r="O24" s="59">
        <v>3</v>
      </c>
      <c r="P24" s="59">
        <v>1</v>
      </c>
      <c r="Q24" s="59"/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63</v>
      </c>
      <c r="C25" s="59" t="s">
        <v>38</v>
      </c>
      <c r="D25" s="100">
        <v>43578</v>
      </c>
      <c r="E25" s="59">
        <v>2595</v>
      </c>
      <c r="F25" s="59">
        <v>72</v>
      </c>
      <c r="G25" s="59">
        <v>10</v>
      </c>
      <c r="H25" s="59">
        <v>1</v>
      </c>
      <c r="I25" s="59">
        <v>4</v>
      </c>
      <c r="J25" s="59">
        <v>3</v>
      </c>
      <c r="K25" s="59">
        <v>1</v>
      </c>
      <c r="L25" s="59"/>
      <c r="M25" s="59"/>
      <c r="N25" s="59">
        <v>1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64</v>
      </c>
      <c r="C26" s="59" t="s">
        <v>38</v>
      </c>
      <c r="D26" s="100">
        <v>43578</v>
      </c>
      <c r="E26" s="59">
        <v>4769</v>
      </c>
      <c r="F26" s="59">
        <v>35</v>
      </c>
      <c r="G26" s="59">
        <v>10</v>
      </c>
      <c r="H26" s="59"/>
      <c r="I26" s="59"/>
      <c r="J26" s="59">
        <v>1</v>
      </c>
      <c r="K26" s="59">
        <v>3</v>
      </c>
      <c r="L26" s="59">
        <v>2</v>
      </c>
      <c r="M26" s="59">
        <v>1</v>
      </c>
      <c r="N26" s="59">
        <v>3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59</v>
      </c>
      <c r="C27" s="59" t="s">
        <v>67</v>
      </c>
      <c r="D27" s="100">
        <v>43578</v>
      </c>
      <c r="E27" s="59">
        <v>1823</v>
      </c>
      <c r="F27" s="59">
        <v>70</v>
      </c>
      <c r="G27" s="59">
        <v>10</v>
      </c>
      <c r="H27" s="59">
        <v>6</v>
      </c>
      <c r="I27" s="59">
        <v>1</v>
      </c>
      <c r="J27" s="59">
        <v>1</v>
      </c>
      <c r="K27" s="59">
        <v>1</v>
      </c>
      <c r="L27" s="59">
        <v>1</v>
      </c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 x14ac:dyDescent="0.3">
      <c r="B28" s="59" t="s">
        <v>61</v>
      </c>
      <c r="C28" s="59" t="s">
        <v>67</v>
      </c>
      <c r="D28" s="100">
        <v>43578</v>
      </c>
      <c r="E28" s="59">
        <v>4761</v>
      </c>
      <c r="F28" s="59">
        <v>54</v>
      </c>
      <c r="G28" s="59">
        <v>10</v>
      </c>
      <c r="H28" s="59"/>
      <c r="I28" s="59"/>
      <c r="J28" s="59">
        <v>3</v>
      </c>
      <c r="K28" s="59">
        <v>3</v>
      </c>
      <c r="L28" s="59"/>
      <c r="M28" s="59"/>
      <c r="N28" s="59">
        <v>3</v>
      </c>
      <c r="O28" s="59"/>
      <c r="P28" s="59">
        <v>1</v>
      </c>
      <c r="Q28" s="59"/>
      <c r="R28" s="59"/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62</v>
      </c>
      <c r="C29" s="59" t="s">
        <v>67</v>
      </c>
      <c r="D29" s="100">
        <v>43578</v>
      </c>
      <c r="E29" s="59">
        <v>9362</v>
      </c>
      <c r="F29" s="59">
        <v>53</v>
      </c>
      <c r="G29" s="59">
        <v>10</v>
      </c>
      <c r="H29" s="59"/>
      <c r="I29" s="59">
        <v>1</v>
      </c>
      <c r="J29" s="59">
        <v>1</v>
      </c>
      <c r="K29" s="59"/>
      <c r="L29" s="59"/>
      <c r="M29" s="59"/>
      <c r="N29" s="59">
        <v>2</v>
      </c>
      <c r="O29" s="59">
        <v>1</v>
      </c>
      <c r="P29" s="59">
        <v>2</v>
      </c>
      <c r="Q29" s="59">
        <v>2</v>
      </c>
      <c r="R29" s="59"/>
      <c r="S29" s="59">
        <v>1</v>
      </c>
      <c r="T29" s="59"/>
      <c r="U29" s="59"/>
      <c r="V29" s="59"/>
      <c r="W29" s="59"/>
      <c r="X29" s="59"/>
      <c r="Y29" s="59"/>
    </row>
    <row r="30" spans="2:25" ht="16.5" customHeight="1" x14ac:dyDescent="0.3">
      <c r="B30" s="59" t="s">
        <v>63</v>
      </c>
      <c r="C30" s="59" t="s">
        <v>67</v>
      </c>
      <c r="D30" s="100">
        <v>43578</v>
      </c>
      <c r="E30" s="59">
        <v>2649</v>
      </c>
      <c r="F30" s="59">
        <v>78</v>
      </c>
      <c r="G30" s="59">
        <v>10</v>
      </c>
      <c r="H30" s="59">
        <v>5</v>
      </c>
      <c r="I30" s="59">
        <v>1</v>
      </c>
      <c r="J30" s="59"/>
      <c r="K30" s="59">
        <v>1</v>
      </c>
      <c r="L30" s="59"/>
      <c r="M30" s="59">
        <v>3</v>
      </c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ht="16.5" customHeight="1" x14ac:dyDescent="0.3">
      <c r="B31" s="59" t="s">
        <v>64</v>
      </c>
      <c r="C31" s="59" t="s">
        <v>67</v>
      </c>
      <c r="D31" s="100">
        <v>43578</v>
      </c>
      <c r="E31" s="59">
        <v>3225</v>
      </c>
      <c r="F31" s="59">
        <v>56</v>
      </c>
      <c r="G31" s="59">
        <v>10</v>
      </c>
      <c r="H31" s="59">
        <v>2</v>
      </c>
      <c r="I31" s="59"/>
      <c r="J31" s="59">
        <v>3</v>
      </c>
      <c r="K31" s="59">
        <v>1</v>
      </c>
      <c r="L31" s="59">
        <v>2</v>
      </c>
      <c r="M31" s="59">
        <v>1</v>
      </c>
      <c r="N31" s="59">
        <v>1</v>
      </c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x14ac:dyDescent="0.3">
      <c r="B32" s="59" t="s">
        <v>59</v>
      </c>
      <c r="C32" s="59" t="s">
        <v>69</v>
      </c>
      <c r="D32" s="100">
        <v>43578</v>
      </c>
      <c r="E32" s="65">
        <v>8.1</v>
      </c>
      <c r="F32" s="67">
        <v>16.917534807485147</v>
      </c>
      <c r="G32" s="59">
        <v>10</v>
      </c>
      <c r="H32" s="59" t="s">
        <v>42</v>
      </c>
      <c r="I32" s="59" t="s">
        <v>42</v>
      </c>
      <c r="J32" s="59" t="s">
        <v>42</v>
      </c>
      <c r="K32" s="59" t="s">
        <v>42</v>
      </c>
      <c r="L32" s="59" t="s">
        <v>42</v>
      </c>
      <c r="M32" s="59">
        <v>1</v>
      </c>
      <c r="N32" s="59" t="s">
        <v>42</v>
      </c>
      <c r="O32" s="59">
        <v>1</v>
      </c>
      <c r="P32" s="59">
        <v>4</v>
      </c>
      <c r="Q32" s="59">
        <v>3</v>
      </c>
      <c r="R32" s="59">
        <v>1</v>
      </c>
      <c r="S32" s="59" t="s">
        <v>42</v>
      </c>
      <c r="T32" s="59" t="s">
        <v>42</v>
      </c>
      <c r="U32" s="59"/>
      <c r="V32" s="59"/>
      <c r="W32" s="59"/>
      <c r="X32" s="59"/>
      <c r="Y32" s="59"/>
    </row>
    <row r="33" spans="2:25" x14ac:dyDescent="0.3">
      <c r="B33" s="59" t="s">
        <v>61</v>
      </c>
      <c r="C33" s="59" t="s">
        <v>69</v>
      </c>
      <c r="D33" s="100">
        <v>43578</v>
      </c>
      <c r="E33" s="65">
        <v>6.3</v>
      </c>
      <c r="F33" s="101">
        <v>7.6673951038039769</v>
      </c>
      <c r="G33" s="59">
        <v>10</v>
      </c>
      <c r="H33" s="59" t="s">
        <v>42</v>
      </c>
      <c r="I33" s="59" t="s">
        <v>42</v>
      </c>
      <c r="J33" s="59" t="s">
        <v>42</v>
      </c>
      <c r="K33" s="59" t="s">
        <v>42</v>
      </c>
      <c r="L33" s="59" t="s">
        <v>42</v>
      </c>
      <c r="M33" s="59" t="s">
        <v>42</v>
      </c>
      <c r="N33" s="59">
        <v>7</v>
      </c>
      <c r="O33" s="59">
        <v>3</v>
      </c>
      <c r="P33" s="59" t="s">
        <v>42</v>
      </c>
      <c r="Q33" s="59" t="s">
        <v>42</v>
      </c>
      <c r="R33" s="59" t="s">
        <v>42</v>
      </c>
      <c r="S33" s="59" t="s">
        <v>42</v>
      </c>
      <c r="T33" s="59" t="s">
        <v>42</v>
      </c>
      <c r="U33" s="59"/>
      <c r="V33" s="59"/>
      <c r="W33" s="59"/>
      <c r="X33" s="59"/>
      <c r="Y33" s="59"/>
    </row>
    <row r="34" spans="2:25" x14ac:dyDescent="0.3">
      <c r="B34" s="59" t="s">
        <v>62</v>
      </c>
      <c r="C34" s="59" t="s">
        <v>69</v>
      </c>
      <c r="D34" s="100">
        <v>43578</v>
      </c>
      <c r="E34" s="65">
        <v>8.4</v>
      </c>
      <c r="F34" s="64">
        <v>18.781205660633692</v>
      </c>
      <c r="G34" s="59">
        <v>10</v>
      </c>
      <c r="H34" s="59" t="s">
        <v>42</v>
      </c>
      <c r="I34" s="59" t="s">
        <v>42</v>
      </c>
      <c r="J34" s="59" t="s">
        <v>42</v>
      </c>
      <c r="K34" s="59" t="s">
        <v>42</v>
      </c>
      <c r="L34" s="59" t="s">
        <v>42</v>
      </c>
      <c r="M34" s="59" t="s">
        <v>42</v>
      </c>
      <c r="N34" s="59">
        <v>1</v>
      </c>
      <c r="O34" s="59">
        <v>2</v>
      </c>
      <c r="P34" s="59">
        <v>3</v>
      </c>
      <c r="Q34" s="59">
        <v>1</v>
      </c>
      <c r="R34" s="59">
        <v>2</v>
      </c>
      <c r="S34" s="59">
        <v>1</v>
      </c>
      <c r="T34" s="59" t="s">
        <v>42</v>
      </c>
      <c r="U34" s="59"/>
      <c r="V34" s="59"/>
      <c r="W34" s="59"/>
      <c r="X34" s="59"/>
      <c r="Y34" s="59"/>
    </row>
    <row r="35" spans="2:25" x14ac:dyDescent="0.3">
      <c r="B35" s="59" t="s">
        <v>63</v>
      </c>
      <c r="C35" s="59" t="s">
        <v>69</v>
      </c>
      <c r="D35" s="100">
        <v>43578</v>
      </c>
      <c r="E35" s="65">
        <v>7.3</v>
      </c>
      <c r="F35" s="64">
        <v>14.511642540703853</v>
      </c>
      <c r="G35" s="59">
        <v>10</v>
      </c>
      <c r="H35" s="59" t="s">
        <v>42</v>
      </c>
      <c r="I35" s="59" t="s">
        <v>42</v>
      </c>
      <c r="J35" s="59" t="s">
        <v>42</v>
      </c>
      <c r="K35" s="59" t="s">
        <v>42</v>
      </c>
      <c r="L35" s="59" t="s">
        <v>42</v>
      </c>
      <c r="M35" s="59">
        <v>1</v>
      </c>
      <c r="N35" s="59" t="s">
        <v>42</v>
      </c>
      <c r="O35" s="59">
        <v>5</v>
      </c>
      <c r="P35" s="59">
        <v>3</v>
      </c>
      <c r="Q35" s="59">
        <v>1</v>
      </c>
      <c r="R35" s="59" t="s">
        <v>42</v>
      </c>
      <c r="S35" s="59" t="s">
        <v>42</v>
      </c>
      <c r="T35" s="59" t="s">
        <v>42</v>
      </c>
      <c r="U35" s="59"/>
      <c r="V35" s="59"/>
      <c r="W35" s="59"/>
      <c r="X35" s="59"/>
      <c r="Y35" s="59"/>
    </row>
    <row r="36" spans="2:25" x14ac:dyDescent="0.3">
      <c r="B36" s="59" t="s">
        <v>64</v>
      </c>
      <c r="C36" s="59" t="s">
        <v>69</v>
      </c>
      <c r="D36" s="100">
        <v>43578</v>
      </c>
      <c r="E36" s="65">
        <v>8.1</v>
      </c>
      <c r="F36" s="64">
        <v>13.586480674254453</v>
      </c>
      <c r="G36" s="59">
        <v>10</v>
      </c>
      <c r="H36" s="59" t="s">
        <v>42</v>
      </c>
      <c r="I36" s="59" t="s">
        <v>42</v>
      </c>
      <c r="J36" s="59" t="s">
        <v>42</v>
      </c>
      <c r="K36" s="59" t="s">
        <v>42</v>
      </c>
      <c r="L36" s="59" t="s">
        <v>42</v>
      </c>
      <c r="M36" s="59" t="s">
        <v>42</v>
      </c>
      <c r="N36" s="59" t="s">
        <v>42</v>
      </c>
      <c r="O36" s="59">
        <v>4</v>
      </c>
      <c r="P36" s="59">
        <v>2</v>
      </c>
      <c r="Q36" s="59">
        <v>3</v>
      </c>
      <c r="R36" s="59">
        <v>1</v>
      </c>
      <c r="S36" s="59" t="s">
        <v>42</v>
      </c>
      <c r="T36" s="59" t="s">
        <v>42</v>
      </c>
      <c r="U36" s="59"/>
      <c r="V36" s="59"/>
      <c r="W36" s="59"/>
      <c r="X36" s="59"/>
      <c r="Y36" s="59"/>
    </row>
    <row r="37" spans="2:25" x14ac:dyDescent="0.3">
      <c r="B37" s="59" t="s">
        <v>59</v>
      </c>
      <c r="C37" s="59" t="s">
        <v>70</v>
      </c>
      <c r="D37" s="100">
        <v>43578</v>
      </c>
      <c r="E37" s="65">
        <v>0</v>
      </c>
      <c r="F37" s="64">
        <v>0</v>
      </c>
      <c r="G37" s="59">
        <v>10</v>
      </c>
      <c r="H37" s="59">
        <v>10</v>
      </c>
      <c r="I37" s="59" t="s">
        <v>42</v>
      </c>
      <c r="J37" s="59" t="s">
        <v>42</v>
      </c>
      <c r="K37" s="59" t="s">
        <v>42</v>
      </c>
      <c r="L37" s="59" t="s">
        <v>42</v>
      </c>
      <c r="M37" s="59" t="s">
        <v>42</v>
      </c>
      <c r="N37" s="59" t="s">
        <v>42</v>
      </c>
      <c r="O37" s="59" t="s">
        <v>42</v>
      </c>
      <c r="P37" s="59" t="s">
        <v>42</v>
      </c>
      <c r="Q37" s="59" t="s">
        <v>42</v>
      </c>
      <c r="R37" s="59" t="s">
        <v>42</v>
      </c>
      <c r="S37" s="59" t="s">
        <v>42</v>
      </c>
      <c r="T37" s="59" t="s">
        <v>42</v>
      </c>
      <c r="U37" s="59"/>
      <c r="V37" s="59"/>
      <c r="W37" s="59"/>
      <c r="X37" s="59"/>
      <c r="Y37" s="59"/>
    </row>
    <row r="38" spans="2:25" x14ac:dyDescent="0.3">
      <c r="B38" s="59" t="s">
        <v>61</v>
      </c>
      <c r="C38" s="59" t="s">
        <v>70</v>
      </c>
      <c r="D38" s="100">
        <v>43578</v>
      </c>
      <c r="E38" s="65">
        <v>0</v>
      </c>
      <c r="F38" s="64">
        <v>0</v>
      </c>
      <c r="G38" s="59">
        <v>10</v>
      </c>
      <c r="H38" s="59">
        <v>10</v>
      </c>
      <c r="I38" s="59" t="s">
        <v>42</v>
      </c>
      <c r="J38" s="59" t="s">
        <v>42</v>
      </c>
      <c r="K38" s="59" t="s">
        <v>42</v>
      </c>
      <c r="L38" s="59" t="s">
        <v>42</v>
      </c>
      <c r="M38" s="59" t="s">
        <v>42</v>
      </c>
      <c r="N38" s="59" t="s">
        <v>42</v>
      </c>
      <c r="O38" s="59" t="s">
        <v>42</v>
      </c>
      <c r="P38" s="59" t="s">
        <v>42</v>
      </c>
      <c r="Q38" s="59" t="s">
        <v>42</v>
      </c>
      <c r="R38" s="59" t="s">
        <v>42</v>
      </c>
      <c r="S38" s="59" t="s">
        <v>42</v>
      </c>
      <c r="T38" s="59" t="s">
        <v>42</v>
      </c>
      <c r="U38" s="59"/>
      <c r="V38" s="59"/>
      <c r="W38" s="59"/>
      <c r="X38" s="59"/>
      <c r="Y38" s="59"/>
    </row>
    <row r="39" spans="2:25" x14ac:dyDescent="0.3">
      <c r="B39" s="59" t="s">
        <v>62</v>
      </c>
      <c r="C39" s="59" t="s">
        <v>70</v>
      </c>
      <c r="D39" s="100">
        <v>43578</v>
      </c>
      <c r="E39" s="65">
        <v>0</v>
      </c>
      <c r="F39" s="64">
        <v>0</v>
      </c>
      <c r="G39" s="59">
        <v>10</v>
      </c>
      <c r="H39" s="59">
        <v>10</v>
      </c>
      <c r="I39" s="59" t="s">
        <v>42</v>
      </c>
      <c r="J39" s="59" t="s">
        <v>42</v>
      </c>
      <c r="K39" s="59" t="s">
        <v>42</v>
      </c>
      <c r="L39" s="59" t="s">
        <v>42</v>
      </c>
      <c r="M39" s="59" t="s">
        <v>42</v>
      </c>
      <c r="N39" s="59" t="s">
        <v>42</v>
      </c>
      <c r="O39" s="59" t="s">
        <v>42</v>
      </c>
      <c r="P39" s="59" t="s">
        <v>42</v>
      </c>
      <c r="Q39" s="59" t="s">
        <v>42</v>
      </c>
      <c r="R39" s="59" t="s">
        <v>42</v>
      </c>
      <c r="S39" s="59" t="s">
        <v>42</v>
      </c>
      <c r="T39" s="59" t="s">
        <v>42</v>
      </c>
      <c r="U39" s="59"/>
      <c r="V39" s="59"/>
      <c r="W39" s="59"/>
      <c r="X39" s="59"/>
      <c r="Y39" s="59"/>
    </row>
    <row r="40" spans="2:25" x14ac:dyDescent="0.3">
      <c r="B40" s="59" t="s">
        <v>63</v>
      </c>
      <c r="C40" s="59" t="s">
        <v>70</v>
      </c>
      <c r="D40" s="100">
        <v>43578</v>
      </c>
      <c r="E40" s="65">
        <v>0</v>
      </c>
      <c r="F40" s="64">
        <v>0</v>
      </c>
      <c r="G40" s="59">
        <v>10</v>
      </c>
      <c r="H40" s="59">
        <v>10</v>
      </c>
      <c r="I40" s="59" t="s">
        <v>42</v>
      </c>
      <c r="J40" s="59" t="s">
        <v>42</v>
      </c>
      <c r="K40" s="59" t="s">
        <v>42</v>
      </c>
      <c r="L40" s="59" t="s">
        <v>42</v>
      </c>
      <c r="M40" s="59" t="s">
        <v>42</v>
      </c>
      <c r="N40" s="59" t="s">
        <v>42</v>
      </c>
      <c r="O40" s="59" t="s">
        <v>42</v>
      </c>
      <c r="P40" s="59" t="s">
        <v>42</v>
      </c>
      <c r="Q40" s="59" t="s">
        <v>42</v>
      </c>
      <c r="R40" s="59" t="s">
        <v>42</v>
      </c>
      <c r="S40" s="59" t="s">
        <v>42</v>
      </c>
      <c r="T40" s="59" t="s">
        <v>42</v>
      </c>
      <c r="U40" s="59"/>
      <c r="V40" s="59"/>
      <c r="W40" s="59"/>
      <c r="X40" s="59"/>
      <c r="Y40" s="59"/>
    </row>
    <row r="41" spans="2:25" x14ac:dyDescent="0.3">
      <c r="B41" s="59" t="s">
        <v>64</v>
      </c>
      <c r="C41" s="59" t="s">
        <v>70</v>
      </c>
      <c r="D41" s="100">
        <v>43578</v>
      </c>
      <c r="E41" s="65">
        <v>0</v>
      </c>
      <c r="F41" s="64">
        <v>0</v>
      </c>
      <c r="G41" s="59">
        <v>10</v>
      </c>
      <c r="H41" s="59">
        <v>10</v>
      </c>
      <c r="I41" s="59" t="s">
        <v>42</v>
      </c>
      <c r="J41" s="59" t="s">
        <v>42</v>
      </c>
      <c r="K41" s="59" t="s">
        <v>42</v>
      </c>
      <c r="L41" s="59" t="s">
        <v>42</v>
      </c>
      <c r="M41" s="59" t="s">
        <v>42</v>
      </c>
      <c r="N41" s="59" t="s">
        <v>42</v>
      </c>
      <c r="O41" s="59" t="s">
        <v>42</v>
      </c>
      <c r="P41" s="59" t="s">
        <v>42</v>
      </c>
      <c r="Q41" s="59" t="s">
        <v>42</v>
      </c>
      <c r="R41" s="59" t="s">
        <v>42</v>
      </c>
      <c r="S41" s="59" t="s">
        <v>42</v>
      </c>
      <c r="T41" s="59" t="s">
        <v>42</v>
      </c>
      <c r="U41" s="59"/>
      <c r="V41" s="59"/>
      <c r="W41" s="59"/>
      <c r="X41" s="59"/>
      <c r="Y41" s="59"/>
    </row>
    <row r="42" spans="2:25" ht="16.5" customHeight="1" x14ac:dyDescent="0.3">
      <c r="B42" s="59" t="s">
        <v>59</v>
      </c>
      <c r="C42" s="59" t="s">
        <v>66</v>
      </c>
      <c r="D42" s="100">
        <v>43578</v>
      </c>
      <c r="E42" s="59">
        <v>5589</v>
      </c>
      <c r="F42" s="59">
        <v>39</v>
      </c>
      <c r="G42" s="59">
        <v>10</v>
      </c>
      <c r="H42" s="59"/>
      <c r="I42" s="59"/>
      <c r="J42" s="59"/>
      <c r="K42" s="59"/>
      <c r="L42" s="59">
        <v>3</v>
      </c>
      <c r="M42" s="59">
        <v>1</v>
      </c>
      <c r="N42" s="59">
        <v>2</v>
      </c>
      <c r="O42" s="59">
        <v>3</v>
      </c>
      <c r="P42" s="59"/>
      <c r="Q42" s="59">
        <v>1</v>
      </c>
      <c r="R42" s="59"/>
      <c r="S42" s="59"/>
      <c r="T42" s="59"/>
      <c r="U42" s="59"/>
      <c r="V42" s="59"/>
      <c r="W42" s="59"/>
      <c r="X42" s="59"/>
      <c r="Y42" s="59"/>
    </row>
    <row r="43" spans="2:25" ht="16.5" customHeight="1" x14ac:dyDescent="0.3">
      <c r="B43" s="59" t="s">
        <v>61</v>
      </c>
      <c r="C43" s="59" t="s">
        <v>66</v>
      </c>
      <c r="D43" s="100">
        <v>43578</v>
      </c>
      <c r="E43" s="59">
        <v>3407</v>
      </c>
      <c r="F43" s="59">
        <v>29</v>
      </c>
      <c r="G43" s="59">
        <v>10</v>
      </c>
      <c r="H43" s="59"/>
      <c r="I43" s="59"/>
      <c r="J43" s="59">
        <v>1</v>
      </c>
      <c r="K43" s="59">
        <v>1</v>
      </c>
      <c r="L43" s="59">
        <v>6</v>
      </c>
      <c r="M43" s="59">
        <v>2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 ht="16.5" customHeight="1" x14ac:dyDescent="0.3">
      <c r="B44" s="59" t="s">
        <v>62</v>
      </c>
      <c r="C44" s="59" t="s">
        <v>66</v>
      </c>
      <c r="D44" s="100">
        <v>43578</v>
      </c>
      <c r="E44" s="59">
        <v>4312</v>
      </c>
      <c r="F44" s="59">
        <v>25</v>
      </c>
      <c r="G44" s="59">
        <v>10</v>
      </c>
      <c r="H44" s="59"/>
      <c r="I44" s="59"/>
      <c r="J44" s="59"/>
      <c r="K44" s="59">
        <v>1</v>
      </c>
      <c r="L44" s="59">
        <v>3</v>
      </c>
      <c r="M44" s="59">
        <v>2</v>
      </c>
      <c r="N44" s="59">
        <v>4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2:25" ht="16.5" customHeight="1" x14ac:dyDescent="0.3">
      <c r="B45" s="59" t="s">
        <v>63</v>
      </c>
      <c r="C45" s="59" t="s">
        <v>66</v>
      </c>
      <c r="D45" s="100">
        <v>43578</v>
      </c>
      <c r="E45" s="59">
        <v>3565</v>
      </c>
      <c r="F45" s="59">
        <v>29</v>
      </c>
      <c r="G45" s="59">
        <v>10</v>
      </c>
      <c r="H45" s="59"/>
      <c r="I45" s="59"/>
      <c r="J45" s="59"/>
      <c r="K45" s="59">
        <v>3</v>
      </c>
      <c r="L45" s="59">
        <v>5</v>
      </c>
      <c r="M45" s="59">
        <v>1</v>
      </c>
      <c r="N45" s="59">
        <v>1</v>
      </c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2:25" ht="16.5" customHeight="1" x14ac:dyDescent="0.3">
      <c r="B46" s="59" t="s">
        <v>64</v>
      </c>
      <c r="C46" s="59" t="s">
        <v>66</v>
      </c>
      <c r="D46" s="100">
        <v>43578</v>
      </c>
      <c r="E46" s="59">
        <v>3287</v>
      </c>
      <c r="F46" s="59">
        <v>26</v>
      </c>
      <c r="G46" s="59">
        <v>10</v>
      </c>
      <c r="H46" s="59"/>
      <c r="I46" s="59"/>
      <c r="J46" s="59">
        <v>1</v>
      </c>
      <c r="K46" s="59">
        <v>2</v>
      </c>
      <c r="L46" s="59">
        <v>5</v>
      </c>
      <c r="M46" s="59">
        <v>2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2:25" x14ac:dyDescent="0.3">
      <c r="B47" s="59" t="s">
        <v>59</v>
      </c>
      <c r="C47" s="59" t="s">
        <v>65</v>
      </c>
      <c r="D47" s="100">
        <v>43578</v>
      </c>
      <c r="E47" s="59">
        <v>44</v>
      </c>
      <c r="F47" s="59">
        <v>155</v>
      </c>
      <c r="G47" s="59">
        <v>10</v>
      </c>
      <c r="H47" s="59">
        <v>10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2:25" x14ac:dyDescent="0.3">
      <c r="B48" s="59" t="s">
        <v>61</v>
      </c>
      <c r="C48" s="59" t="s">
        <v>65</v>
      </c>
      <c r="D48" s="100">
        <v>43578</v>
      </c>
      <c r="E48" s="59">
        <v>288</v>
      </c>
      <c r="F48" s="59">
        <v>147</v>
      </c>
      <c r="G48" s="59">
        <v>10</v>
      </c>
      <c r="H48" s="59">
        <v>9</v>
      </c>
      <c r="I48" s="59"/>
      <c r="J48" s="59">
        <v>1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2:25" x14ac:dyDescent="0.3">
      <c r="B49" s="59" t="s">
        <v>62</v>
      </c>
      <c r="C49" s="59" t="s">
        <v>65</v>
      </c>
      <c r="D49" s="100">
        <v>43578</v>
      </c>
      <c r="E49" s="59">
        <v>98</v>
      </c>
      <c r="F49" s="59">
        <v>114</v>
      </c>
      <c r="G49" s="59">
        <v>10</v>
      </c>
      <c r="H49" s="59">
        <v>10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2:25" x14ac:dyDescent="0.3">
      <c r="B50" s="59" t="s">
        <v>63</v>
      </c>
      <c r="C50" s="59" t="s">
        <v>65</v>
      </c>
      <c r="D50" s="100">
        <v>43578</v>
      </c>
      <c r="E50" s="59">
        <v>74</v>
      </c>
      <c r="F50" s="59">
        <v>96</v>
      </c>
      <c r="G50" s="59">
        <v>10</v>
      </c>
      <c r="H50" s="59">
        <v>10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2:25" x14ac:dyDescent="0.3">
      <c r="B51" s="59" t="s">
        <v>64</v>
      </c>
      <c r="C51" s="59" t="s">
        <v>65</v>
      </c>
      <c r="D51" s="100">
        <v>43578</v>
      </c>
      <c r="E51" s="59">
        <v>95</v>
      </c>
      <c r="F51" s="59">
        <v>141</v>
      </c>
      <c r="G51" s="59">
        <v>10</v>
      </c>
      <c r="H51" s="59">
        <v>10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3" spans="2:25" x14ac:dyDescent="0.3">
      <c r="B53" s="68" t="s">
        <v>43</v>
      </c>
    </row>
    <row r="54" spans="2:25" x14ac:dyDescent="0.3">
      <c r="B54" s="69" t="s">
        <v>44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1"/>
    </row>
    <row r="55" spans="2:25" x14ac:dyDescent="0.3">
      <c r="B55" s="72" t="s">
        <v>71</v>
      </c>
      <c r="Y55" s="73"/>
    </row>
    <row r="56" spans="2:25" x14ac:dyDescent="0.3">
      <c r="B56" s="72"/>
      <c r="Y56" s="73"/>
    </row>
    <row r="57" spans="2:25" x14ac:dyDescent="0.3">
      <c r="B57" s="72"/>
      <c r="Y57" s="73"/>
    </row>
    <row r="58" spans="2:25" x14ac:dyDescent="0.3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29 D22:D25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:C25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5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5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:Y26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4 D47 D26:D29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Y47 B22:Y24 B26:Y29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2:G22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45 D30:D31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6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:D31 D42:D45 G42:G45 G14:G16 G30:G31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45 D14:D15 D30:D31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31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G31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46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G46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6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7:D29 D22 D16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42:H46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42:G46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2:G45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42:Y45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42:Y46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7:C41 B32:D3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7:D4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D4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3:D26 D47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 D26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Y47 B22:Y29">
    <cfRule type="colorScale" priority="8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31 D42:D45 D47:D51">
    <cfRule type="colorScale" priority="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7:D51 D12:D16 D22:D26">
    <cfRule type="colorScale" priority="10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Y51 H42:H46 B22:Y26 B12:Y16 H27:H31"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 D22:D31 D42:D51">
    <cfRule type="colorScale" priority="1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B22:Y31 B42:Y51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7:G51 G22:G29 D12:D16 G12:G16 D22:D31 D42:D51">
    <cfRule type="colorScale" priority="1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Y47 B42:Y45 B14:Y16 B22:Y31">
    <cfRule type="colorScale" priority="1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45 D47 D14:D16 D22:D31">
    <cfRule type="colorScale" priority="1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6 D47 D22:D29">
    <cfRule type="colorScale" priority="1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 D42:D51">
    <cfRule type="colorScale" priority="1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41">
    <cfRule type="colorScale" priority="19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41 B12:X31 B42:X51">
    <cfRule type="colorScale" priority="2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59" bottom="0.48" header="0.3" footer="0.3"/>
  <pageSetup paperSize="9"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16" zoomScaleNormal="100" workbookViewId="0">
      <selection activeCell="Q17" sqref="Q17"/>
    </sheetView>
  </sheetViews>
  <sheetFormatPr defaultRowHeight="16.5" x14ac:dyDescent="0.3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25" style="1" customWidth="1"/>
    <col min="7" max="7" width="5.875" style="1" customWidth="1"/>
    <col min="8" max="25" width="3.25" style="1" customWidth="1"/>
  </cols>
  <sheetData>
    <row r="1" spans="1:25" ht="20.25" x14ac:dyDescent="0.3">
      <c r="B1" s="77" t="s">
        <v>72</v>
      </c>
      <c r="C1" s="3"/>
      <c r="E1" s="78" t="s">
        <v>73</v>
      </c>
      <c r="G1" s="128"/>
      <c r="H1" s="128"/>
      <c r="I1" s="128"/>
      <c r="O1" s="79"/>
      <c r="Q1" s="79"/>
      <c r="T1" s="102" t="s">
        <v>74</v>
      </c>
    </row>
    <row r="2" spans="1:25" ht="20.25" x14ac:dyDescent="0.3">
      <c r="B2" s="129" t="s">
        <v>75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x14ac:dyDescent="0.3">
      <c r="B3" s="119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 x14ac:dyDescent="0.35">
      <c r="A4" s="81"/>
      <c r="B4" s="82" t="s">
        <v>76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81"/>
      <c r="B5" s="11" t="s">
        <v>77</v>
      </c>
      <c r="C5" s="12" t="s">
        <v>78</v>
      </c>
      <c r="D5" s="13"/>
      <c r="E5" s="14" t="s">
        <v>79</v>
      </c>
      <c r="F5" s="15"/>
      <c r="G5" s="120" t="s">
        <v>8</v>
      </c>
      <c r="H5" s="120"/>
      <c r="I5" s="16"/>
      <c r="J5" s="121">
        <v>43607</v>
      </c>
      <c r="K5" s="121"/>
      <c r="L5" s="121"/>
      <c r="M5" s="121"/>
      <c r="N5" s="121"/>
      <c r="O5" s="16"/>
      <c r="P5" s="84" t="s">
        <v>9</v>
      </c>
      <c r="Q5" s="18"/>
      <c r="R5" s="19"/>
      <c r="S5" s="14"/>
      <c r="T5" s="14"/>
      <c r="U5" s="122">
        <v>43609</v>
      </c>
      <c r="V5" s="123"/>
      <c r="W5" s="123"/>
      <c r="X5" s="123"/>
      <c r="Y5" s="20"/>
    </row>
    <row r="6" spans="1:25" x14ac:dyDescent="0.15">
      <c r="A6" s="81"/>
      <c r="B6" s="21" t="s">
        <v>10</v>
      </c>
      <c r="C6" s="22" t="s">
        <v>80</v>
      </c>
      <c r="D6" s="85"/>
      <c r="E6" s="86" t="s">
        <v>81</v>
      </c>
      <c r="F6" s="87"/>
      <c r="G6" s="124" t="s">
        <v>82</v>
      </c>
      <c r="H6" s="124"/>
      <c r="I6" s="88"/>
      <c r="J6" s="125">
        <v>43518</v>
      </c>
      <c r="K6" s="125"/>
      <c r="L6" s="125"/>
      <c r="M6" s="125"/>
      <c r="N6" s="125"/>
      <c r="O6" s="88"/>
      <c r="P6" s="89" t="s">
        <v>83</v>
      </c>
      <c r="Q6" s="90"/>
      <c r="R6" s="90"/>
      <c r="S6" s="88"/>
      <c r="T6" s="90"/>
      <c r="U6" s="126"/>
      <c r="V6" s="126"/>
      <c r="W6" s="126"/>
      <c r="X6" s="126"/>
      <c r="Y6" s="91" t="s">
        <v>84</v>
      </c>
    </row>
    <row r="7" spans="1:25" x14ac:dyDescent="0.2">
      <c r="A7" s="92"/>
      <c r="B7" s="31" t="s">
        <v>52</v>
      </c>
      <c r="C7" s="22" t="s">
        <v>85</v>
      </c>
      <c r="D7" s="85"/>
      <c r="E7" s="93"/>
      <c r="F7" s="94"/>
      <c r="G7" s="124" t="s">
        <v>18</v>
      </c>
      <c r="H7" s="124"/>
      <c r="I7" s="88"/>
      <c r="J7" s="127"/>
      <c r="K7" s="127"/>
      <c r="L7" s="127"/>
      <c r="M7" s="127"/>
      <c r="N7" s="127"/>
      <c r="O7" s="88"/>
      <c r="P7" s="89" t="s">
        <v>54</v>
      </c>
      <c r="Q7" s="93"/>
      <c r="R7" s="93"/>
      <c r="S7" s="93"/>
      <c r="T7" s="93"/>
      <c r="U7" s="126"/>
      <c r="V7" s="126"/>
      <c r="W7" s="126"/>
      <c r="X7" s="126"/>
      <c r="Y7" s="34"/>
    </row>
    <row r="8" spans="1:25" ht="17.25" thickBot="1" x14ac:dyDescent="0.25">
      <c r="A8" s="92"/>
      <c r="B8" s="35" t="s">
        <v>20</v>
      </c>
      <c r="C8" s="36" t="s">
        <v>21</v>
      </c>
      <c r="D8" s="37"/>
      <c r="E8" s="38" t="s">
        <v>22</v>
      </c>
      <c r="F8" s="39"/>
      <c r="G8" s="95"/>
      <c r="H8" s="39"/>
      <c r="I8" s="36"/>
      <c r="J8" s="41"/>
      <c r="K8" s="42"/>
      <c r="L8" s="42"/>
      <c r="M8" s="42"/>
      <c r="N8" s="42"/>
      <c r="O8" s="36"/>
      <c r="P8" s="95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96" t="s">
        <v>86</v>
      </c>
      <c r="C9" s="97"/>
      <c r="D9" s="97"/>
      <c r="E9" s="97"/>
      <c r="F9" s="97"/>
      <c r="G9" s="98"/>
      <c r="H9" s="98"/>
      <c r="I9" s="98"/>
      <c r="J9" s="98"/>
      <c r="K9" s="98"/>
      <c r="L9" s="99"/>
      <c r="M9" s="98"/>
      <c r="N9" s="98"/>
      <c r="O9" s="9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혜인농장</v>
      </c>
      <c r="C10" s="51" t="s">
        <v>87</v>
      </c>
      <c r="D10" s="52">
        <f>ROUNDDOWN((J5-J6+1)/7,0)</f>
        <v>12</v>
      </c>
      <c r="E10" s="53" t="s">
        <v>25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B12" s="59" t="s">
        <v>88</v>
      </c>
      <c r="C12" s="59" t="s">
        <v>89</v>
      </c>
      <c r="D12" s="100">
        <v>43607</v>
      </c>
      <c r="E12" s="59">
        <v>9</v>
      </c>
      <c r="F12" s="59">
        <v>222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B13" s="59" t="s">
        <v>90</v>
      </c>
      <c r="C13" s="59" t="s">
        <v>89</v>
      </c>
      <c r="D13" s="100">
        <v>43607</v>
      </c>
      <c r="E13" s="59">
        <v>18</v>
      </c>
      <c r="F13" s="59">
        <v>78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B14" s="59" t="s">
        <v>91</v>
      </c>
      <c r="C14" s="59" t="s">
        <v>89</v>
      </c>
      <c r="D14" s="100">
        <v>43607</v>
      </c>
      <c r="E14" s="59">
        <v>84</v>
      </c>
      <c r="F14" s="59">
        <v>140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B15" s="59" t="s">
        <v>92</v>
      </c>
      <c r="C15" s="59" t="s">
        <v>89</v>
      </c>
      <c r="D15" s="100">
        <v>43607</v>
      </c>
      <c r="E15" s="59">
        <v>73</v>
      </c>
      <c r="F15" s="59">
        <v>262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B16" s="59" t="s">
        <v>93</v>
      </c>
      <c r="C16" s="59" t="s">
        <v>89</v>
      </c>
      <c r="D16" s="100">
        <v>43607</v>
      </c>
      <c r="E16" s="59">
        <v>6</v>
      </c>
      <c r="F16" s="59">
        <v>183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">
      <c r="B17" s="59" t="s">
        <v>88</v>
      </c>
      <c r="C17" s="59" t="s">
        <v>94</v>
      </c>
      <c r="D17" s="100">
        <v>43607</v>
      </c>
      <c r="E17" s="59">
        <v>48</v>
      </c>
      <c r="F17" s="59">
        <v>48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">
      <c r="B18" s="59" t="s">
        <v>90</v>
      </c>
      <c r="C18" s="59" t="s">
        <v>94</v>
      </c>
      <c r="D18" s="100">
        <v>43607</v>
      </c>
      <c r="E18" s="59">
        <v>28</v>
      </c>
      <c r="F18" s="59">
        <v>43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x14ac:dyDescent="0.3">
      <c r="B19" s="59" t="s">
        <v>91</v>
      </c>
      <c r="C19" s="59" t="s">
        <v>94</v>
      </c>
      <c r="D19" s="100">
        <v>43607</v>
      </c>
      <c r="E19" s="59">
        <v>39</v>
      </c>
      <c r="F19" s="59">
        <v>56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x14ac:dyDescent="0.3">
      <c r="B20" s="59" t="s">
        <v>92</v>
      </c>
      <c r="C20" s="59" t="s">
        <v>94</v>
      </c>
      <c r="D20" s="100">
        <v>43607</v>
      </c>
      <c r="E20" s="59">
        <v>15</v>
      </c>
      <c r="F20" s="59">
        <v>53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 x14ac:dyDescent="0.3">
      <c r="B21" s="59" t="s">
        <v>93</v>
      </c>
      <c r="C21" s="59" t="s">
        <v>94</v>
      </c>
      <c r="D21" s="100">
        <v>43607</v>
      </c>
      <c r="E21" s="59">
        <v>35</v>
      </c>
      <c r="F21" s="59">
        <v>51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 x14ac:dyDescent="0.3">
      <c r="B22" s="59" t="s">
        <v>88</v>
      </c>
      <c r="C22" s="59" t="s">
        <v>38</v>
      </c>
      <c r="D22" s="100">
        <v>43607</v>
      </c>
      <c r="E22" s="59">
        <v>6792</v>
      </c>
      <c r="F22" s="59">
        <v>41</v>
      </c>
      <c r="G22" s="59">
        <v>10</v>
      </c>
      <c r="H22" s="59"/>
      <c r="I22" s="59"/>
      <c r="J22" s="59">
        <v>1</v>
      </c>
      <c r="K22" s="59">
        <v>1</v>
      </c>
      <c r="L22" s="59"/>
      <c r="M22" s="59">
        <v>3</v>
      </c>
      <c r="N22" s="59"/>
      <c r="O22" s="59">
        <v>4</v>
      </c>
      <c r="P22" s="59">
        <v>1</v>
      </c>
      <c r="Q22" s="59"/>
      <c r="R22" s="59"/>
      <c r="S22" s="59"/>
      <c r="T22" s="59"/>
      <c r="U22" s="59"/>
      <c r="V22" s="59"/>
      <c r="W22" s="59"/>
      <c r="X22" s="59"/>
      <c r="Y22" s="59"/>
    </row>
    <row r="23" spans="2:25" x14ac:dyDescent="0.3">
      <c r="B23" s="59" t="s">
        <v>90</v>
      </c>
      <c r="C23" s="59" t="s">
        <v>38</v>
      </c>
      <c r="D23" s="100">
        <v>43607</v>
      </c>
      <c r="E23" s="59">
        <v>9562</v>
      </c>
      <c r="F23" s="59">
        <v>26</v>
      </c>
      <c r="G23" s="59">
        <v>10</v>
      </c>
      <c r="H23" s="59"/>
      <c r="I23" s="59"/>
      <c r="J23" s="59"/>
      <c r="K23" s="59"/>
      <c r="L23" s="59"/>
      <c r="M23" s="59"/>
      <c r="N23" s="59">
        <v>3</v>
      </c>
      <c r="O23" s="59">
        <v>3</v>
      </c>
      <c r="P23" s="59">
        <v>2</v>
      </c>
      <c r="Q23" s="59">
        <v>1</v>
      </c>
      <c r="R23" s="59">
        <v>1</v>
      </c>
      <c r="S23" s="59"/>
      <c r="T23" s="59"/>
      <c r="U23" s="59"/>
      <c r="V23" s="59"/>
      <c r="W23" s="59"/>
      <c r="X23" s="59"/>
      <c r="Y23" s="59"/>
    </row>
    <row r="24" spans="2:25" x14ac:dyDescent="0.3">
      <c r="B24" s="59" t="s">
        <v>91</v>
      </c>
      <c r="C24" s="59" t="s">
        <v>38</v>
      </c>
      <c r="D24" s="100">
        <v>43607</v>
      </c>
      <c r="E24" s="59">
        <v>7156</v>
      </c>
      <c r="F24" s="59">
        <v>27</v>
      </c>
      <c r="G24" s="59">
        <v>10</v>
      </c>
      <c r="H24" s="59"/>
      <c r="I24" s="59"/>
      <c r="J24" s="59"/>
      <c r="K24" s="59"/>
      <c r="L24" s="59">
        <v>2</v>
      </c>
      <c r="M24" s="59">
        <v>1</v>
      </c>
      <c r="N24" s="59">
        <v>4</v>
      </c>
      <c r="O24" s="59">
        <v>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x14ac:dyDescent="0.3">
      <c r="B25" s="59" t="s">
        <v>92</v>
      </c>
      <c r="C25" s="59" t="s">
        <v>38</v>
      </c>
      <c r="D25" s="100">
        <v>43607</v>
      </c>
      <c r="E25" s="59">
        <v>3664</v>
      </c>
      <c r="F25" s="59">
        <v>36</v>
      </c>
      <c r="G25" s="59">
        <v>10</v>
      </c>
      <c r="H25" s="59"/>
      <c r="I25" s="59">
        <v>1</v>
      </c>
      <c r="J25" s="59">
        <v>2</v>
      </c>
      <c r="K25" s="59">
        <v>4</v>
      </c>
      <c r="L25" s="59">
        <v>2</v>
      </c>
      <c r="M25" s="59"/>
      <c r="N25" s="59">
        <v>1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x14ac:dyDescent="0.3">
      <c r="B26" s="59" t="s">
        <v>93</v>
      </c>
      <c r="C26" s="59" t="s">
        <v>38</v>
      </c>
      <c r="D26" s="100">
        <v>43607</v>
      </c>
      <c r="E26" s="59">
        <v>3906</v>
      </c>
      <c r="F26" s="59">
        <v>57</v>
      </c>
      <c r="G26" s="59">
        <v>10</v>
      </c>
      <c r="H26" s="59"/>
      <c r="I26" s="59">
        <v>1</v>
      </c>
      <c r="J26" s="59">
        <v>5</v>
      </c>
      <c r="K26" s="59"/>
      <c r="L26" s="59">
        <v>2</v>
      </c>
      <c r="M26" s="59"/>
      <c r="N26" s="59">
        <v>1</v>
      </c>
      <c r="O26" s="59">
        <v>1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x14ac:dyDescent="0.3">
      <c r="B27" s="59" t="s">
        <v>88</v>
      </c>
      <c r="C27" s="59" t="s">
        <v>95</v>
      </c>
      <c r="D27" s="100">
        <v>43607</v>
      </c>
      <c r="E27" s="59">
        <v>4637</v>
      </c>
      <c r="F27" s="59">
        <v>37</v>
      </c>
      <c r="G27" s="59">
        <v>10</v>
      </c>
      <c r="H27" s="59"/>
      <c r="I27" s="59">
        <v>1</v>
      </c>
      <c r="J27" s="59">
        <v>2</v>
      </c>
      <c r="K27" s="59"/>
      <c r="L27" s="59">
        <v>2</v>
      </c>
      <c r="M27" s="59">
        <v>1</v>
      </c>
      <c r="N27" s="59">
        <v>4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 x14ac:dyDescent="0.3">
      <c r="B28" s="59" t="s">
        <v>90</v>
      </c>
      <c r="C28" s="59" t="s">
        <v>95</v>
      </c>
      <c r="D28" s="100">
        <v>43607</v>
      </c>
      <c r="E28" s="59">
        <v>4917</v>
      </c>
      <c r="F28" s="59">
        <v>31</v>
      </c>
      <c r="G28" s="59">
        <v>10</v>
      </c>
      <c r="H28" s="59"/>
      <c r="I28" s="59"/>
      <c r="J28" s="59">
        <v>2</v>
      </c>
      <c r="K28" s="59"/>
      <c r="L28" s="59">
        <v>3</v>
      </c>
      <c r="M28" s="59">
        <v>1</v>
      </c>
      <c r="N28" s="59">
        <v>4</v>
      </c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x14ac:dyDescent="0.3">
      <c r="B29" s="59" t="s">
        <v>91</v>
      </c>
      <c r="C29" s="59" t="s">
        <v>95</v>
      </c>
      <c r="D29" s="100">
        <v>43607</v>
      </c>
      <c r="E29" s="59">
        <v>3938</v>
      </c>
      <c r="F29" s="59">
        <v>32</v>
      </c>
      <c r="G29" s="59">
        <v>10</v>
      </c>
      <c r="H29" s="59"/>
      <c r="I29" s="59">
        <v>1</v>
      </c>
      <c r="J29" s="59"/>
      <c r="K29" s="59">
        <v>4</v>
      </c>
      <c r="L29" s="59">
        <v>4</v>
      </c>
      <c r="M29" s="59"/>
      <c r="N29" s="59">
        <v>1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x14ac:dyDescent="0.3">
      <c r="B30" s="59" t="s">
        <v>92</v>
      </c>
      <c r="C30" s="59" t="s">
        <v>95</v>
      </c>
      <c r="D30" s="100">
        <v>43607</v>
      </c>
      <c r="E30" s="59">
        <v>2294</v>
      </c>
      <c r="F30" s="59">
        <v>44</v>
      </c>
      <c r="G30" s="59">
        <v>10</v>
      </c>
      <c r="H30" s="59"/>
      <c r="I30" s="59">
        <v>5</v>
      </c>
      <c r="J30" s="59">
        <v>4</v>
      </c>
      <c r="K30" s="59"/>
      <c r="L30" s="59">
        <v>1</v>
      </c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x14ac:dyDescent="0.3">
      <c r="B31" s="59" t="s">
        <v>93</v>
      </c>
      <c r="C31" s="59" t="s">
        <v>95</v>
      </c>
      <c r="D31" s="100">
        <v>43607</v>
      </c>
      <c r="E31" s="59">
        <v>2111</v>
      </c>
      <c r="F31" s="59">
        <v>27</v>
      </c>
      <c r="G31" s="59">
        <v>10</v>
      </c>
      <c r="H31" s="59"/>
      <c r="I31" s="59">
        <v>5</v>
      </c>
      <c r="J31" s="59">
        <v>3</v>
      </c>
      <c r="K31" s="59">
        <v>2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3" spans="2:25" x14ac:dyDescent="0.3">
      <c r="B33" s="68" t="s">
        <v>43</v>
      </c>
    </row>
    <row r="34" spans="2:25" x14ac:dyDescent="0.3">
      <c r="B34" s="69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1"/>
    </row>
    <row r="35" spans="2:25" x14ac:dyDescent="0.3">
      <c r="B35" s="72" t="s">
        <v>96</v>
      </c>
      <c r="Y35" s="73"/>
    </row>
    <row r="36" spans="2:25" x14ac:dyDescent="0.3">
      <c r="B36" s="72" t="s">
        <v>97</v>
      </c>
      <c r="Y36" s="73"/>
    </row>
    <row r="37" spans="2:25" x14ac:dyDescent="0.3">
      <c r="B37" s="72"/>
      <c r="Y37" s="73"/>
    </row>
    <row r="38" spans="2:25" x14ac:dyDescent="0.3"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6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3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Normal="100" workbookViewId="0">
      <selection activeCell="U16" sqref="U16"/>
    </sheetView>
  </sheetViews>
  <sheetFormatPr defaultRowHeight="16.5" x14ac:dyDescent="0.3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 x14ac:dyDescent="0.3">
      <c r="B1" s="77" t="s">
        <v>133</v>
      </c>
      <c r="C1" s="3"/>
      <c r="E1" s="78" t="s">
        <v>132</v>
      </c>
      <c r="G1" s="128"/>
      <c r="H1" s="128"/>
      <c r="I1" s="128"/>
      <c r="O1" s="79"/>
      <c r="Q1" s="79"/>
      <c r="T1" s="103" t="s">
        <v>131</v>
      </c>
    </row>
    <row r="2" spans="1:25" ht="20.25" x14ac:dyDescent="0.3">
      <c r="B2" s="129" t="s">
        <v>130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x14ac:dyDescent="0.3">
      <c r="B3" s="119" t="s">
        <v>129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7.25" thickBot="1" x14ac:dyDescent="0.35">
      <c r="A4" s="81"/>
      <c r="B4" s="82" t="s">
        <v>128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81"/>
      <c r="B5" s="11" t="s">
        <v>5</v>
      </c>
      <c r="C5" s="12" t="s">
        <v>6</v>
      </c>
      <c r="D5" s="13"/>
      <c r="E5" s="14" t="s">
        <v>127</v>
      </c>
      <c r="F5" s="15"/>
      <c r="G5" s="120" t="s">
        <v>126</v>
      </c>
      <c r="H5" s="120"/>
      <c r="I5" s="16"/>
      <c r="J5" s="121">
        <v>43637</v>
      </c>
      <c r="K5" s="121"/>
      <c r="L5" s="121"/>
      <c r="M5" s="121"/>
      <c r="N5" s="121"/>
      <c r="O5" s="16"/>
      <c r="P5" s="84" t="s">
        <v>125</v>
      </c>
      <c r="Q5" s="18"/>
      <c r="R5" s="19"/>
      <c r="S5" s="14"/>
      <c r="T5" s="14"/>
      <c r="U5" s="122">
        <v>43643</v>
      </c>
      <c r="V5" s="123"/>
      <c r="W5" s="123"/>
      <c r="X5" s="123"/>
      <c r="Y5" s="20"/>
    </row>
    <row r="6" spans="1:25" x14ac:dyDescent="0.15">
      <c r="A6" s="81"/>
      <c r="B6" s="21" t="s">
        <v>10</v>
      </c>
      <c r="C6" s="22" t="s">
        <v>124</v>
      </c>
      <c r="D6" s="85"/>
      <c r="E6" s="86" t="s">
        <v>123</v>
      </c>
      <c r="F6" s="87"/>
      <c r="G6" s="124" t="s">
        <v>122</v>
      </c>
      <c r="H6" s="124"/>
      <c r="I6" s="88"/>
      <c r="J6" s="125">
        <v>43518</v>
      </c>
      <c r="K6" s="125"/>
      <c r="L6" s="125"/>
      <c r="M6" s="125"/>
      <c r="N6" s="125"/>
      <c r="O6" s="88"/>
      <c r="P6" s="89" t="s">
        <v>121</v>
      </c>
      <c r="Q6" s="90"/>
      <c r="R6" s="90"/>
      <c r="S6" s="88"/>
      <c r="T6" s="90"/>
      <c r="U6" s="126"/>
      <c r="V6" s="126"/>
      <c r="W6" s="126"/>
      <c r="X6" s="126"/>
      <c r="Y6" s="91" t="s">
        <v>120</v>
      </c>
    </row>
    <row r="7" spans="1:25" x14ac:dyDescent="0.2">
      <c r="A7" s="92"/>
      <c r="B7" s="31" t="s">
        <v>119</v>
      </c>
      <c r="C7" s="22" t="s">
        <v>118</v>
      </c>
      <c r="D7" s="85"/>
      <c r="E7" s="93"/>
      <c r="F7" s="94"/>
      <c r="G7" s="124" t="s">
        <v>117</v>
      </c>
      <c r="H7" s="124"/>
      <c r="I7" s="88"/>
      <c r="J7" s="127"/>
      <c r="K7" s="127"/>
      <c r="L7" s="127"/>
      <c r="M7" s="127"/>
      <c r="N7" s="127"/>
      <c r="O7" s="88"/>
      <c r="P7" s="89" t="s">
        <v>116</v>
      </c>
      <c r="Q7" s="93"/>
      <c r="R7" s="93"/>
      <c r="S7" s="93"/>
      <c r="T7" s="93"/>
      <c r="U7" s="126"/>
      <c r="V7" s="126"/>
      <c r="W7" s="126"/>
      <c r="X7" s="126"/>
      <c r="Y7" s="34"/>
    </row>
    <row r="8" spans="1:25" ht="17.25" thickBot="1" x14ac:dyDescent="0.25">
      <c r="A8" s="92"/>
      <c r="B8" s="35" t="s">
        <v>115</v>
      </c>
      <c r="C8" s="36" t="s">
        <v>114</v>
      </c>
      <c r="D8" s="37"/>
      <c r="E8" s="38" t="s">
        <v>56</v>
      </c>
      <c r="F8" s="39"/>
      <c r="G8" s="95"/>
      <c r="H8" s="39"/>
      <c r="I8" s="36"/>
      <c r="J8" s="41"/>
      <c r="K8" s="42"/>
      <c r="L8" s="42"/>
      <c r="M8" s="42"/>
      <c r="N8" s="42"/>
      <c r="O8" s="36"/>
      <c r="P8" s="95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96" t="s">
        <v>113</v>
      </c>
      <c r="C9" s="97"/>
      <c r="D9" s="97"/>
      <c r="E9" s="97"/>
      <c r="F9" s="97"/>
      <c r="G9" s="98"/>
      <c r="H9" s="98"/>
      <c r="I9" s="98"/>
      <c r="J9" s="98"/>
      <c r="K9" s="98"/>
      <c r="L9" s="99"/>
      <c r="M9" s="98"/>
      <c r="N9" s="98"/>
      <c r="O9" s="9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혜인농장</v>
      </c>
      <c r="C10" s="51" t="s">
        <v>112</v>
      </c>
      <c r="D10" s="52">
        <f>ROUNDDOWN((J5-J6+1)/7,0)</f>
        <v>17</v>
      </c>
      <c r="E10" s="53" t="s">
        <v>111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x14ac:dyDescent="0.3">
      <c r="A12"/>
      <c r="B12" s="59" t="s">
        <v>103</v>
      </c>
      <c r="C12" s="59" t="s">
        <v>107</v>
      </c>
      <c r="D12" s="100">
        <v>43637</v>
      </c>
      <c r="E12" s="59">
        <v>9</v>
      </c>
      <c r="F12" s="59">
        <v>178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x14ac:dyDescent="0.3">
      <c r="A13"/>
      <c r="B13" s="59" t="s">
        <v>102</v>
      </c>
      <c r="C13" s="59" t="s">
        <v>107</v>
      </c>
      <c r="D13" s="100">
        <v>43637</v>
      </c>
      <c r="E13" s="59">
        <v>43</v>
      </c>
      <c r="F13" s="59">
        <v>112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x14ac:dyDescent="0.3">
      <c r="A14"/>
      <c r="B14" s="59" t="s">
        <v>101</v>
      </c>
      <c r="C14" s="59" t="s">
        <v>107</v>
      </c>
      <c r="D14" s="100">
        <v>43637</v>
      </c>
      <c r="E14" s="59">
        <v>79</v>
      </c>
      <c r="F14" s="59">
        <v>177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 x14ac:dyDescent="0.3">
      <c r="A15"/>
      <c r="B15" s="59" t="s">
        <v>100</v>
      </c>
      <c r="C15" s="59" t="s">
        <v>107</v>
      </c>
      <c r="D15" s="100">
        <v>43637</v>
      </c>
      <c r="E15" s="59">
        <v>8</v>
      </c>
      <c r="F15" s="59">
        <v>75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 x14ac:dyDescent="0.3">
      <c r="A16"/>
      <c r="B16" s="59" t="s">
        <v>99</v>
      </c>
      <c r="C16" s="59" t="s">
        <v>107</v>
      </c>
      <c r="D16" s="100">
        <v>43637</v>
      </c>
      <c r="E16" s="59">
        <v>22</v>
      </c>
      <c r="F16" s="59">
        <v>91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 x14ac:dyDescent="0.3">
      <c r="A17"/>
      <c r="B17" s="59" t="s">
        <v>103</v>
      </c>
      <c r="C17" s="59" t="s">
        <v>106</v>
      </c>
      <c r="D17" s="100">
        <v>43637</v>
      </c>
      <c r="E17" s="59">
        <v>52</v>
      </c>
      <c r="F17" s="59">
        <v>85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x14ac:dyDescent="0.3">
      <c r="A18"/>
      <c r="B18" s="59" t="s">
        <v>102</v>
      </c>
      <c r="C18" s="59" t="s">
        <v>106</v>
      </c>
      <c r="D18" s="100">
        <v>43637</v>
      </c>
      <c r="E18" s="59">
        <v>71</v>
      </c>
      <c r="F18" s="59">
        <v>99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x14ac:dyDescent="0.3">
      <c r="A19"/>
      <c r="B19" s="59" t="s">
        <v>101</v>
      </c>
      <c r="C19" s="59" t="s">
        <v>106</v>
      </c>
      <c r="D19" s="100">
        <v>43637</v>
      </c>
      <c r="E19" s="59">
        <v>93</v>
      </c>
      <c r="F19" s="59">
        <v>40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 x14ac:dyDescent="0.3">
      <c r="A20"/>
      <c r="B20" s="59" t="s">
        <v>100</v>
      </c>
      <c r="C20" s="59" t="s">
        <v>106</v>
      </c>
      <c r="D20" s="100">
        <v>43637</v>
      </c>
      <c r="E20" s="59">
        <v>60</v>
      </c>
      <c r="F20" s="59">
        <v>102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 x14ac:dyDescent="0.3">
      <c r="A21"/>
      <c r="B21" s="59" t="s">
        <v>99</v>
      </c>
      <c r="C21" s="59" t="s">
        <v>106</v>
      </c>
      <c r="D21" s="100">
        <v>43637</v>
      </c>
      <c r="E21" s="59">
        <v>59</v>
      </c>
      <c r="F21" s="59">
        <v>119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 x14ac:dyDescent="0.3">
      <c r="A22"/>
      <c r="B22" s="59" t="s">
        <v>103</v>
      </c>
      <c r="C22" s="59" t="s">
        <v>38</v>
      </c>
      <c r="D22" s="100">
        <v>43637</v>
      </c>
      <c r="E22" s="59">
        <v>6781</v>
      </c>
      <c r="F22" s="59">
        <v>52</v>
      </c>
      <c r="G22" s="59">
        <v>10</v>
      </c>
      <c r="H22" s="59"/>
      <c r="I22" s="59"/>
      <c r="J22" s="59">
        <v>1</v>
      </c>
      <c r="K22" s="59">
        <v>2</v>
      </c>
      <c r="L22" s="59">
        <v>1</v>
      </c>
      <c r="M22" s="59">
        <v>1</v>
      </c>
      <c r="N22" s="59">
        <v>1</v>
      </c>
      <c r="O22" s="59">
        <v>1</v>
      </c>
      <c r="P22" s="59">
        <v>2</v>
      </c>
      <c r="Q22" s="59">
        <v>1</v>
      </c>
      <c r="R22" s="59"/>
      <c r="S22" s="59"/>
      <c r="T22" s="59"/>
      <c r="U22" s="59"/>
      <c r="V22" s="59"/>
      <c r="W22" s="59"/>
      <c r="X22" s="59"/>
      <c r="Y22" s="59"/>
    </row>
    <row r="23" spans="1:25" x14ac:dyDescent="0.3">
      <c r="A23"/>
      <c r="B23" s="59" t="s">
        <v>102</v>
      </c>
      <c r="C23" s="59" t="s">
        <v>38</v>
      </c>
      <c r="D23" s="100">
        <v>43637</v>
      </c>
      <c r="E23" s="59">
        <v>8315</v>
      </c>
      <c r="F23" s="59">
        <v>33</v>
      </c>
      <c r="G23" s="59">
        <v>10</v>
      </c>
      <c r="H23" s="59"/>
      <c r="I23" s="59"/>
      <c r="J23" s="59"/>
      <c r="K23" s="59"/>
      <c r="L23" s="59"/>
      <c r="M23" s="59">
        <v>1</v>
      </c>
      <c r="N23" s="59">
        <v>5</v>
      </c>
      <c r="O23" s="59"/>
      <c r="P23" s="59">
        <v>3</v>
      </c>
      <c r="Q23" s="59">
        <v>1</v>
      </c>
      <c r="R23" s="59"/>
      <c r="S23" s="59"/>
      <c r="T23" s="59"/>
      <c r="U23" s="59"/>
      <c r="V23" s="59"/>
      <c r="W23" s="59"/>
      <c r="X23" s="59"/>
      <c r="Y23" s="59"/>
    </row>
    <row r="24" spans="1:25" x14ac:dyDescent="0.3">
      <c r="A24"/>
      <c r="B24" s="59" t="s">
        <v>101</v>
      </c>
      <c r="C24" s="59" t="s">
        <v>38</v>
      </c>
      <c r="D24" s="100">
        <v>43637</v>
      </c>
      <c r="E24" s="59">
        <v>3944</v>
      </c>
      <c r="F24" s="59">
        <v>51</v>
      </c>
      <c r="G24" s="59">
        <v>10</v>
      </c>
      <c r="H24" s="59"/>
      <c r="I24" s="59">
        <v>2</v>
      </c>
      <c r="J24" s="59">
        <v>2</v>
      </c>
      <c r="K24" s="59">
        <v>1</v>
      </c>
      <c r="L24" s="59">
        <v>2</v>
      </c>
      <c r="M24" s="59">
        <v>2</v>
      </c>
      <c r="N24" s="59">
        <v>1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5" x14ac:dyDescent="0.3">
      <c r="A25"/>
      <c r="B25" s="59" t="s">
        <v>100</v>
      </c>
      <c r="C25" s="59" t="s">
        <v>38</v>
      </c>
      <c r="D25" s="100">
        <v>43637</v>
      </c>
      <c r="E25" s="59">
        <v>5649</v>
      </c>
      <c r="F25" s="59">
        <v>71</v>
      </c>
      <c r="G25" s="59">
        <v>10</v>
      </c>
      <c r="H25" s="59"/>
      <c r="I25" s="59">
        <v>2</v>
      </c>
      <c r="J25" s="59">
        <v>1</v>
      </c>
      <c r="K25" s="59">
        <v>1</v>
      </c>
      <c r="L25" s="59"/>
      <c r="M25" s="59">
        <v>3</v>
      </c>
      <c r="N25" s="59">
        <v>1</v>
      </c>
      <c r="O25" s="59">
        <v>1</v>
      </c>
      <c r="P25" s="59"/>
      <c r="Q25" s="59"/>
      <c r="R25" s="59">
        <v>1</v>
      </c>
      <c r="S25" s="59"/>
      <c r="T25" s="59"/>
      <c r="U25" s="59"/>
      <c r="V25" s="59"/>
      <c r="W25" s="59"/>
      <c r="X25" s="59"/>
      <c r="Y25" s="59"/>
    </row>
    <row r="26" spans="1:25" x14ac:dyDescent="0.3">
      <c r="A26"/>
      <c r="B26" s="59" t="s">
        <v>99</v>
      </c>
      <c r="C26" s="59" t="s">
        <v>38</v>
      </c>
      <c r="D26" s="100">
        <v>43637</v>
      </c>
      <c r="E26" s="59">
        <v>5173</v>
      </c>
      <c r="F26" s="59">
        <v>61</v>
      </c>
      <c r="G26" s="59">
        <v>10</v>
      </c>
      <c r="H26" s="59"/>
      <c r="I26" s="59">
        <v>1</v>
      </c>
      <c r="J26" s="59">
        <v>2</v>
      </c>
      <c r="K26" s="59">
        <v>2</v>
      </c>
      <c r="L26" s="59"/>
      <c r="M26" s="59">
        <v>1</v>
      </c>
      <c r="N26" s="59">
        <v>2</v>
      </c>
      <c r="O26" s="59">
        <v>1</v>
      </c>
      <c r="P26" s="59">
        <v>1</v>
      </c>
      <c r="Q26" s="59"/>
      <c r="R26" s="59"/>
      <c r="S26" s="59"/>
      <c r="T26" s="59"/>
      <c r="U26" s="59"/>
      <c r="V26" s="59"/>
      <c r="W26" s="59"/>
      <c r="X26" s="59"/>
      <c r="Y26" s="59"/>
    </row>
    <row r="27" spans="1:25" x14ac:dyDescent="0.3">
      <c r="A27"/>
      <c r="B27" s="59" t="s">
        <v>103</v>
      </c>
      <c r="C27" s="59" t="s">
        <v>105</v>
      </c>
      <c r="D27" s="100">
        <v>43637</v>
      </c>
      <c r="E27" s="59">
        <v>7811</v>
      </c>
      <c r="F27" s="59">
        <v>44</v>
      </c>
      <c r="G27" s="59">
        <v>10</v>
      </c>
      <c r="H27" s="59"/>
      <c r="I27" s="59"/>
      <c r="J27" s="59"/>
      <c r="K27" s="59">
        <v>2</v>
      </c>
      <c r="L27" s="59"/>
      <c r="M27" s="59">
        <v>1</v>
      </c>
      <c r="N27" s="59">
        <v>3</v>
      </c>
      <c r="O27" s="59">
        <v>1</v>
      </c>
      <c r="P27" s="59">
        <v>2</v>
      </c>
      <c r="Q27" s="59"/>
      <c r="R27" s="59">
        <v>1</v>
      </c>
      <c r="S27" s="59"/>
      <c r="T27" s="59"/>
      <c r="U27" s="59"/>
      <c r="V27" s="59"/>
      <c r="W27" s="59"/>
      <c r="X27" s="59"/>
      <c r="Y27" s="59"/>
    </row>
    <row r="28" spans="1:25" x14ac:dyDescent="0.3">
      <c r="A28"/>
      <c r="B28" s="59" t="s">
        <v>102</v>
      </c>
      <c r="C28" s="59" t="s">
        <v>105</v>
      </c>
      <c r="D28" s="100">
        <v>43637</v>
      </c>
      <c r="E28" s="59">
        <v>3434</v>
      </c>
      <c r="F28" s="59">
        <v>62</v>
      </c>
      <c r="G28" s="59">
        <v>10</v>
      </c>
      <c r="H28" s="59">
        <v>2</v>
      </c>
      <c r="I28" s="59">
        <v>1</v>
      </c>
      <c r="J28" s="59">
        <v>2</v>
      </c>
      <c r="K28" s="59">
        <v>1</v>
      </c>
      <c r="L28" s="59">
        <v>2</v>
      </c>
      <c r="M28" s="59"/>
      <c r="N28" s="59">
        <v>2</v>
      </c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5" x14ac:dyDescent="0.3">
      <c r="A29"/>
      <c r="B29" s="59" t="s">
        <v>101</v>
      </c>
      <c r="C29" s="59" t="s">
        <v>105</v>
      </c>
      <c r="D29" s="100">
        <v>43637</v>
      </c>
      <c r="E29" s="59">
        <v>3456</v>
      </c>
      <c r="F29" s="59">
        <v>99</v>
      </c>
      <c r="G29" s="59">
        <v>10</v>
      </c>
      <c r="H29" s="59">
        <v>3</v>
      </c>
      <c r="I29" s="59">
        <v>1</v>
      </c>
      <c r="J29" s="59">
        <v>2</v>
      </c>
      <c r="K29" s="59">
        <v>2</v>
      </c>
      <c r="L29" s="59"/>
      <c r="M29" s="59"/>
      <c r="N29" s="59">
        <v>1</v>
      </c>
      <c r="O29" s="59"/>
      <c r="P29" s="59">
        <v>1</v>
      </c>
      <c r="Q29" s="59"/>
      <c r="R29" s="59"/>
      <c r="S29" s="59"/>
      <c r="T29" s="59"/>
      <c r="U29" s="59"/>
      <c r="V29" s="59"/>
      <c r="W29" s="59"/>
      <c r="X29" s="59"/>
      <c r="Y29" s="59"/>
    </row>
    <row r="30" spans="1:25" x14ac:dyDescent="0.3">
      <c r="A30"/>
      <c r="B30" s="59" t="s">
        <v>100</v>
      </c>
      <c r="C30" s="59" t="s">
        <v>105</v>
      </c>
      <c r="D30" s="100">
        <v>43637</v>
      </c>
      <c r="E30" s="59">
        <v>2753</v>
      </c>
      <c r="F30" s="59">
        <v>65</v>
      </c>
      <c r="G30" s="59">
        <v>10</v>
      </c>
      <c r="H30" s="59">
        <v>3</v>
      </c>
      <c r="I30" s="59">
        <v>1</v>
      </c>
      <c r="J30" s="59">
        <v>2</v>
      </c>
      <c r="K30" s="59">
        <v>2</v>
      </c>
      <c r="L30" s="59">
        <v>1</v>
      </c>
      <c r="M30" s="59"/>
      <c r="N30" s="59">
        <v>1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x14ac:dyDescent="0.3">
      <c r="A31"/>
      <c r="B31" s="59" t="s">
        <v>99</v>
      </c>
      <c r="C31" s="59" t="s">
        <v>105</v>
      </c>
      <c r="D31" s="100">
        <v>43637</v>
      </c>
      <c r="E31" s="59">
        <v>4868</v>
      </c>
      <c r="F31" s="59">
        <v>70</v>
      </c>
      <c r="G31" s="59">
        <v>10</v>
      </c>
      <c r="H31" s="59"/>
      <c r="I31" s="59"/>
      <c r="J31" s="59">
        <v>4</v>
      </c>
      <c r="K31" s="59">
        <v>1</v>
      </c>
      <c r="L31" s="59">
        <v>3</v>
      </c>
      <c r="M31" s="59"/>
      <c r="N31" s="59">
        <v>1</v>
      </c>
      <c r="O31" s="59"/>
      <c r="P31" s="59"/>
      <c r="Q31" s="59">
        <v>1</v>
      </c>
      <c r="R31" s="59"/>
      <c r="S31" s="59"/>
      <c r="T31" s="59"/>
      <c r="U31" s="59"/>
      <c r="V31" s="59"/>
      <c r="W31" s="59"/>
      <c r="X31" s="59"/>
      <c r="Y31" s="59"/>
    </row>
    <row r="32" spans="1:25" x14ac:dyDescent="0.3">
      <c r="B32" s="59" t="s">
        <v>103</v>
      </c>
      <c r="C32" s="59" t="s">
        <v>110</v>
      </c>
      <c r="D32" s="100">
        <v>43637</v>
      </c>
      <c r="E32" s="65">
        <v>10.199999999999999</v>
      </c>
      <c r="F32" s="67">
        <v>10.12544665675137</v>
      </c>
      <c r="G32" s="59">
        <v>10</v>
      </c>
      <c r="H32" s="59" t="s">
        <v>42</v>
      </c>
      <c r="I32" s="59" t="s">
        <v>42</v>
      </c>
      <c r="J32" s="59" t="s">
        <v>42</v>
      </c>
      <c r="K32" s="59" t="s">
        <v>42</v>
      </c>
      <c r="L32" s="59" t="s">
        <v>42</v>
      </c>
      <c r="M32" s="59" t="s">
        <v>42</v>
      </c>
      <c r="N32" s="59" t="s">
        <v>42</v>
      </c>
      <c r="O32" s="59" t="s">
        <v>42</v>
      </c>
      <c r="P32" s="59" t="s">
        <v>42</v>
      </c>
      <c r="Q32" s="59">
        <v>3</v>
      </c>
      <c r="R32" s="59">
        <v>3</v>
      </c>
      <c r="S32" s="59">
        <v>3</v>
      </c>
      <c r="T32" s="59">
        <v>1</v>
      </c>
      <c r="U32" s="59"/>
      <c r="V32" s="59"/>
      <c r="W32" s="59"/>
      <c r="X32" s="59"/>
      <c r="Y32" s="59"/>
    </row>
    <row r="33" spans="1:25" x14ac:dyDescent="0.3">
      <c r="B33" s="59" t="s">
        <v>102</v>
      </c>
      <c r="C33" s="59" t="s">
        <v>110</v>
      </c>
      <c r="D33" s="100">
        <v>43637</v>
      </c>
      <c r="E33" s="65">
        <v>10.5</v>
      </c>
      <c r="F33" s="101">
        <v>10.286889997472795</v>
      </c>
      <c r="G33" s="59">
        <v>10</v>
      </c>
      <c r="H33" s="59" t="s">
        <v>42</v>
      </c>
      <c r="I33" s="59" t="s">
        <v>42</v>
      </c>
      <c r="J33" s="59" t="s">
        <v>42</v>
      </c>
      <c r="K33" s="59" t="s">
        <v>42</v>
      </c>
      <c r="L33" s="59" t="s">
        <v>42</v>
      </c>
      <c r="M33" s="59" t="s">
        <v>42</v>
      </c>
      <c r="N33" s="59" t="s">
        <v>42</v>
      </c>
      <c r="O33" s="59" t="s">
        <v>42</v>
      </c>
      <c r="P33" s="59" t="s">
        <v>42</v>
      </c>
      <c r="Q33" s="59">
        <v>2</v>
      </c>
      <c r="R33" s="59">
        <v>3</v>
      </c>
      <c r="S33" s="59">
        <v>3</v>
      </c>
      <c r="T33" s="59">
        <v>2</v>
      </c>
      <c r="U33" s="59"/>
      <c r="V33" s="59"/>
      <c r="W33" s="59"/>
      <c r="X33" s="59"/>
      <c r="Y33" s="59"/>
    </row>
    <row r="34" spans="1:25" x14ac:dyDescent="0.3">
      <c r="B34" s="59" t="s">
        <v>101</v>
      </c>
      <c r="C34" s="59" t="s">
        <v>110</v>
      </c>
      <c r="D34" s="100">
        <v>43637</v>
      </c>
      <c r="E34" s="65">
        <v>10.6</v>
      </c>
      <c r="F34" s="64">
        <v>6.5962820639632849</v>
      </c>
      <c r="G34" s="59">
        <v>10</v>
      </c>
      <c r="H34" s="59" t="s">
        <v>42</v>
      </c>
      <c r="I34" s="59" t="s">
        <v>42</v>
      </c>
      <c r="J34" s="59" t="s">
        <v>42</v>
      </c>
      <c r="K34" s="59" t="s">
        <v>42</v>
      </c>
      <c r="L34" s="59" t="s">
        <v>42</v>
      </c>
      <c r="M34" s="59" t="s">
        <v>42</v>
      </c>
      <c r="N34" s="59" t="s">
        <v>42</v>
      </c>
      <c r="O34" s="59" t="s">
        <v>42</v>
      </c>
      <c r="P34" s="59" t="s">
        <v>42</v>
      </c>
      <c r="Q34" s="59" t="s">
        <v>42</v>
      </c>
      <c r="R34" s="59">
        <v>5</v>
      </c>
      <c r="S34" s="59">
        <v>4</v>
      </c>
      <c r="T34" s="59">
        <v>1</v>
      </c>
      <c r="U34" s="59"/>
      <c r="V34" s="59"/>
      <c r="W34" s="59"/>
      <c r="X34" s="59"/>
      <c r="Y34" s="59"/>
    </row>
    <row r="35" spans="1:25" x14ac:dyDescent="0.3">
      <c r="B35" s="59" t="s">
        <v>100</v>
      </c>
      <c r="C35" s="59" t="s">
        <v>110</v>
      </c>
      <c r="D35" s="100">
        <v>43637</v>
      </c>
      <c r="E35" s="65">
        <v>9.9</v>
      </c>
      <c r="F35" s="64">
        <v>12.09312120947337</v>
      </c>
      <c r="G35" s="59">
        <v>10</v>
      </c>
      <c r="H35" s="59" t="s">
        <v>42</v>
      </c>
      <c r="I35" s="59" t="s">
        <v>42</v>
      </c>
      <c r="J35" s="59" t="s">
        <v>42</v>
      </c>
      <c r="K35" s="59" t="s">
        <v>42</v>
      </c>
      <c r="L35" s="59" t="s">
        <v>42</v>
      </c>
      <c r="M35" s="59" t="s">
        <v>42</v>
      </c>
      <c r="N35" s="59" t="s">
        <v>42</v>
      </c>
      <c r="O35" s="59" t="s">
        <v>42</v>
      </c>
      <c r="P35" s="59" t="s">
        <v>42</v>
      </c>
      <c r="Q35" s="59">
        <v>5</v>
      </c>
      <c r="R35" s="59">
        <v>3</v>
      </c>
      <c r="S35" s="59" t="s">
        <v>42</v>
      </c>
      <c r="T35" s="59">
        <v>2</v>
      </c>
      <c r="U35" s="59"/>
      <c r="V35" s="59"/>
      <c r="W35" s="59"/>
      <c r="X35" s="59"/>
      <c r="Y35" s="59"/>
    </row>
    <row r="36" spans="1:25" x14ac:dyDescent="0.3">
      <c r="B36" s="59" t="s">
        <v>99</v>
      </c>
      <c r="C36" s="59" t="s">
        <v>110</v>
      </c>
      <c r="D36" s="100">
        <v>43637</v>
      </c>
      <c r="E36" s="65">
        <v>11.3</v>
      </c>
      <c r="F36" s="64">
        <v>8.3954274163761813</v>
      </c>
      <c r="G36" s="59">
        <v>10</v>
      </c>
      <c r="H36" s="59" t="s">
        <v>42</v>
      </c>
      <c r="I36" s="59" t="s">
        <v>42</v>
      </c>
      <c r="J36" s="59" t="s">
        <v>42</v>
      </c>
      <c r="K36" s="59" t="s">
        <v>42</v>
      </c>
      <c r="L36" s="59" t="s">
        <v>42</v>
      </c>
      <c r="M36" s="59" t="s">
        <v>42</v>
      </c>
      <c r="N36" s="59" t="s">
        <v>42</v>
      </c>
      <c r="O36" s="59" t="s">
        <v>42</v>
      </c>
      <c r="P36" s="59" t="s">
        <v>42</v>
      </c>
      <c r="Q36" s="59">
        <v>1</v>
      </c>
      <c r="R36" s="59" t="s">
        <v>42</v>
      </c>
      <c r="S36" s="59">
        <v>4</v>
      </c>
      <c r="T36" s="59">
        <v>5</v>
      </c>
      <c r="U36" s="59"/>
      <c r="V36" s="59"/>
      <c r="W36" s="59"/>
      <c r="X36" s="59"/>
      <c r="Y36" s="59"/>
    </row>
    <row r="37" spans="1:25" x14ac:dyDescent="0.3">
      <c r="A37"/>
      <c r="B37" s="59" t="s">
        <v>103</v>
      </c>
      <c r="C37" s="59" t="s">
        <v>109</v>
      </c>
      <c r="D37" s="100">
        <v>43637</v>
      </c>
      <c r="E37" s="65">
        <v>7.9</v>
      </c>
      <c r="F37" s="67">
        <v>12.587707924199391</v>
      </c>
      <c r="G37" s="59">
        <v>10</v>
      </c>
      <c r="H37" s="59" t="s">
        <v>42</v>
      </c>
      <c r="I37" s="59" t="s">
        <v>42</v>
      </c>
      <c r="J37" s="59" t="s">
        <v>42</v>
      </c>
      <c r="K37" s="59" t="s">
        <v>42</v>
      </c>
      <c r="L37" s="59" t="s">
        <v>42</v>
      </c>
      <c r="M37" s="59" t="s">
        <v>42</v>
      </c>
      <c r="N37" s="59">
        <v>1</v>
      </c>
      <c r="O37" s="59">
        <v>2</v>
      </c>
      <c r="P37" s="59">
        <v>4</v>
      </c>
      <c r="Q37" s="59">
        <v>3</v>
      </c>
      <c r="R37" s="59" t="s">
        <v>42</v>
      </c>
      <c r="S37" s="59" t="s">
        <v>42</v>
      </c>
      <c r="T37" s="59" t="s">
        <v>42</v>
      </c>
      <c r="U37" s="59"/>
      <c r="V37" s="59"/>
      <c r="W37" s="59"/>
      <c r="X37" s="59"/>
      <c r="Y37" s="59"/>
    </row>
    <row r="38" spans="1:25" x14ac:dyDescent="0.3">
      <c r="A38"/>
      <c r="B38" s="59" t="s">
        <v>102</v>
      </c>
      <c r="C38" s="59" t="s">
        <v>109</v>
      </c>
      <c r="D38" s="100">
        <v>43637</v>
      </c>
      <c r="E38" s="65">
        <v>8</v>
      </c>
      <c r="F38" s="101">
        <v>14.433756729740644</v>
      </c>
      <c r="G38" s="59">
        <v>10</v>
      </c>
      <c r="H38" s="59" t="s">
        <v>42</v>
      </c>
      <c r="I38" s="59" t="s">
        <v>42</v>
      </c>
      <c r="J38" s="59" t="s">
        <v>42</v>
      </c>
      <c r="K38" s="59" t="s">
        <v>42</v>
      </c>
      <c r="L38" s="59" t="s">
        <v>42</v>
      </c>
      <c r="M38" s="59" t="s">
        <v>42</v>
      </c>
      <c r="N38" s="59" t="s">
        <v>42</v>
      </c>
      <c r="O38" s="59">
        <v>4</v>
      </c>
      <c r="P38" s="59">
        <v>4</v>
      </c>
      <c r="Q38" s="59" t="s">
        <v>42</v>
      </c>
      <c r="R38" s="59">
        <v>2</v>
      </c>
      <c r="S38" s="59" t="s">
        <v>42</v>
      </c>
      <c r="T38" s="59" t="s">
        <v>42</v>
      </c>
      <c r="U38" s="59"/>
      <c r="V38" s="59"/>
      <c r="W38" s="59"/>
      <c r="X38" s="59"/>
      <c r="Y38" s="59"/>
    </row>
    <row r="39" spans="1:25" x14ac:dyDescent="0.3">
      <c r="A39"/>
      <c r="B39" s="59" t="s">
        <v>101</v>
      </c>
      <c r="C39" s="59" t="s">
        <v>109</v>
      </c>
      <c r="D39" s="100">
        <v>43637</v>
      </c>
      <c r="E39" s="65">
        <v>7.2</v>
      </c>
      <c r="F39" s="64">
        <v>10.955703302036349</v>
      </c>
      <c r="G39" s="59">
        <v>10</v>
      </c>
      <c r="H39" s="59" t="s">
        <v>42</v>
      </c>
      <c r="I39" s="59" t="s">
        <v>42</v>
      </c>
      <c r="J39" s="59" t="s">
        <v>42</v>
      </c>
      <c r="K39" s="59" t="s">
        <v>42</v>
      </c>
      <c r="L39" s="59" t="s">
        <v>42</v>
      </c>
      <c r="M39" s="59" t="s">
        <v>42</v>
      </c>
      <c r="N39" s="59">
        <v>2</v>
      </c>
      <c r="O39" s="59">
        <v>4</v>
      </c>
      <c r="P39" s="59">
        <v>4</v>
      </c>
      <c r="Q39" s="59" t="s">
        <v>42</v>
      </c>
      <c r="R39" s="59" t="s">
        <v>42</v>
      </c>
      <c r="S39" s="59" t="s">
        <v>42</v>
      </c>
      <c r="T39" s="59" t="s">
        <v>42</v>
      </c>
      <c r="U39" s="59"/>
      <c r="V39" s="59"/>
      <c r="W39" s="59"/>
      <c r="X39" s="59"/>
      <c r="Y39" s="59"/>
    </row>
    <row r="40" spans="1:25" x14ac:dyDescent="0.3">
      <c r="A40"/>
      <c r="B40" s="59" t="s">
        <v>100</v>
      </c>
      <c r="C40" s="59" t="s">
        <v>109</v>
      </c>
      <c r="D40" s="100">
        <v>43637</v>
      </c>
      <c r="E40" s="65">
        <v>7.9</v>
      </c>
      <c r="F40" s="64">
        <v>9.3400605996534196</v>
      </c>
      <c r="G40" s="59">
        <v>10</v>
      </c>
      <c r="H40" s="59" t="s">
        <v>42</v>
      </c>
      <c r="I40" s="59" t="s">
        <v>42</v>
      </c>
      <c r="J40" s="59" t="s">
        <v>42</v>
      </c>
      <c r="K40" s="59" t="s">
        <v>42</v>
      </c>
      <c r="L40" s="59" t="s">
        <v>42</v>
      </c>
      <c r="M40" s="59" t="s">
        <v>42</v>
      </c>
      <c r="N40" s="59" t="s">
        <v>42</v>
      </c>
      <c r="O40" s="59">
        <v>3</v>
      </c>
      <c r="P40" s="59">
        <v>5</v>
      </c>
      <c r="Q40" s="59">
        <v>2</v>
      </c>
      <c r="R40" s="59" t="s">
        <v>42</v>
      </c>
      <c r="S40" s="59" t="s">
        <v>42</v>
      </c>
      <c r="T40" s="59" t="s">
        <v>42</v>
      </c>
      <c r="U40" s="59"/>
      <c r="V40" s="59"/>
      <c r="W40" s="59"/>
      <c r="X40" s="59"/>
      <c r="Y40" s="59"/>
    </row>
    <row r="41" spans="1:25" x14ac:dyDescent="0.3">
      <c r="A41"/>
      <c r="B41" s="59" t="s">
        <v>99</v>
      </c>
      <c r="C41" s="59" t="s">
        <v>109</v>
      </c>
      <c r="D41" s="100">
        <v>43637</v>
      </c>
      <c r="E41" s="65">
        <v>7.8</v>
      </c>
      <c r="F41" s="64">
        <v>8.1084042568420234</v>
      </c>
      <c r="G41" s="59">
        <v>10</v>
      </c>
      <c r="H41" s="59" t="s">
        <v>42</v>
      </c>
      <c r="I41" s="59" t="s">
        <v>42</v>
      </c>
      <c r="J41" s="59" t="s">
        <v>42</v>
      </c>
      <c r="K41" s="59" t="s">
        <v>42</v>
      </c>
      <c r="L41" s="59" t="s">
        <v>42</v>
      </c>
      <c r="M41" s="59" t="s">
        <v>42</v>
      </c>
      <c r="N41" s="59" t="s">
        <v>42</v>
      </c>
      <c r="O41" s="59">
        <v>3</v>
      </c>
      <c r="P41" s="59">
        <v>6</v>
      </c>
      <c r="Q41" s="59">
        <v>1</v>
      </c>
      <c r="R41" s="59" t="s">
        <v>42</v>
      </c>
      <c r="S41" s="59" t="s">
        <v>42</v>
      </c>
      <c r="T41" s="59" t="s">
        <v>42</v>
      </c>
      <c r="U41" s="59"/>
      <c r="V41" s="59"/>
      <c r="W41" s="59"/>
      <c r="X41" s="59"/>
      <c r="Y41" s="59"/>
    </row>
    <row r="42" spans="1:25" x14ac:dyDescent="0.3">
      <c r="A42"/>
      <c r="B42" s="59" t="s">
        <v>103</v>
      </c>
      <c r="C42" s="59" t="s">
        <v>104</v>
      </c>
      <c r="D42" s="100">
        <v>43637</v>
      </c>
      <c r="E42" s="59">
        <v>4827</v>
      </c>
      <c r="F42" s="59">
        <v>87</v>
      </c>
      <c r="G42" s="59">
        <v>10</v>
      </c>
      <c r="H42" s="59">
        <v>2</v>
      </c>
      <c r="I42" s="59">
        <v>1</v>
      </c>
      <c r="J42" s="59">
        <v>2</v>
      </c>
      <c r="K42" s="59">
        <v>1</v>
      </c>
      <c r="L42" s="59">
        <v>1</v>
      </c>
      <c r="M42" s="59"/>
      <c r="N42" s="59">
        <v>1</v>
      </c>
      <c r="O42" s="59">
        <v>1</v>
      </c>
      <c r="P42" s="59"/>
      <c r="Q42" s="59">
        <v>1</v>
      </c>
      <c r="R42" s="59"/>
      <c r="S42" s="59"/>
      <c r="T42" s="59"/>
      <c r="U42" s="59"/>
      <c r="V42" s="59"/>
      <c r="W42" s="59"/>
      <c r="X42" s="59"/>
      <c r="Y42" s="59"/>
    </row>
    <row r="43" spans="1:25" x14ac:dyDescent="0.3">
      <c r="A43"/>
      <c r="B43" s="59" t="s">
        <v>102</v>
      </c>
      <c r="C43" s="59" t="s">
        <v>104</v>
      </c>
      <c r="D43" s="100">
        <v>43637</v>
      </c>
      <c r="E43" s="59">
        <v>11894</v>
      </c>
      <c r="F43" s="59">
        <v>22</v>
      </c>
      <c r="G43" s="59">
        <v>10</v>
      </c>
      <c r="H43" s="59"/>
      <c r="I43" s="59"/>
      <c r="J43" s="59"/>
      <c r="K43" s="59"/>
      <c r="L43" s="59"/>
      <c r="M43" s="59"/>
      <c r="N43" s="59"/>
      <c r="O43" s="59">
        <v>2</v>
      </c>
      <c r="P43" s="59">
        <v>4</v>
      </c>
      <c r="Q43" s="59">
        <v>2</v>
      </c>
      <c r="R43" s="59">
        <v>1</v>
      </c>
      <c r="S43" s="59">
        <v>1</v>
      </c>
      <c r="T43" s="59"/>
      <c r="U43" s="59"/>
      <c r="V43" s="59"/>
      <c r="W43" s="59"/>
      <c r="X43" s="59"/>
      <c r="Y43" s="59"/>
    </row>
    <row r="44" spans="1:25" x14ac:dyDescent="0.3">
      <c r="A44"/>
      <c r="B44" s="59" t="s">
        <v>101</v>
      </c>
      <c r="C44" s="59" t="s">
        <v>104</v>
      </c>
      <c r="D44" s="100">
        <v>43637</v>
      </c>
      <c r="E44" s="59">
        <v>6532</v>
      </c>
      <c r="F44" s="59">
        <v>64</v>
      </c>
      <c r="G44" s="59">
        <v>10</v>
      </c>
      <c r="H44" s="59">
        <v>1</v>
      </c>
      <c r="I44" s="59"/>
      <c r="J44" s="59">
        <v>2</v>
      </c>
      <c r="K44" s="59">
        <v>1</v>
      </c>
      <c r="L44" s="59"/>
      <c r="M44" s="59">
        <v>1</v>
      </c>
      <c r="N44" s="59"/>
      <c r="O44" s="59">
        <v>3</v>
      </c>
      <c r="P44" s="59">
        <v>1</v>
      </c>
      <c r="Q44" s="59">
        <v>1</v>
      </c>
      <c r="R44" s="59"/>
      <c r="S44" s="59"/>
      <c r="T44" s="59"/>
      <c r="U44" s="59"/>
      <c r="V44" s="59"/>
      <c r="W44" s="59"/>
      <c r="X44" s="59"/>
      <c r="Y44" s="59"/>
    </row>
    <row r="45" spans="1:25" x14ac:dyDescent="0.3">
      <c r="A45"/>
      <c r="B45" s="59" t="s">
        <v>100</v>
      </c>
      <c r="C45" s="59" t="s">
        <v>104</v>
      </c>
      <c r="D45" s="100">
        <v>43637</v>
      </c>
      <c r="E45" s="59">
        <v>7245</v>
      </c>
      <c r="F45" s="59">
        <v>64</v>
      </c>
      <c r="G45" s="59">
        <v>10</v>
      </c>
      <c r="H45" s="59"/>
      <c r="I45" s="59">
        <v>1</v>
      </c>
      <c r="J45" s="59">
        <v>1</v>
      </c>
      <c r="K45" s="59"/>
      <c r="L45" s="59">
        <v>2</v>
      </c>
      <c r="M45" s="59">
        <v>1</v>
      </c>
      <c r="N45" s="59">
        <v>2</v>
      </c>
      <c r="O45" s="59"/>
      <c r="P45" s="59">
        <v>1</v>
      </c>
      <c r="Q45" s="59">
        <v>1</v>
      </c>
      <c r="R45" s="59">
        <v>1</v>
      </c>
      <c r="S45" s="59"/>
      <c r="T45" s="59"/>
      <c r="U45" s="59"/>
      <c r="V45" s="59"/>
      <c r="W45" s="59"/>
      <c r="X45" s="59"/>
      <c r="Y45" s="59"/>
    </row>
    <row r="46" spans="1:25" x14ac:dyDescent="0.3">
      <c r="A46"/>
      <c r="B46" s="59" t="s">
        <v>99</v>
      </c>
      <c r="C46" s="59" t="s">
        <v>104</v>
      </c>
      <c r="D46" s="100">
        <v>43637</v>
      </c>
      <c r="E46" s="59">
        <v>5157</v>
      </c>
      <c r="F46" s="59">
        <v>70</v>
      </c>
      <c r="G46" s="59">
        <v>10</v>
      </c>
      <c r="H46" s="59">
        <v>1</v>
      </c>
      <c r="I46" s="59"/>
      <c r="J46" s="59">
        <v>2</v>
      </c>
      <c r="K46" s="59">
        <v>1</v>
      </c>
      <c r="L46" s="59">
        <v>2</v>
      </c>
      <c r="M46" s="59">
        <v>1</v>
      </c>
      <c r="N46" s="59">
        <v>2</v>
      </c>
      <c r="O46" s="59"/>
      <c r="P46" s="59"/>
      <c r="Q46" s="59">
        <v>1</v>
      </c>
      <c r="R46" s="59"/>
      <c r="S46" s="59"/>
      <c r="T46" s="59"/>
      <c r="U46" s="59"/>
      <c r="V46" s="59"/>
      <c r="W46" s="59"/>
      <c r="X46" s="59"/>
      <c r="Y46" s="59"/>
    </row>
    <row r="47" spans="1:25" x14ac:dyDescent="0.3">
      <c r="A47"/>
      <c r="B47" s="59" t="s">
        <v>103</v>
      </c>
      <c r="C47" s="59" t="s">
        <v>98</v>
      </c>
      <c r="D47" s="100">
        <v>43637</v>
      </c>
      <c r="E47" s="59">
        <v>5681</v>
      </c>
      <c r="F47" s="59">
        <v>70</v>
      </c>
      <c r="G47" s="59">
        <v>10</v>
      </c>
      <c r="H47" s="59">
        <v>1</v>
      </c>
      <c r="I47" s="59">
        <v>3</v>
      </c>
      <c r="J47" s="59"/>
      <c r="K47" s="59"/>
      <c r="L47" s="59"/>
      <c r="M47" s="59"/>
      <c r="N47" s="59">
        <v>1</v>
      </c>
      <c r="O47" s="59">
        <v>1</v>
      </c>
      <c r="P47" s="59">
        <v>3</v>
      </c>
      <c r="Q47" s="59">
        <v>1</v>
      </c>
      <c r="R47" s="59"/>
      <c r="S47" s="59"/>
      <c r="T47" s="59"/>
      <c r="U47" s="59"/>
      <c r="V47" s="59"/>
      <c r="W47" s="59"/>
      <c r="X47" s="59"/>
      <c r="Y47" s="59"/>
    </row>
    <row r="48" spans="1:25" x14ac:dyDescent="0.3">
      <c r="A48"/>
      <c r="B48" s="59" t="s">
        <v>102</v>
      </c>
      <c r="C48" s="59" t="s">
        <v>98</v>
      </c>
      <c r="D48" s="100">
        <v>43637</v>
      </c>
      <c r="E48" s="59">
        <v>7653</v>
      </c>
      <c r="F48" s="59">
        <v>36</v>
      </c>
      <c r="G48" s="59">
        <v>10</v>
      </c>
      <c r="H48" s="59"/>
      <c r="I48" s="59"/>
      <c r="J48" s="59">
        <v>1</v>
      </c>
      <c r="K48" s="59"/>
      <c r="L48" s="59"/>
      <c r="M48" s="59">
        <v>2</v>
      </c>
      <c r="N48" s="59"/>
      <c r="O48" s="59">
        <v>2</v>
      </c>
      <c r="P48" s="59">
        <v>3</v>
      </c>
      <c r="Q48" s="59">
        <v>2</v>
      </c>
      <c r="R48" s="59"/>
      <c r="S48" s="59"/>
      <c r="T48" s="59"/>
      <c r="U48" s="59"/>
      <c r="V48" s="59"/>
      <c r="W48" s="59"/>
      <c r="X48" s="59"/>
      <c r="Y48" s="59"/>
    </row>
    <row r="49" spans="1:25" x14ac:dyDescent="0.3">
      <c r="A49"/>
      <c r="B49" s="59" t="s">
        <v>101</v>
      </c>
      <c r="C49" s="59" t="s">
        <v>98</v>
      </c>
      <c r="D49" s="100">
        <v>43637</v>
      </c>
      <c r="E49" s="59">
        <v>8186</v>
      </c>
      <c r="F49" s="59">
        <v>25</v>
      </c>
      <c r="G49" s="59">
        <v>10</v>
      </c>
      <c r="H49" s="59"/>
      <c r="I49" s="59"/>
      <c r="J49" s="59"/>
      <c r="K49" s="59"/>
      <c r="L49" s="59">
        <v>1</v>
      </c>
      <c r="M49" s="59"/>
      <c r="N49" s="59">
        <v>2</v>
      </c>
      <c r="O49" s="59">
        <v>1</v>
      </c>
      <c r="P49" s="59">
        <v>4</v>
      </c>
      <c r="Q49" s="59">
        <v>2</v>
      </c>
      <c r="R49" s="59"/>
      <c r="S49" s="59"/>
      <c r="T49" s="59"/>
      <c r="U49" s="59"/>
      <c r="V49" s="59"/>
      <c r="W49" s="59"/>
      <c r="X49" s="59"/>
      <c r="Y49" s="59"/>
    </row>
    <row r="50" spans="1:25" x14ac:dyDescent="0.3">
      <c r="A50"/>
      <c r="B50" s="59" t="s">
        <v>100</v>
      </c>
      <c r="C50" s="59" t="s">
        <v>98</v>
      </c>
      <c r="D50" s="100">
        <v>43637</v>
      </c>
      <c r="E50" s="59">
        <v>6686</v>
      </c>
      <c r="F50" s="59">
        <v>39</v>
      </c>
      <c r="G50" s="59">
        <v>10</v>
      </c>
      <c r="H50" s="59"/>
      <c r="I50" s="59"/>
      <c r="J50" s="59">
        <v>1</v>
      </c>
      <c r="K50" s="59"/>
      <c r="L50" s="59">
        <v>2</v>
      </c>
      <c r="M50" s="59">
        <v>1</v>
      </c>
      <c r="N50" s="59">
        <v>2</v>
      </c>
      <c r="O50" s="59">
        <v>1</v>
      </c>
      <c r="P50" s="59">
        <v>2</v>
      </c>
      <c r="Q50" s="59">
        <v>1</v>
      </c>
      <c r="R50" s="59"/>
      <c r="S50" s="59"/>
      <c r="T50" s="59"/>
      <c r="U50" s="59"/>
      <c r="V50" s="59"/>
      <c r="W50" s="59"/>
      <c r="X50" s="59"/>
      <c r="Y50" s="59"/>
    </row>
    <row r="51" spans="1:25" x14ac:dyDescent="0.3">
      <c r="A51"/>
      <c r="B51" s="59" t="s">
        <v>99</v>
      </c>
      <c r="C51" s="59" t="s">
        <v>98</v>
      </c>
      <c r="D51" s="100">
        <v>43637</v>
      </c>
      <c r="E51" s="59">
        <v>4722</v>
      </c>
      <c r="F51" s="59">
        <v>70</v>
      </c>
      <c r="G51" s="59">
        <v>10</v>
      </c>
      <c r="H51" s="59">
        <v>2</v>
      </c>
      <c r="I51" s="59">
        <v>1</v>
      </c>
      <c r="J51" s="59"/>
      <c r="K51" s="59">
        <v>1</v>
      </c>
      <c r="L51" s="59">
        <v>1</v>
      </c>
      <c r="M51" s="59">
        <v>1</v>
      </c>
      <c r="N51" s="59">
        <v>2</v>
      </c>
      <c r="O51" s="59"/>
      <c r="P51" s="59">
        <v>2</v>
      </c>
      <c r="Q51" s="59"/>
      <c r="R51" s="59"/>
      <c r="S51" s="59"/>
      <c r="T51" s="59"/>
      <c r="U51" s="59"/>
      <c r="V51" s="59"/>
      <c r="W51" s="59"/>
      <c r="X51" s="59"/>
      <c r="Y51" s="59"/>
    </row>
    <row r="52" spans="1:25" x14ac:dyDescent="0.3">
      <c r="A52"/>
      <c r="B52" s="59" t="s">
        <v>103</v>
      </c>
      <c r="C52" s="59" t="s">
        <v>108</v>
      </c>
      <c r="D52" s="100">
        <v>43637</v>
      </c>
      <c r="E52" s="65">
        <v>8.8000000000000007</v>
      </c>
      <c r="F52" s="67">
        <v>8.9637572471206468</v>
      </c>
      <c r="G52" s="59">
        <v>10</v>
      </c>
      <c r="H52" s="59" t="s">
        <v>42</v>
      </c>
      <c r="I52" s="59" t="s">
        <v>42</v>
      </c>
      <c r="J52" s="59" t="s">
        <v>42</v>
      </c>
      <c r="K52" s="59" t="s">
        <v>42</v>
      </c>
      <c r="L52" s="59" t="s">
        <v>42</v>
      </c>
      <c r="M52" s="59" t="s">
        <v>42</v>
      </c>
      <c r="N52" s="59" t="s">
        <v>42</v>
      </c>
      <c r="O52" s="59" t="s">
        <v>42</v>
      </c>
      <c r="P52" s="59">
        <v>4</v>
      </c>
      <c r="Q52" s="59">
        <v>4</v>
      </c>
      <c r="R52" s="59">
        <v>2</v>
      </c>
      <c r="S52" s="59" t="s">
        <v>42</v>
      </c>
      <c r="T52" s="59" t="s">
        <v>42</v>
      </c>
      <c r="U52" s="59"/>
      <c r="V52" s="59"/>
      <c r="W52" s="59"/>
      <c r="X52" s="59"/>
      <c r="Y52" s="59"/>
    </row>
    <row r="53" spans="1:25" x14ac:dyDescent="0.3">
      <c r="A53"/>
      <c r="B53" s="59" t="s">
        <v>102</v>
      </c>
      <c r="C53" s="59" t="s">
        <v>108</v>
      </c>
      <c r="D53" s="100">
        <v>43637</v>
      </c>
      <c r="E53" s="65">
        <v>7.6</v>
      </c>
      <c r="F53" s="101">
        <v>12.711733987885454</v>
      </c>
      <c r="G53" s="59">
        <v>10</v>
      </c>
      <c r="H53" s="59" t="s">
        <v>42</v>
      </c>
      <c r="I53" s="59" t="s">
        <v>42</v>
      </c>
      <c r="J53" s="59" t="s">
        <v>42</v>
      </c>
      <c r="K53" s="59" t="s">
        <v>42</v>
      </c>
      <c r="L53" s="59" t="s">
        <v>42</v>
      </c>
      <c r="M53" s="59" t="s">
        <v>42</v>
      </c>
      <c r="N53" s="59">
        <v>1</v>
      </c>
      <c r="O53" s="59">
        <v>4</v>
      </c>
      <c r="P53" s="59">
        <v>3</v>
      </c>
      <c r="Q53" s="59">
        <v>2</v>
      </c>
      <c r="R53" s="59" t="s">
        <v>42</v>
      </c>
      <c r="S53" s="59" t="s">
        <v>42</v>
      </c>
      <c r="T53" s="59" t="s">
        <v>42</v>
      </c>
      <c r="U53" s="59"/>
      <c r="V53" s="59"/>
      <c r="W53" s="59"/>
      <c r="X53" s="59"/>
      <c r="Y53" s="59"/>
    </row>
    <row r="54" spans="1:25" x14ac:dyDescent="0.3">
      <c r="A54"/>
      <c r="B54" s="59" t="s">
        <v>101</v>
      </c>
      <c r="C54" s="59" t="s">
        <v>108</v>
      </c>
      <c r="D54" s="100">
        <v>43637</v>
      </c>
      <c r="E54" s="65">
        <v>8</v>
      </c>
      <c r="F54" s="64">
        <v>15.590239111558088</v>
      </c>
      <c r="G54" s="59">
        <v>10</v>
      </c>
      <c r="H54" s="59" t="s">
        <v>42</v>
      </c>
      <c r="I54" s="59" t="s">
        <v>42</v>
      </c>
      <c r="J54" s="59" t="s">
        <v>42</v>
      </c>
      <c r="K54" s="59" t="s">
        <v>42</v>
      </c>
      <c r="L54" s="59" t="s">
        <v>42</v>
      </c>
      <c r="M54" s="59" t="s">
        <v>42</v>
      </c>
      <c r="N54" s="59">
        <v>1</v>
      </c>
      <c r="O54" s="59">
        <v>3</v>
      </c>
      <c r="P54" s="59">
        <v>2</v>
      </c>
      <c r="Q54" s="59">
        <v>3</v>
      </c>
      <c r="R54" s="59">
        <v>1</v>
      </c>
      <c r="S54" s="59" t="s">
        <v>42</v>
      </c>
      <c r="T54" s="59" t="s">
        <v>42</v>
      </c>
      <c r="U54" s="59"/>
      <c r="V54" s="59"/>
      <c r="W54" s="59"/>
      <c r="X54" s="59"/>
      <c r="Y54" s="59"/>
    </row>
    <row r="55" spans="1:25" x14ac:dyDescent="0.3">
      <c r="A55"/>
      <c r="B55" s="59" t="s">
        <v>100</v>
      </c>
      <c r="C55" s="59" t="s">
        <v>108</v>
      </c>
      <c r="D55" s="100">
        <v>43637</v>
      </c>
      <c r="E55" s="65">
        <v>8</v>
      </c>
      <c r="F55" s="64">
        <v>21.245914639969936</v>
      </c>
      <c r="G55" s="59">
        <v>10</v>
      </c>
      <c r="H55" s="59" t="s">
        <v>42</v>
      </c>
      <c r="I55" s="59" t="s">
        <v>42</v>
      </c>
      <c r="J55" s="59" t="s">
        <v>42</v>
      </c>
      <c r="K55" s="59" t="s">
        <v>42</v>
      </c>
      <c r="L55" s="59" t="s">
        <v>42</v>
      </c>
      <c r="M55" s="59" t="s">
        <v>42</v>
      </c>
      <c r="N55" s="59">
        <v>1</v>
      </c>
      <c r="O55" s="59">
        <v>4</v>
      </c>
      <c r="P55" s="59">
        <v>2</v>
      </c>
      <c r="Q55" s="59">
        <v>2</v>
      </c>
      <c r="R55" s="59" t="s">
        <v>42</v>
      </c>
      <c r="S55" s="59" t="s">
        <v>42</v>
      </c>
      <c r="T55" s="59">
        <v>1</v>
      </c>
      <c r="U55" s="59"/>
      <c r="V55" s="59"/>
      <c r="W55" s="59"/>
      <c r="X55" s="59"/>
      <c r="Y55" s="59"/>
    </row>
    <row r="56" spans="1:25" x14ac:dyDescent="0.3">
      <c r="A56"/>
      <c r="B56" s="59" t="s">
        <v>99</v>
      </c>
      <c r="C56" s="59" t="s">
        <v>108</v>
      </c>
      <c r="D56" s="100">
        <v>43637</v>
      </c>
      <c r="E56" s="65">
        <v>8.1</v>
      </c>
      <c r="F56" s="64">
        <v>16.917534807485147</v>
      </c>
      <c r="G56" s="59">
        <v>10</v>
      </c>
      <c r="H56" s="59" t="s">
        <v>42</v>
      </c>
      <c r="I56" s="59" t="s">
        <v>42</v>
      </c>
      <c r="J56" s="59" t="s">
        <v>42</v>
      </c>
      <c r="K56" s="59" t="s">
        <v>42</v>
      </c>
      <c r="L56" s="59" t="s">
        <v>42</v>
      </c>
      <c r="M56" s="59" t="s">
        <v>42</v>
      </c>
      <c r="N56" s="59">
        <v>2</v>
      </c>
      <c r="O56" s="59">
        <v>1</v>
      </c>
      <c r="P56" s="59">
        <v>2</v>
      </c>
      <c r="Q56" s="59">
        <v>4</v>
      </c>
      <c r="R56" s="59">
        <v>1</v>
      </c>
      <c r="S56" s="59" t="s">
        <v>42</v>
      </c>
      <c r="T56" s="59" t="s">
        <v>42</v>
      </c>
      <c r="U56" s="59"/>
      <c r="V56" s="59"/>
      <c r="W56" s="59"/>
      <c r="X56" s="59"/>
      <c r="Y56" s="59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6 D52:D56 D32:D4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B52:Y56 B32:Y4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4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4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52:C56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5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 D42:D56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G56 D12:D31 D42:D5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56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B2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B4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B5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 B42:Y5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 B52:Y56 C13:C1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11" zoomScale="70" zoomScaleNormal="70" workbookViewId="0">
      <selection activeCell="AJ28" sqref="AJ28"/>
    </sheetView>
  </sheetViews>
  <sheetFormatPr defaultRowHeight="16.5" x14ac:dyDescent="0.3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 x14ac:dyDescent="0.3">
      <c r="B1" s="130" t="s">
        <v>150</v>
      </c>
      <c r="C1" s="131"/>
      <c r="D1" s="131"/>
      <c r="E1" s="132"/>
      <c r="F1" s="130" t="s">
        <v>151</v>
      </c>
      <c r="G1" s="131"/>
      <c r="H1" s="131"/>
      <c r="I1" s="132"/>
      <c r="J1" s="130" t="s">
        <v>152</v>
      </c>
      <c r="K1" s="131"/>
      <c r="L1" s="131"/>
      <c r="M1" s="132"/>
      <c r="N1" s="130" t="s">
        <v>153</v>
      </c>
      <c r="O1" s="131"/>
      <c r="P1" s="131"/>
      <c r="Q1" s="132"/>
      <c r="R1" s="130" t="s">
        <v>154</v>
      </c>
      <c r="S1" s="131"/>
      <c r="T1" s="131"/>
      <c r="U1" s="132"/>
      <c r="V1" s="130" t="s">
        <v>134</v>
      </c>
      <c r="W1" s="131"/>
      <c r="X1" s="131"/>
      <c r="Y1" s="132"/>
      <c r="Z1" s="130" t="s">
        <v>135</v>
      </c>
      <c r="AA1" s="131"/>
      <c r="AB1" s="131"/>
      <c r="AC1" s="132"/>
    </row>
    <row r="2" spans="1:29" x14ac:dyDescent="0.3">
      <c r="B2" s="104" t="s">
        <v>136</v>
      </c>
      <c r="C2" s="105"/>
      <c r="D2" s="105"/>
      <c r="E2" s="106" t="s">
        <v>137</v>
      </c>
      <c r="F2" s="104"/>
      <c r="G2" s="105"/>
      <c r="H2" s="105"/>
      <c r="I2" s="106"/>
      <c r="J2" s="104"/>
      <c r="K2" s="105"/>
      <c r="L2" s="105"/>
      <c r="M2" s="106"/>
      <c r="N2" s="104"/>
      <c r="O2" s="105"/>
      <c r="P2" s="105"/>
      <c r="Q2" s="106"/>
      <c r="R2" s="104"/>
      <c r="S2" s="105"/>
      <c r="T2" s="105"/>
      <c r="U2" s="106"/>
      <c r="V2" s="104"/>
      <c r="W2" s="105"/>
      <c r="X2" s="105"/>
      <c r="Y2" s="106"/>
      <c r="Z2" s="104"/>
      <c r="AA2" s="105"/>
      <c r="AB2" s="105"/>
      <c r="AC2" s="106"/>
    </row>
    <row r="3" spans="1:29" x14ac:dyDescent="0.3">
      <c r="A3" t="s">
        <v>138</v>
      </c>
      <c r="B3" s="107">
        <f ca="1">IFERROR(AVERAGEIF(INDIRECT(B$1&amp;"!$C$12:$C$500"),$A3,INDIRECT(B$1&amp;"!$E$12:$E$500")),NA())</f>
        <v>5.4</v>
      </c>
      <c r="C3" s="108">
        <f ca="1">IF(SUMIF(INDIRECT(B$1&amp;"!$C$12:$C$500"),$A3,INDIRECT(B$1&amp;"!$G$12:$G$500"))=0,NA(),SUMIF(INDIRECT(B$1&amp;"!$C$12:$C$500"),$A3,INDIRECT(B$1&amp;"!$G$12:$G$500")))</f>
        <v>50</v>
      </c>
      <c r="D3" s="108">
        <f ca="1">SUMIF(INDIRECT(B$1&amp;"!$C$12:$C$500"),$A3,INDIRECT(B$1&amp;"!$h$12:$h$500"))</f>
        <v>0</v>
      </c>
      <c r="E3" s="109">
        <f ca="1">IFERROR((1-D3/C3),NA())</f>
        <v>1</v>
      </c>
      <c r="F3" s="107">
        <f ca="1">IFERROR(AVERAGEIF(INDIRECT(F$1&amp;"!$C$12:$C$500"),$A3,INDIRECT(F$1&amp;"!$E$12:$E$500")),NA())</f>
        <v>7.6399999999999988</v>
      </c>
      <c r="G3" s="108">
        <f ca="1">IF(SUMIF(INDIRECT(F$1&amp;"!$C$12:$C$500"),$A3,INDIRECT(F$1&amp;"!$G$12:$G$500"))=0,NA(),SUMIF(INDIRECT(F$1&amp;"!$C$12:$C$500"),$A3,INDIRECT(F$1&amp;"!$G$12:$G$500")))</f>
        <v>50</v>
      </c>
      <c r="H3" s="108">
        <f ca="1">SUMIF(INDIRECT(F$1&amp;"!$C$12:$C$500"),$A3,INDIRECT(F$1&amp;"!$h$12:$h$500"))</f>
        <v>0</v>
      </c>
      <c r="I3" s="109">
        <f ca="1">IFERROR((1-H3/G3),NA())</f>
        <v>1</v>
      </c>
      <c r="J3" s="107" t="e">
        <f ca="1">IFERROR(AVERAGEIF(INDIRECT(J$1&amp;"!$C$12:$C$500"),$A3,INDIRECT(J$1&amp;"!$E$12:$E$500")),NA())</f>
        <v>#N/A</v>
      </c>
      <c r="K3" s="108" t="e">
        <f ca="1">IF(SUMIF(INDIRECT(J$1&amp;"!$C$12:$C$500"),$A3,INDIRECT(J$1&amp;"!$G$12:$G$500"))=0,NA(),SUMIF(INDIRECT(J$1&amp;"!$C$12:$C$500"),$A3,INDIRECT(J$1&amp;"!$G$12:$G$500")))</f>
        <v>#N/A</v>
      </c>
      <c r="L3" s="108">
        <f ca="1">SUMIF(INDIRECT(J$1&amp;"!$C$12:$C$500"),$A3,INDIRECT(J$1&amp;"!$h$12:$h$500"))</f>
        <v>0</v>
      </c>
      <c r="M3" s="109" t="e">
        <f ca="1">IFERROR((1-L3/K3),NA())</f>
        <v>#N/A</v>
      </c>
      <c r="N3" s="107">
        <f ca="1">IFERROR(AVERAGEIF(INDIRECT(N$1&amp;"!$C$12:$C$500"),$A3,INDIRECT(N$1&amp;"!$E$12:$E$500")),NA())</f>
        <v>10.5</v>
      </c>
      <c r="O3" s="108">
        <f ca="1">IF(SUMIF(INDIRECT(N$1&amp;"!$C$12:$C$500"),$A3,INDIRECT(N$1&amp;"!$G$12:$G$500"))=0,NA(),SUMIF(INDIRECT(N$1&amp;"!$C$12:$C$500"),$A3,INDIRECT(N$1&amp;"!$G$12:$G$500")))</f>
        <v>50</v>
      </c>
      <c r="P3" s="108">
        <f ca="1">SUMIF(INDIRECT(N$1&amp;"!$C$12:$C$500"),$A3,INDIRECT(N$1&amp;"!$h$12:$h$500"))</f>
        <v>0</v>
      </c>
      <c r="Q3" s="109">
        <f ca="1">IFERROR((1-P3/O3),NA())</f>
        <v>1</v>
      </c>
      <c r="R3" s="107" t="e">
        <f ca="1">IFERROR(AVERAGEIF(INDIRECT(R$1&amp;"!$C$12:$C$500"),$A3,INDIRECT(R$1&amp;"!$E$12:$E$500")),NA())</f>
        <v>#N/A</v>
      </c>
      <c r="S3" s="108" t="e">
        <f ca="1">IF(SUMIF(INDIRECT(R$1&amp;"!$C$12:$C$500"),$A3,INDIRECT(R$1&amp;"!$G$12:$G$500"))=0,NA(),SUMIF(INDIRECT(R$1&amp;"!$C$12:$C$500"),$A3,INDIRECT(R$1&amp;"!$G$12:$G$500")))</f>
        <v>#REF!</v>
      </c>
      <c r="T3" s="108" t="e">
        <f ca="1">SUMIF(INDIRECT(R$1&amp;"!$C$12:$C$500"),$A3,INDIRECT(R$1&amp;"!$h$12:$h$500"))</f>
        <v>#REF!</v>
      </c>
      <c r="U3" s="109" t="e">
        <f ca="1">IFERROR((1-T3/S3),NA())</f>
        <v>#N/A</v>
      </c>
      <c r="V3" s="107" t="e">
        <f ca="1">IFERROR(AVERAGEIF(INDIRECT(V$1&amp;"!$C$12:$C$500"),$A3,INDIRECT(V$1&amp;"!$E$12:$E$500")),NA())</f>
        <v>#N/A</v>
      </c>
      <c r="W3" s="108" t="e">
        <f ca="1">IF(SUMIF(INDIRECT(V$1&amp;"!$C$12:$C$500"),$A3,INDIRECT(V$1&amp;"!$G$12:$G$500"))=0,NA(),SUMIF(INDIRECT(V$1&amp;"!$C$12:$C$500"),$A3,INDIRECT(V$1&amp;"!$G$12:$G$500")))</f>
        <v>#REF!</v>
      </c>
      <c r="X3" s="108" t="e">
        <f ca="1">SUMIF(INDIRECT(V$1&amp;"!$C$12:$C$500"),$A3,INDIRECT(V$1&amp;"!$h$12:$h$500"))</f>
        <v>#REF!</v>
      </c>
      <c r="Y3" s="109" t="e">
        <f ca="1">IFERROR((1-X3/W3),NA())</f>
        <v>#N/A</v>
      </c>
      <c r="Z3" s="107" t="e">
        <f ca="1">IFERROR(AVERAGEIF(INDIRECT(Z$1&amp;"!$C$12:$C$500"),$A3,INDIRECT(Z$1&amp;"!$E$12:$E$500")),NA())</f>
        <v>#N/A</v>
      </c>
      <c r="AA3" s="108" t="e">
        <f ca="1">IF(SUMIF(INDIRECT(Z$1&amp;"!$C$12:$C$500"),$A3,INDIRECT(Z$1&amp;"!$G$12:$G$500"))=0,NA(),SUMIF(INDIRECT(Z$1&amp;"!$C$12:$C$500"),$A3,INDIRECT(Z$1&amp;"!$G$12:$G$500")))</f>
        <v>#REF!</v>
      </c>
      <c r="AB3" s="108" t="e">
        <f ca="1">SUMIF(INDIRECT(Z$1&amp;"!$C$12:$C$500"),$A3,INDIRECT(Z$1&amp;"!$h$12:$h$500"))</f>
        <v>#REF!</v>
      </c>
      <c r="AC3" s="109" t="e">
        <f ca="1">IFERROR((1-AB3/AA3),NA())</f>
        <v>#N/A</v>
      </c>
    </row>
    <row r="4" spans="1:29" x14ac:dyDescent="0.3">
      <c r="A4" t="s">
        <v>139</v>
      </c>
      <c r="B4" s="107">
        <f t="shared" ref="B4:B14" ca="1" si="0">IFERROR(AVERAGEIF(INDIRECT(B$1&amp;"!$C$12:$C$500"),$A4,INDIRECT(B$1&amp;"!$E$12:$E$500")),NA())</f>
        <v>0</v>
      </c>
      <c r="C4" s="108">
        <f t="shared" ref="C4:C14" ca="1" si="1">IF(SUMIF(INDIRECT(B$1&amp;"!$C$12:$C$500"),$A4,INDIRECT(B$1&amp;"!$G$12:$G$500"))=0,NA(),SUMIF(INDIRECT(B$1&amp;"!$C$12:$C$500"),$A4,INDIRECT(B$1&amp;"!$G$12:$G$500")))</f>
        <v>50</v>
      </c>
      <c r="D4" s="108">
        <f t="shared" ref="D4:D14" ca="1" si="2">SUMIF(INDIRECT(B$1&amp;"!$C$12:$C$500"),$A4,INDIRECT(B$1&amp;"!$h$12:$h$500"))</f>
        <v>50</v>
      </c>
      <c r="E4" s="109">
        <f t="shared" ref="E4:E14" ca="1" si="3">IFERROR((1-D4/C4),NA())</f>
        <v>0</v>
      </c>
      <c r="F4" s="107">
        <f t="shared" ref="F4:F14" ca="1" si="4">IFERROR(AVERAGEIF(INDIRECT(F$1&amp;"!$C$12:$C$500"),$A4,INDIRECT(F$1&amp;"!$E$12:$E$500")),NA())</f>
        <v>0</v>
      </c>
      <c r="G4" s="108">
        <f t="shared" ref="G4:G14" ca="1" si="5">IF(SUMIF(INDIRECT(F$1&amp;"!$C$12:$C$500"),$A4,INDIRECT(F$1&amp;"!$G$12:$G$500"))=0,NA(),SUMIF(INDIRECT(F$1&amp;"!$C$12:$C$500"),$A4,INDIRECT(F$1&amp;"!$G$12:$G$500")))</f>
        <v>50</v>
      </c>
      <c r="H4" s="108">
        <f t="shared" ref="H4:H14" ca="1" si="6">SUMIF(INDIRECT(F$1&amp;"!$C$12:$C$500"),$A4,INDIRECT(F$1&amp;"!$h$12:$h$500"))</f>
        <v>50</v>
      </c>
      <c r="I4" s="109">
        <f t="shared" ref="I4:I14" ca="1" si="7">IFERROR((1-H4/G4),NA())</f>
        <v>0</v>
      </c>
      <c r="J4" s="107" t="e">
        <f t="shared" ref="J4:J14" ca="1" si="8">IFERROR(AVERAGEIF(INDIRECT(J$1&amp;"!$C$12:$C$500"),$A4,INDIRECT(J$1&amp;"!$E$12:$E$500")),NA())</f>
        <v>#N/A</v>
      </c>
      <c r="K4" s="108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108">
        <f t="shared" ref="L4:L14" ca="1" si="10">SUMIF(INDIRECT(J$1&amp;"!$C$12:$C$500"),$A4,INDIRECT(J$1&amp;"!$h$12:$h$500"))</f>
        <v>0</v>
      </c>
      <c r="M4" s="109" t="e">
        <f t="shared" ref="M4:M14" ca="1" si="11">IFERROR((1-L4/K4),NA())</f>
        <v>#N/A</v>
      </c>
      <c r="N4" s="107">
        <f t="shared" ref="N4:N14" ca="1" si="12">IFERROR(AVERAGEIF(INDIRECT(N$1&amp;"!$C$12:$C$500"),$A4,INDIRECT(N$1&amp;"!$E$12:$E$500")),NA())</f>
        <v>7.76</v>
      </c>
      <c r="O4" s="108">
        <f t="shared" ref="O4:O14" ca="1" si="13">IF(SUMIF(INDIRECT(N$1&amp;"!$C$12:$C$500"),$A4,INDIRECT(N$1&amp;"!$G$12:$G$500"))=0,NA(),SUMIF(INDIRECT(N$1&amp;"!$C$12:$C$500"),$A4,INDIRECT(N$1&amp;"!$G$12:$G$500")))</f>
        <v>50</v>
      </c>
      <c r="P4" s="108">
        <f t="shared" ref="P4:P14" ca="1" si="14">SUMIF(INDIRECT(N$1&amp;"!$C$12:$C$500"),$A4,INDIRECT(N$1&amp;"!$h$12:$h$500"))</f>
        <v>0</v>
      </c>
      <c r="Q4" s="109">
        <f t="shared" ref="Q4:Q14" ca="1" si="15">IFERROR((1-P4/O4),NA())</f>
        <v>1</v>
      </c>
      <c r="R4" s="107" t="e">
        <f t="shared" ref="R4:R14" ca="1" si="16">IFERROR(AVERAGEIF(INDIRECT(R$1&amp;"!$C$12:$C$500"),$A4,INDIRECT(R$1&amp;"!$E$12:$E$500")),NA())</f>
        <v>#N/A</v>
      </c>
      <c r="S4" s="108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108" t="e">
        <f t="shared" ref="T4:T14" ca="1" si="18">SUMIF(INDIRECT(R$1&amp;"!$C$12:$C$500"),$A4,INDIRECT(R$1&amp;"!$h$12:$h$500"))</f>
        <v>#REF!</v>
      </c>
      <c r="U4" s="109" t="e">
        <f t="shared" ref="U4:U14" ca="1" si="19">IFERROR((1-T4/S4),NA())</f>
        <v>#N/A</v>
      </c>
      <c r="V4" s="107" t="e">
        <f t="shared" ref="V4:V14" ca="1" si="20">IFERROR(AVERAGEIF(INDIRECT(V$1&amp;"!$C$12:$C$500"),$A4,INDIRECT(V$1&amp;"!$E$12:$E$500")),NA())</f>
        <v>#N/A</v>
      </c>
      <c r="W4" s="108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108" t="e">
        <f t="shared" ref="X4:X14" ca="1" si="22">SUMIF(INDIRECT(V$1&amp;"!$C$12:$C$500"),$A4,INDIRECT(V$1&amp;"!$h$12:$h$500"))</f>
        <v>#REF!</v>
      </c>
      <c r="Y4" s="109" t="e">
        <f t="shared" ref="Y4:Y14" ca="1" si="23">IFERROR((1-X4/W4),NA())</f>
        <v>#N/A</v>
      </c>
      <c r="Z4" s="107" t="e">
        <f t="shared" ref="Z4:Z14" ca="1" si="24">IFERROR(AVERAGEIF(INDIRECT(Z$1&amp;"!$C$12:$C$500"),$A4,INDIRECT(Z$1&amp;"!$E$12:$E$500")),NA())</f>
        <v>#N/A</v>
      </c>
      <c r="AA4" s="108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108" t="e">
        <f t="shared" ref="AB4:AB14" ca="1" si="26">SUMIF(INDIRECT(Z$1&amp;"!$C$12:$C$500"),$A4,INDIRECT(Z$1&amp;"!$h$12:$h$500"))</f>
        <v>#REF!</v>
      </c>
      <c r="AC4" s="109" t="e">
        <f t="shared" ref="AC4:AC14" ca="1" si="27">IFERROR((1-AB4/AA4),NA())</f>
        <v>#N/A</v>
      </c>
    </row>
    <row r="5" spans="1:29" x14ac:dyDescent="0.3">
      <c r="A5" t="s">
        <v>140</v>
      </c>
      <c r="B5" s="107" t="e">
        <f t="shared" ca="1" si="0"/>
        <v>#N/A</v>
      </c>
      <c r="C5" s="108" t="e">
        <f t="shared" ca="1" si="1"/>
        <v>#N/A</v>
      </c>
      <c r="D5" s="108">
        <f t="shared" ca="1" si="2"/>
        <v>0</v>
      </c>
      <c r="E5" s="109" t="e">
        <f t="shared" ca="1" si="3"/>
        <v>#N/A</v>
      </c>
      <c r="F5" s="107" t="e">
        <f t="shared" ca="1" si="4"/>
        <v>#N/A</v>
      </c>
      <c r="G5" s="108" t="e">
        <f t="shared" ca="1" si="5"/>
        <v>#N/A</v>
      </c>
      <c r="H5" s="108">
        <f t="shared" ca="1" si="6"/>
        <v>0</v>
      </c>
      <c r="I5" s="109" t="e">
        <f t="shared" ca="1" si="7"/>
        <v>#N/A</v>
      </c>
      <c r="J5" s="107" t="e">
        <f t="shared" ca="1" si="8"/>
        <v>#N/A</v>
      </c>
      <c r="K5" s="108" t="e">
        <f t="shared" ca="1" si="9"/>
        <v>#N/A</v>
      </c>
      <c r="L5" s="108">
        <f t="shared" ca="1" si="10"/>
        <v>0</v>
      </c>
      <c r="M5" s="109" t="e">
        <f t="shared" ca="1" si="11"/>
        <v>#N/A</v>
      </c>
      <c r="N5" s="107">
        <f t="shared" ca="1" si="12"/>
        <v>8.1</v>
      </c>
      <c r="O5" s="108">
        <f t="shared" ca="1" si="13"/>
        <v>50</v>
      </c>
      <c r="P5" s="108">
        <f t="shared" ca="1" si="14"/>
        <v>0</v>
      </c>
      <c r="Q5" s="109">
        <f t="shared" ca="1" si="15"/>
        <v>1</v>
      </c>
      <c r="R5" s="107" t="e">
        <f t="shared" ca="1" si="16"/>
        <v>#N/A</v>
      </c>
      <c r="S5" s="108" t="e">
        <f t="shared" ca="1" si="17"/>
        <v>#REF!</v>
      </c>
      <c r="T5" s="108" t="e">
        <f t="shared" ca="1" si="18"/>
        <v>#REF!</v>
      </c>
      <c r="U5" s="109" t="e">
        <f t="shared" ca="1" si="19"/>
        <v>#N/A</v>
      </c>
      <c r="V5" s="107" t="e">
        <f t="shared" ca="1" si="20"/>
        <v>#N/A</v>
      </c>
      <c r="W5" s="108" t="e">
        <f t="shared" ca="1" si="21"/>
        <v>#REF!</v>
      </c>
      <c r="X5" s="108" t="e">
        <f t="shared" ca="1" si="22"/>
        <v>#REF!</v>
      </c>
      <c r="Y5" s="109" t="e">
        <f t="shared" ca="1" si="23"/>
        <v>#N/A</v>
      </c>
      <c r="Z5" s="107" t="e">
        <f t="shared" ca="1" si="24"/>
        <v>#N/A</v>
      </c>
      <c r="AA5" s="108" t="e">
        <f t="shared" ca="1" si="25"/>
        <v>#REF!</v>
      </c>
      <c r="AB5" s="108" t="e">
        <f t="shared" ca="1" si="26"/>
        <v>#REF!</v>
      </c>
      <c r="AC5" s="109" t="e">
        <f t="shared" ca="1" si="27"/>
        <v>#N/A</v>
      </c>
    </row>
    <row r="6" spans="1:29" x14ac:dyDescent="0.3">
      <c r="A6" t="s">
        <v>141</v>
      </c>
      <c r="B6" s="107" t="e">
        <f t="shared" ca="1" si="0"/>
        <v>#N/A</v>
      </c>
      <c r="C6" s="108" t="e">
        <f t="shared" ca="1" si="1"/>
        <v>#N/A</v>
      </c>
      <c r="D6" s="108">
        <f t="shared" ca="1" si="2"/>
        <v>0</v>
      </c>
      <c r="E6" s="109" t="e">
        <f t="shared" ca="1" si="3"/>
        <v>#N/A</v>
      </c>
      <c r="F6" s="107">
        <f t="shared" ca="1" si="4"/>
        <v>4364</v>
      </c>
      <c r="G6" s="108">
        <f t="shared" ca="1" si="5"/>
        <v>50</v>
      </c>
      <c r="H6" s="108">
        <f t="shared" ca="1" si="6"/>
        <v>13</v>
      </c>
      <c r="I6" s="109">
        <f t="shared" ca="1" si="7"/>
        <v>0.74</v>
      </c>
      <c r="J6" s="107" t="e">
        <f t="shared" ca="1" si="8"/>
        <v>#N/A</v>
      </c>
      <c r="K6" s="108" t="e">
        <f t="shared" ca="1" si="9"/>
        <v>#N/A</v>
      </c>
      <c r="L6" s="108">
        <f t="shared" ca="1" si="10"/>
        <v>0</v>
      </c>
      <c r="M6" s="109" t="e">
        <f t="shared" ca="1" si="11"/>
        <v>#N/A</v>
      </c>
      <c r="N6" s="107">
        <f t="shared" ca="1" si="12"/>
        <v>4464.3999999999996</v>
      </c>
      <c r="O6" s="108">
        <f t="shared" ca="1" si="13"/>
        <v>50</v>
      </c>
      <c r="P6" s="108">
        <f t="shared" ca="1" si="14"/>
        <v>8</v>
      </c>
      <c r="Q6" s="109">
        <f t="shared" ca="1" si="15"/>
        <v>0.84</v>
      </c>
      <c r="R6" s="107" t="e">
        <f t="shared" ca="1" si="16"/>
        <v>#N/A</v>
      </c>
      <c r="S6" s="108" t="e">
        <f t="shared" ca="1" si="17"/>
        <v>#REF!</v>
      </c>
      <c r="T6" s="108" t="e">
        <f t="shared" ca="1" si="18"/>
        <v>#REF!</v>
      </c>
      <c r="U6" s="109" t="e">
        <f t="shared" ca="1" si="19"/>
        <v>#N/A</v>
      </c>
      <c r="V6" s="107" t="e">
        <f t="shared" ca="1" si="20"/>
        <v>#N/A</v>
      </c>
      <c r="W6" s="108" t="e">
        <f t="shared" ca="1" si="21"/>
        <v>#REF!</v>
      </c>
      <c r="X6" s="108" t="e">
        <f t="shared" ca="1" si="22"/>
        <v>#REF!</v>
      </c>
      <c r="Y6" s="109" t="e">
        <f t="shared" ca="1" si="23"/>
        <v>#N/A</v>
      </c>
      <c r="Z6" s="107" t="e">
        <f t="shared" ca="1" si="24"/>
        <v>#N/A</v>
      </c>
      <c r="AA6" s="108" t="e">
        <f t="shared" ca="1" si="25"/>
        <v>#REF!</v>
      </c>
      <c r="AB6" s="108" t="e">
        <f t="shared" ca="1" si="26"/>
        <v>#REF!</v>
      </c>
      <c r="AC6" s="109" t="e">
        <f t="shared" ca="1" si="27"/>
        <v>#N/A</v>
      </c>
    </row>
    <row r="7" spans="1:29" x14ac:dyDescent="0.3">
      <c r="A7" t="s">
        <v>142</v>
      </c>
      <c r="B7" s="107">
        <f t="shared" ca="1" si="0"/>
        <v>1478.8</v>
      </c>
      <c r="C7" s="108">
        <f t="shared" ca="1" si="1"/>
        <v>50</v>
      </c>
      <c r="D7" s="108">
        <f t="shared" ca="1" si="2"/>
        <v>13</v>
      </c>
      <c r="E7" s="109">
        <f t="shared" ca="1" si="3"/>
        <v>0.74</v>
      </c>
      <c r="F7" s="107">
        <f t="shared" ca="1" si="4"/>
        <v>5441.4</v>
      </c>
      <c r="G7" s="108">
        <f t="shared" ca="1" si="5"/>
        <v>50</v>
      </c>
      <c r="H7" s="108">
        <f t="shared" ca="1" si="6"/>
        <v>1</v>
      </c>
      <c r="I7" s="109">
        <f t="shared" ca="1" si="7"/>
        <v>0.98</v>
      </c>
      <c r="J7" s="107">
        <f t="shared" ca="1" si="8"/>
        <v>6216</v>
      </c>
      <c r="K7" s="108">
        <f t="shared" ca="1" si="9"/>
        <v>50</v>
      </c>
      <c r="L7" s="108">
        <f t="shared" ca="1" si="10"/>
        <v>0</v>
      </c>
      <c r="M7" s="109">
        <f t="shared" ca="1" si="11"/>
        <v>1</v>
      </c>
      <c r="N7" s="107">
        <f t="shared" ca="1" si="12"/>
        <v>5972.4</v>
      </c>
      <c r="O7" s="108">
        <f t="shared" ca="1" si="13"/>
        <v>50</v>
      </c>
      <c r="P7" s="108">
        <f t="shared" ca="1" si="14"/>
        <v>0</v>
      </c>
      <c r="Q7" s="109">
        <f t="shared" ca="1" si="15"/>
        <v>1</v>
      </c>
      <c r="R7" s="107" t="e">
        <f t="shared" ca="1" si="16"/>
        <v>#N/A</v>
      </c>
      <c r="S7" s="108" t="e">
        <f t="shared" ca="1" si="17"/>
        <v>#REF!</v>
      </c>
      <c r="T7" s="108" t="e">
        <f t="shared" ca="1" si="18"/>
        <v>#REF!</v>
      </c>
      <c r="U7" s="109" t="e">
        <f t="shared" ca="1" si="19"/>
        <v>#N/A</v>
      </c>
      <c r="V7" s="107" t="e">
        <f t="shared" ca="1" si="20"/>
        <v>#N/A</v>
      </c>
      <c r="W7" s="108" t="e">
        <f t="shared" ca="1" si="21"/>
        <v>#REF!</v>
      </c>
      <c r="X7" s="108" t="e">
        <f t="shared" ca="1" si="22"/>
        <v>#REF!</v>
      </c>
      <c r="Y7" s="109" t="e">
        <f t="shared" ca="1" si="23"/>
        <v>#N/A</v>
      </c>
      <c r="Z7" s="107" t="e">
        <f t="shared" ca="1" si="24"/>
        <v>#N/A</v>
      </c>
      <c r="AA7" s="108" t="e">
        <f t="shared" ca="1" si="25"/>
        <v>#REF!</v>
      </c>
      <c r="AB7" s="108" t="e">
        <f t="shared" ca="1" si="26"/>
        <v>#REF!</v>
      </c>
      <c r="AC7" s="109" t="e">
        <f t="shared" ca="1" si="27"/>
        <v>#N/A</v>
      </c>
    </row>
    <row r="8" spans="1:29" x14ac:dyDescent="0.3">
      <c r="A8" t="s">
        <v>143</v>
      </c>
      <c r="B8" s="107" t="e">
        <f t="shared" ca="1" si="0"/>
        <v>#N/A</v>
      </c>
      <c r="C8" s="108" t="e">
        <f t="shared" ca="1" si="1"/>
        <v>#N/A</v>
      </c>
      <c r="D8" s="108">
        <f t="shared" ca="1" si="2"/>
        <v>0</v>
      </c>
      <c r="E8" s="109" t="e">
        <f t="shared" ca="1" si="3"/>
        <v>#N/A</v>
      </c>
      <c r="F8" s="107">
        <f t="shared" ca="1" si="4"/>
        <v>4032</v>
      </c>
      <c r="G8" s="108">
        <f t="shared" ca="1" si="5"/>
        <v>50</v>
      </c>
      <c r="H8" s="108">
        <f t="shared" ca="1" si="6"/>
        <v>0</v>
      </c>
      <c r="I8" s="109">
        <f t="shared" ca="1" si="7"/>
        <v>1</v>
      </c>
      <c r="J8" s="107" t="e">
        <f t="shared" ca="1" si="8"/>
        <v>#N/A</v>
      </c>
      <c r="K8" s="108" t="e">
        <f t="shared" ca="1" si="9"/>
        <v>#N/A</v>
      </c>
      <c r="L8" s="108">
        <f t="shared" ca="1" si="10"/>
        <v>0</v>
      </c>
      <c r="M8" s="109" t="e">
        <f t="shared" ca="1" si="11"/>
        <v>#N/A</v>
      </c>
      <c r="N8" s="107" t="e">
        <f t="shared" ca="1" si="12"/>
        <v>#N/A</v>
      </c>
      <c r="O8" s="108" t="e">
        <f t="shared" ca="1" si="13"/>
        <v>#N/A</v>
      </c>
      <c r="P8" s="108">
        <f t="shared" ca="1" si="14"/>
        <v>0</v>
      </c>
      <c r="Q8" s="109" t="e">
        <f t="shared" ca="1" si="15"/>
        <v>#N/A</v>
      </c>
      <c r="R8" s="107" t="e">
        <f t="shared" ca="1" si="16"/>
        <v>#N/A</v>
      </c>
      <c r="S8" s="108" t="e">
        <f t="shared" ca="1" si="17"/>
        <v>#REF!</v>
      </c>
      <c r="T8" s="108" t="e">
        <f t="shared" ca="1" si="18"/>
        <v>#REF!</v>
      </c>
      <c r="U8" s="109" t="e">
        <f t="shared" ca="1" si="19"/>
        <v>#N/A</v>
      </c>
      <c r="V8" s="107" t="e">
        <f t="shared" ca="1" si="20"/>
        <v>#N/A</v>
      </c>
      <c r="W8" s="108" t="e">
        <f t="shared" ca="1" si="21"/>
        <v>#REF!</v>
      </c>
      <c r="X8" s="108" t="e">
        <f t="shared" ca="1" si="22"/>
        <v>#REF!</v>
      </c>
      <c r="Y8" s="109" t="e">
        <f t="shared" ca="1" si="23"/>
        <v>#N/A</v>
      </c>
      <c r="Z8" s="107" t="e">
        <f t="shared" ca="1" si="24"/>
        <v>#N/A</v>
      </c>
      <c r="AA8" s="108" t="e">
        <f t="shared" ca="1" si="25"/>
        <v>#REF!</v>
      </c>
      <c r="AB8" s="108" t="e">
        <f t="shared" ca="1" si="26"/>
        <v>#REF!</v>
      </c>
      <c r="AC8" s="109" t="e">
        <f t="shared" ca="1" si="27"/>
        <v>#N/A</v>
      </c>
    </row>
    <row r="9" spans="1:29" x14ac:dyDescent="0.3">
      <c r="A9" t="s">
        <v>144</v>
      </c>
      <c r="B9" s="107" t="e">
        <f t="shared" ca="1" si="0"/>
        <v>#N/A</v>
      </c>
      <c r="C9" s="108" t="e">
        <f t="shared" ca="1" si="1"/>
        <v>#N/A</v>
      </c>
      <c r="D9" s="108">
        <f t="shared" ca="1" si="2"/>
        <v>0</v>
      </c>
      <c r="E9" s="109" t="e">
        <f t="shared" ca="1" si="3"/>
        <v>#N/A</v>
      </c>
      <c r="F9" s="107">
        <f t="shared" ca="1" si="4"/>
        <v>119.8</v>
      </c>
      <c r="G9" s="108">
        <f t="shared" ca="1" si="5"/>
        <v>50</v>
      </c>
      <c r="H9" s="108">
        <f t="shared" ca="1" si="6"/>
        <v>49</v>
      </c>
      <c r="I9" s="109">
        <f t="shared" ca="1" si="7"/>
        <v>2.0000000000000018E-2</v>
      </c>
      <c r="J9" s="107" t="e">
        <f t="shared" ca="1" si="8"/>
        <v>#N/A</v>
      </c>
      <c r="K9" s="108" t="e">
        <f t="shared" ca="1" si="9"/>
        <v>#N/A</v>
      </c>
      <c r="L9" s="108">
        <f t="shared" ca="1" si="10"/>
        <v>0</v>
      </c>
      <c r="M9" s="109" t="e">
        <f t="shared" ca="1" si="11"/>
        <v>#N/A</v>
      </c>
      <c r="N9" s="107" t="e">
        <f t="shared" ca="1" si="12"/>
        <v>#N/A</v>
      </c>
      <c r="O9" s="108" t="e">
        <f t="shared" ca="1" si="13"/>
        <v>#N/A</v>
      </c>
      <c r="P9" s="108">
        <f t="shared" ca="1" si="14"/>
        <v>0</v>
      </c>
      <c r="Q9" s="109" t="e">
        <f t="shared" ca="1" si="15"/>
        <v>#N/A</v>
      </c>
      <c r="R9" s="107" t="e">
        <f t="shared" ca="1" si="16"/>
        <v>#N/A</v>
      </c>
      <c r="S9" s="108" t="e">
        <f t="shared" ca="1" si="17"/>
        <v>#REF!</v>
      </c>
      <c r="T9" s="108" t="e">
        <f t="shared" ca="1" si="18"/>
        <v>#REF!</v>
      </c>
      <c r="U9" s="109" t="e">
        <f t="shared" ca="1" si="19"/>
        <v>#N/A</v>
      </c>
      <c r="V9" s="107" t="e">
        <f t="shared" ca="1" si="20"/>
        <v>#N/A</v>
      </c>
      <c r="W9" s="108" t="e">
        <f t="shared" ca="1" si="21"/>
        <v>#REF!</v>
      </c>
      <c r="X9" s="108" t="e">
        <f t="shared" ca="1" si="22"/>
        <v>#REF!</v>
      </c>
      <c r="Y9" s="109" t="e">
        <f t="shared" ca="1" si="23"/>
        <v>#N/A</v>
      </c>
      <c r="Z9" s="107" t="e">
        <f t="shared" ca="1" si="24"/>
        <v>#N/A</v>
      </c>
      <c r="AA9" s="108" t="e">
        <f t="shared" ca="1" si="25"/>
        <v>#REF!</v>
      </c>
      <c r="AB9" s="108" t="e">
        <f t="shared" ca="1" si="26"/>
        <v>#REF!</v>
      </c>
      <c r="AC9" s="109" t="e">
        <f t="shared" ca="1" si="27"/>
        <v>#N/A</v>
      </c>
    </row>
    <row r="10" spans="1:29" x14ac:dyDescent="0.3">
      <c r="A10" t="s">
        <v>145</v>
      </c>
      <c r="B10" s="107" t="e">
        <f t="shared" ca="1" si="0"/>
        <v>#N/A</v>
      </c>
      <c r="C10" s="108" t="e">
        <f t="shared" ca="1" si="1"/>
        <v>#N/A</v>
      </c>
      <c r="D10" s="108">
        <f t="shared" ca="1" si="2"/>
        <v>0</v>
      </c>
      <c r="E10" s="109" t="e">
        <f t="shared" ca="1" si="3"/>
        <v>#N/A</v>
      </c>
      <c r="F10" s="107" t="e">
        <f t="shared" ca="1" si="4"/>
        <v>#N/A</v>
      </c>
      <c r="G10" s="108" t="e">
        <f t="shared" ca="1" si="5"/>
        <v>#N/A</v>
      </c>
      <c r="H10" s="108">
        <f t="shared" ca="1" si="6"/>
        <v>0</v>
      </c>
      <c r="I10" s="109" t="e">
        <f t="shared" ca="1" si="7"/>
        <v>#N/A</v>
      </c>
      <c r="J10" s="107" t="e">
        <f t="shared" ca="1" si="8"/>
        <v>#N/A</v>
      </c>
      <c r="K10" s="108" t="e">
        <f t="shared" ca="1" si="9"/>
        <v>#N/A</v>
      </c>
      <c r="L10" s="108">
        <f t="shared" ca="1" si="10"/>
        <v>0</v>
      </c>
      <c r="M10" s="109" t="e">
        <f t="shared" ca="1" si="11"/>
        <v>#N/A</v>
      </c>
      <c r="N10" s="107">
        <f t="shared" ca="1" si="12"/>
        <v>6585.6</v>
      </c>
      <c r="O10" s="108">
        <f t="shared" ca="1" si="13"/>
        <v>50</v>
      </c>
      <c r="P10" s="108">
        <f t="shared" ca="1" si="14"/>
        <v>3</v>
      </c>
      <c r="Q10" s="109">
        <f t="shared" ca="1" si="15"/>
        <v>0.94</v>
      </c>
      <c r="R10" s="107" t="e">
        <f t="shared" ca="1" si="16"/>
        <v>#N/A</v>
      </c>
      <c r="S10" s="108" t="e">
        <f t="shared" ca="1" si="17"/>
        <v>#REF!</v>
      </c>
      <c r="T10" s="108" t="e">
        <f t="shared" ca="1" si="18"/>
        <v>#REF!</v>
      </c>
      <c r="U10" s="109" t="e">
        <f t="shared" ca="1" si="19"/>
        <v>#N/A</v>
      </c>
      <c r="V10" s="107" t="e">
        <f t="shared" ca="1" si="20"/>
        <v>#N/A</v>
      </c>
      <c r="W10" s="108" t="e">
        <f t="shared" ca="1" si="21"/>
        <v>#REF!</v>
      </c>
      <c r="X10" s="108" t="e">
        <f t="shared" ca="1" si="22"/>
        <v>#REF!</v>
      </c>
      <c r="Y10" s="109" t="e">
        <f t="shared" ca="1" si="23"/>
        <v>#N/A</v>
      </c>
      <c r="Z10" s="107" t="e">
        <f t="shared" ca="1" si="24"/>
        <v>#N/A</v>
      </c>
      <c r="AA10" s="108" t="e">
        <f t="shared" ca="1" si="25"/>
        <v>#REF!</v>
      </c>
      <c r="AB10" s="108" t="e">
        <f t="shared" ca="1" si="26"/>
        <v>#REF!</v>
      </c>
      <c r="AC10" s="109" t="e">
        <f t="shared" ca="1" si="27"/>
        <v>#N/A</v>
      </c>
    </row>
    <row r="11" spans="1:29" x14ac:dyDescent="0.3">
      <c r="A11" t="s">
        <v>146</v>
      </c>
      <c r="B11" s="107" t="e">
        <f t="shared" ca="1" si="0"/>
        <v>#N/A</v>
      </c>
      <c r="C11" s="108" t="e">
        <f t="shared" ca="1" si="1"/>
        <v>#N/A</v>
      </c>
      <c r="D11" s="108">
        <f t="shared" ca="1" si="2"/>
        <v>0</v>
      </c>
      <c r="E11" s="109" t="e">
        <f t="shared" ca="1" si="3"/>
        <v>#N/A</v>
      </c>
      <c r="F11" s="107" t="e">
        <f t="shared" ca="1" si="4"/>
        <v>#N/A</v>
      </c>
      <c r="G11" s="108" t="e">
        <f t="shared" ca="1" si="5"/>
        <v>#N/A</v>
      </c>
      <c r="H11" s="108">
        <f t="shared" ca="1" si="6"/>
        <v>0</v>
      </c>
      <c r="I11" s="109" t="e">
        <f t="shared" ca="1" si="7"/>
        <v>#N/A</v>
      </c>
      <c r="J11" s="107" t="e">
        <f t="shared" ca="1" si="8"/>
        <v>#N/A</v>
      </c>
      <c r="K11" s="108" t="e">
        <f t="shared" ca="1" si="9"/>
        <v>#N/A</v>
      </c>
      <c r="L11" s="108">
        <f t="shared" ca="1" si="10"/>
        <v>0</v>
      </c>
      <c r="M11" s="109" t="e">
        <f t="shared" ca="1" si="11"/>
        <v>#N/A</v>
      </c>
      <c r="N11" s="107">
        <f t="shared" ca="1" si="12"/>
        <v>7131</v>
      </c>
      <c r="O11" s="108">
        <f t="shared" ca="1" si="13"/>
        <v>50</v>
      </c>
      <c r="P11" s="108">
        <f t="shared" ca="1" si="14"/>
        <v>4</v>
      </c>
      <c r="Q11" s="109">
        <f t="shared" ca="1" si="15"/>
        <v>0.92</v>
      </c>
      <c r="R11" s="107" t="e">
        <f t="shared" ca="1" si="16"/>
        <v>#N/A</v>
      </c>
      <c r="S11" s="108" t="e">
        <f t="shared" ca="1" si="17"/>
        <v>#REF!</v>
      </c>
      <c r="T11" s="108" t="e">
        <f t="shared" ca="1" si="18"/>
        <v>#REF!</v>
      </c>
      <c r="U11" s="109" t="e">
        <f t="shared" ca="1" si="19"/>
        <v>#N/A</v>
      </c>
      <c r="V11" s="107" t="e">
        <f t="shared" ca="1" si="20"/>
        <v>#N/A</v>
      </c>
      <c r="W11" s="108" t="e">
        <f t="shared" ca="1" si="21"/>
        <v>#REF!</v>
      </c>
      <c r="X11" s="108" t="e">
        <f t="shared" ca="1" si="22"/>
        <v>#REF!</v>
      </c>
      <c r="Y11" s="109" t="e">
        <f t="shared" ca="1" si="23"/>
        <v>#N/A</v>
      </c>
      <c r="Z11" s="107" t="e">
        <f t="shared" ca="1" si="24"/>
        <v>#N/A</v>
      </c>
      <c r="AA11" s="108" t="e">
        <f t="shared" ca="1" si="25"/>
        <v>#REF!</v>
      </c>
      <c r="AB11" s="108" t="e">
        <f t="shared" ca="1" si="26"/>
        <v>#REF!</v>
      </c>
      <c r="AC11" s="109" t="e">
        <f t="shared" ca="1" si="27"/>
        <v>#N/A</v>
      </c>
    </row>
    <row r="12" spans="1:29" x14ac:dyDescent="0.3">
      <c r="A12" t="s">
        <v>147</v>
      </c>
      <c r="B12" s="107" t="e">
        <f t="shared" ca="1" si="0"/>
        <v>#N/A</v>
      </c>
      <c r="C12" s="108" t="e">
        <f t="shared" ca="1" si="1"/>
        <v>#N/A</v>
      </c>
      <c r="D12" s="108">
        <f t="shared" ca="1" si="2"/>
        <v>0</v>
      </c>
      <c r="E12" s="109" t="e">
        <f t="shared" ca="1" si="3"/>
        <v>#N/A</v>
      </c>
      <c r="F12" s="107" t="e">
        <f t="shared" ca="1" si="4"/>
        <v>#N/A</v>
      </c>
      <c r="G12" s="108" t="e">
        <f t="shared" ca="1" si="5"/>
        <v>#N/A</v>
      </c>
      <c r="H12" s="108">
        <f t="shared" ca="1" si="6"/>
        <v>0</v>
      </c>
      <c r="I12" s="109" t="e">
        <f t="shared" ca="1" si="7"/>
        <v>#N/A</v>
      </c>
      <c r="J12" s="107">
        <f t="shared" ca="1" si="8"/>
        <v>3579.4</v>
      </c>
      <c r="K12" s="108">
        <f t="shared" ca="1" si="9"/>
        <v>50</v>
      </c>
      <c r="L12" s="108">
        <f t="shared" ca="1" si="10"/>
        <v>0</v>
      </c>
      <c r="M12" s="109">
        <f t="shared" ca="1" si="11"/>
        <v>1</v>
      </c>
      <c r="N12" s="107" t="e">
        <f t="shared" ca="1" si="12"/>
        <v>#N/A</v>
      </c>
      <c r="O12" s="108" t="e">
        <f t="shared" ca="1" si="13"/>
        <v>#N/A</v>
      </c>
      <c r="P12" s="108">
        <f t="shared" ca="1" si="14"/>
        <v>0</v>
      </c>
      <c r="Q12" s="109" t="e">
        <f t="shared" ca="1" si="15"/>
        <v>#N/A</v>
      </c>
      <c r="R12" s="107" t="e">
        <f t="shared" ca="1" si="16"/>
        <v>#N/A</v>
      </c>
      <c r="S12" s="108" t="e">
        <f t="shared" ca="1" si="17"/>
        <v>#REF!</v>
      </c>
      <c r="T12" s="108" t="e">
        <f t="shared" ca="1" si="18"/>
        <v>#REF!</v>
      </c>
      <c r="U12" s="109" t="e">
        <f t="shared" ca="1" si="19"/>
        <v>#N/A</v>
      </c>
      <c r="V12" s="107" t="e">
        <f t="shared" ca="1" si="20"/>
        <v>#N/A</v>
      </c>
      <c r="W12" s="108" t="e">
        <f t="shared" ca="1" si="21"/>
        <v>#REF!</v>
      </c>
      <c r="X12" s="108" t="e">
        <f t="shared" ca="1" si="22"/>
        <v>#REF!</v>
      </c>
      <c r="Y12" s="109" t="e">
        <f t="shared" ca="1" si="23"/>
        <v>#N/A</v>
      </c>
      <c r="Z12" s="107" t="e">
        <f t="shared" ca="1" si="24"/>
        <v>#N/A</v>
      </c>
      <c r="AA12" s="108" t="e">
        <f t="shared" ca="1" si="25"/>
        <v>#REF!</v>
      </c>
      <c r="AB12" s="108" t="e">
        <f t="shared" ca="1" si="26"/>
        <v>#REF!</v>
      </c>
      <c r="AC12" s="109" t="e">
        <f t="shared" ca="1" si="27"/>
        <v>#N/A</v>
      </c>
    </row>
    <row r="13" spans="1:29" x14ac:dyDescent="0.3">
      <c r="A13" t="s">
        <v>148</v>
      </c>
      <c r="B13" s="107">
        <f t="shared" ca="1" si="0"/>
        <v>5.4</v>
      </c>
      <c r="C13" s="108">
        <f t="shared" ca="1" si="1"/>
        <v>50</v>
      </c>
      <c r="D13" s="108">
        <f t="shared" ca="1" si="2"/>
        <v>50</v>
      </c>
      <c r="E13" s="109">
        <f t="shared" ca="1" si="3"/>
        <v>0</v>
      </c>
      <c r="F13" s="107">
        <f t="shared" ca="1" si="4"/>
        <v>29.2</v>
      </c>
      <c r="G13" s="108">
        <f t="shared" ca="1" si="5"/>
        <v>50</v>
      </c>
      <c r="H13" s="108">
        <f t="shared" ca="1" si="6"/>
        <v>50</v>
      </c>
      <c r="I13" s="109">
        <f t="shared" ca="1" si="7"/>
        <v>0</v>
      </c>
      <c r="J13" s="107">
        <f t="shared" ca="1" si="8"/>
        <v>38</v>
      </c>
      <c r="K13" s="108">
        <f t="shared" ca="1" si="9"/>
        <v>50</v>
      </c>
      <c r="L13" s="108">
        <f t="shared" ca="1" si="10"/>
        <v>50</v>
      </c>
      <c r="M13" s="109">
        <f t="shared" ca="1" si="11"/>
        <v>0</v>
      </c>
      <c r="N13" s="107">
        <f t="shared" ca="1" si="12"/>
        <v>32.200000000000003</v>
      </c>
      <c r="O13" s="108">
        <f t="shared" ca="1" si="13"/>
        <v>50</v>
      </c>
      <c r="P13" s="108">
        <f t="shared" ca="1" si="14"/>
        <v>50</v>
      </c>
      <c r="Q13" s="109">
        <f t="shared" ca="1" si="15"/>
        <v>0</v>
      </c>
      <c r="R13" s="107" t="e">
        <f t="shared" ca="1" si="16"/>
        <v>#N/A</v>
      </c>
      <c r="S13" s="108" t="e">
        <f t="shared" ca="1" si="17"/>
        <v>#REF!</v>
      </c>
      <c r="T13" s="108" t="e">
        <f t="shared" ca="1" si="18"/>
        <v>#REF!</v>
      </c>
      <c r="U13" s="109" t="e">
        <f t="shared" ca="1" si="19"/>
        <v>#N/A</v>
      </c>
      <c r="V13" s="107" t="e">
        <f t="shared" ca="1" si="20"/>
        <v>#N/A</v>
      </c>
      <c r="W13" s="108" t="e">
        <f t="shared" ca="1" si="21"/>
        <v>#REF!</v>
      </c>
      <c r="X13" s="108" t="e">
        <f t="shared" ca="1" si="22"/>
        <v>#REF!</v>
      </c>
      <c r="Y13" s="109" t="e">
        <f t="shared" ca="1" si="23"/>
        <v>#N/A</v>
      </c>
      <c r="Z13" s="107" t="e">
        <f t="shared" ca="1" si="24"/>
        <v>#N/A</v>
      </c>
      <c r="AA13" s="108" t="e">
        <f t="shared" ca="1" si="25"/>
        <v>#REF!</v>
      </c>
      <c r="AB13" s="108" t="e">
        <f t="shared" ca="1" si="26"/>
        <v>#REF!</v>
      </c>
      <c r="AC13" s="109" t="e">
        <f t="shared" ca="1" si="27"/>
        <v>#N/A</v>
      </c>
    </row>
    <row r="14" spans="1:29" ht="17.25" thickBot="1" x14ac:dyDescent="0.35">
      <c r="A14" t="s">
        <v>149</v>
      </c>
      <c r="B14" s="110">
        <f t="shared" ca="1" si="0"/>
        <v>9.4</v>
      </c>
      <c r="C14" s="111">
        <f t="shared" ca="1" si="1"/>
        <v>50</v>
      </c>
      <c r="D14" s="111">
        <f t="shared" ca="1" si="2"/>
        <v>50</v>
      </c>
      <c r="E14" s="112">
        <f t="shared" ca="1" si="3"/>
        <v>0</v>
      </c>
      <c r="F14" s="110">
        <f t="shared" ca="1" si="4"/>
        <v>14.2</v>
      </c>
      <c r="G14" s="111">
        <f t="shared" ca="1" si="5"/>
        <v>50</v>
      </c>
      <c r="H14" s="111">
        <f t="shared" ca="1" si="6"/>
        <v>50</v>
      </c>
      <c r="I14" s="112">
        <f t="shared" ca="1" si="7"/>
        <v>0</v>
      </c>
      <c r="J14" s="110">
        <f t="shared" ca="1" si="8"/>
        <v>33</v>
      </c>
      <c r="K14" s="111">
        <f t="shared" ca="1" si="9"/>
        <v>50</v>
      </c>
      <c r="L14" s="111">
        <f t="shared" ca="1" si="10"/>
        <v>50</v>
      </c>
      <c r="M14" s="112">
        <f t="shared" ca="1" si="11"/>
        <v>0</v>
      </c>
      <c r="N14" s="110">
        <f t="shared" ca="1" si="12"/>
        <v>67</v>
      </c>
      <c r="O14" s="111">
        <f t="shared" ca="1" si="13"/>
        <v>50</v>
      </c>
      <c r="P14" s="111">
        <f t="shared" ca="1" si="14"/>
        <v>50</v>
      </c>
      <c r="Q14" s="112">
        <f t="shared" ca="1" si="15"/>
        <v>0</v>
      </c>
      <c r="R14" s="110" t="e">
        <f t="shared" ca="1" si="16"/>
        <v>#N/A</v>
      </c>
      <c r="S14" s="111" t="e">
        <f t="shared" ca="1" si="17"/>
        <v>#REF!</v>
      </c>
      <c r="T14" s="111" t="e">
        <f t="shared" ca="1" si="18"/>
        <v>#REF!</v>
      </c>
      <c r="U14" s="112" t="e">
        <f t="shared" ca="1" si="19"/>
        <v>#N/A</v>
      </c>
      <c r="V14" s="110" t="e">
        <f t="shared" ca="1" si="20"/>
        <v>#N/A</v>
      </c>
      <c r="W14" s="111" t="e">
        <f t="shared" ca="1" si="21"/>
        <v>#REF!</v>
      </c>
      <c r="X14" s="111" t="e">
        <f t="shared" ca="1" si="22"/>
        <v>#REF!</v>
      </c>
      <c r="Y14" s="112" t="e">
        <f t="shared" ca="1" si="23"/>
        <v>#N/A</v>
      </c>
      <c r="Z14" s="110" t="e">
        <f t="shared" ca="1" si="24"/>
        <v>#N/A</v>
      </c>
      <c r="AA14" s="111" t="e">
        <f t="shared" ca="1" si="25"/>
        <v>#REF!</v>
      </c>
      <c r="AB14" s="111" t="e">
        <f t="shared" ca="1" si="26"/>
        <v>#REF!</v>
      </c>
      <c r="AC14" s="112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4주령</vt:lpstr>
      <vt:lpstr>8주령</vt:lpstr>
      <vt:lpstr>12주령</vt:lpstr>
      <vt:lpstr>16주령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2019-05-24T05:22:15Z</cp:lastPrinted>
  <dcterms:created xsi:type="dcterms:W3CDTF">2019-03-29T07:45:06Z</dcterms:created>
  <dcterms:modified xsi:type="dcterms:W3CDTF">2019-07-18T07:03:20Z</dcterms:modified>
</cp:coreProperties>
</file>