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.49\중앙연구소자료$\중앙연구소공유자료\2. 혈청검사 결과서\1. 한국원종 검사결과서\3. 계군별 정리\GP\"/>
    </mc:Choice>
  </mc:AlternateContent>
  <bookViews>
    <workbookView xWindow="0" yWindow="0" windowWidth="28800" windowHeight="12285" activeTab="4"/>
  </bookViews>
  <sheets>
    <sheet name="4주령" sheetId="1" r:id="rId1"/>
    <sheet name="8주령" sheetId="3" r:id="rId2"/>
    <sheet name="12주령" sheetId="4" r:id="rId3"/>
    <sheet name="16주령" sheetId="5" r:id="rId4"/>
    <sheet name="20주령" sheetId="6" r:id="rId5"/>
    <sheet name="graph" sheetId="2" r:id="rId6"/>
  </sheets>
  <definedNames>
    <definedName name="_xlnm._FilterDatabase" localSheetId="2" hidden="1">'12주령'!$B$11:$Y$11</definedName>
    <definedName name="_xlnm._FilterDatabase" localSheetId="3" hidden="1">'16주령'!$B$11:$Y$11</definedName>
    <definedName name="_xlnm._FilterDatabase" localSheetId="4" hidden="1">'20주령'!$B$11:$Y$11</definedName>
    <definedName name="_xlnm._FilterDatabase" localSheetId="1" hidden="1">'8주령'!$B$11:$Y$11</definedName>
  </definedNames>
  <calcPr calcId="162913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6" l="1"/>
  <c r="F10" i="6" s="1"/>
  <c r="B10" i="6"/>
  <c r="B10" i="5" l="1"/>
  <c r="D10" i="5"/>
  <c r="F10" i="5" s="1"/>
  <c r="D10" i="4"/>
  <c r="F10" i="4" s="1"/>
  <c r="B10" i="4"/>
  <c r="D10" i="3" l="1"/>
  <c r="F10" i="3" s="1"/>
  <c r="B10" i="3"/>
  <c r="D10" i="1" l="1"/>
  <c r="F10" i="1" s="1"/>
  <c r="B10" i="1"/>
  <c r="T5" i="2"/>
  <c r="T11" i="2"/>
  <c r="F4" i="2"/>
  <c r="N5" i="2"/>
  <c r="T14" i="2"/>
  <c r="R13" i="2"/>
  <c r="X14" i="2"/>
  <c r="J3" i="2"/>
  <c r="B7" i="2"/>
  <c r="L12" i="2"/>
  <c r="L14" i="2"/>
  <c r="R7" i="2"/>
  <c r="D14" i="2"/>
  <c r="F7" i="2"/>
  <c r="H9" i="2"/>
  <c r="V11" i="2"/>
  <c r="AB14" i="2"/>
  <c r="D11" i="2"/>
  <c r="G8" i="2"/>
  <c r="W11" i="2"/>
  <c r="D3" i="2"/>
  <c r="L5" i="2"/>
  <c r="S11" i="2"/>
  <c r="Z4" i="2"/>
  <c r="S14" i="2"/>
  <c r="B6" i="2"/>
  <c r="F9" i="2"/>
  <c r="O11" i="2"/>
  <c r="J4" i="2"/>
  <c r="O9" i="2"/>
  <c r="V13" i="2"/>
  <c r="L4" i="2"/>
  <c r="B5" i="2"/>
  <c r="X3" i="2"/>
  <c r="R9" i="2"/>
  <c r="S9" i="2"/>
  <c r="C3" i="2"/>
  <c r="H14" i="2"/>
  <c r="V3" i="2"/>
  <c r="L6" i="2"/>
  <c r="S5" i="2"/>
  <c r="AA13" i="2"/>
  <c r="G6" i="2"/>
  <c r="C6" i="2"/>
  <c r="N9" i="2"/>
  <c r="X9" i="2"/>
  <c r="X8" i="2"/>
  <c r="P6" i="2"/>
  <c r="AB11" i="2"/>
  <c r="W10" i="2"/>
  <c r="T6" i="2"/>
  <c r="L7" i="2"/>
  <c r="H13" i="2"/>
  <c r="Z13" i="2"/>
  <c r="AA3" i="2"/>
  <c r="G9" i="2"/>
  <c r="C12" i="2"/>
  <c r="S8" i="2"/>
  <c r="O4" i="2"/>
  <c r="P12" i="2"/>
  <c r="R12" i="2"/>
  <c r="L13" i="2"/>
  <c r="B9" i="2"/>
  <c r="W8" i="2"/>
  <c r="Z3" i="2"/>
  <c r="K7" i="2"/>
  <c r="W3" i="2"/>
  <c r="J13" i="2"/>
  <c r="R5" i="2"/>
  <c r="AA4" i="2"/>
  <c r="D8" i="2"/>
  <c r="AA12" i="2"/>
  <c r="D13" i="2"/>
  <c r="T9" i="2"/>
  <c r="V4" i="2"/>
  <c r="N14" i="2"/>
  <c r="S10" i="2"/>
  <c r="G11" i="2"/>
  <c r="O13" i="2"/>
  <c r="K12" i="2"/>
  <c r="B12" i="2"/>
  <c r="N13" i="2"/>
  <c r="V9" i="2"/>
  <c r="N10" i="2"/>
  <c r="C5" i="2"/>
  <c r="F12" i="2"/>
  <c r="J6" i="2"/>
  <c r="D5" i="2"/>
  <c r="V7" i="2"/>
  <c r="H12" i="2"/>
  <c r="AA10" i="2"/>
  <c r="T7" i="2"/>
  <c r="O14" i="2"/>
  <c r="J9" i="2"/>
  <c r="H3" i="2"/>
  <c r="D10" i="2"/>
  <c r="H7" i="2"/>
  <c r="B14" i="2"/>
  <c r="AB13" i="2"/>
  <c r="T13" i="2"/>
  <c r="AB12" i="2"/>
  <c r="C14" i="2"/>
  <c r="G14" i="2"/>
  <c r="W13" i="2"/>
  <c r="J10" i="2"/>
  <c r="F8" i="2"/>
  <c r="S7" i="2"/>
  <c r="H8" i="2"/>
  <c r="K6" i="2"/>
  <c r="X5" i="2"/>
  <c r="AB6" i="2"/>
  <c r="Z5" i="2"/>
  <c r="Z8" i="2"/>
  <c r="AB3" i="2"/>
  <c r="P3" i="2"/>
  <c r="V10" i="2"/>
  <c r="O7" i="2"/>
  <c r="H6" i="2"/>
  <c r="P4" i="2"/>
  <c r="J14" i="2"/>
  <c r="AB5" i="2"/>
  <c r="F13" i="2"/>
  <c r="S13" i="2"/>
  <c r="C8" i="2"/>
  <c r="F6" i="2"/>
  <c r="S12" i="2"/>
  <c r="W6" i="2"/>
  <c r="N8" i="2"/>
  <c r="V8" i="2"/>
  <c r="D9" i="2"/>
  <c r="B4" i="2"/>
  <c r="J7" i="2"/>
  <c r="X13" i="2"/>
  <c r="V6" i="2"/>
  <c r="P7" i="2"/>
  <c r="H10" i="2"/>
  <c r="J12" i="2"/>
  <c r="J8" i="2"/>
  <c r="Z14" i="2"/>
  <c r="G10" i="2"/>
  <c r="K13" i="2"/>
  <c r="P11" i="2"/>
  <c r="O6" i="2"/>
  <c r="C10" i="2"/>
  <c r="R6" i="2"/>
  <c r="L9" i="2"/>
  <c r="AA5" i="2"/>
  <c r="W9" i="2"/>
  <c r="F10" i="2"/>
  <c r="G3" i="2"/>
  <c r="AA8" i="2"/>
  <c r="K3" i="2"/>
  <c r="AB10" i="2"/>
  <c r="X7" i="2"/>
  <c r="C4" i="2"/>
  <c r="R8" i="2"/>
  <c r="F14" i="2"/>
  <c r="P13" i="2"/>
  <c r="Z11" i="2"/>
  <c r="K4" i="2"/>
  <c r="T8" i="2"/>
  <c r="H4" i="2"/>
  <c r="P8" i="2"/>
  <c r="X12" i="2"/>
  <c r="G7" i="2"/>
  <c r="AA11" i="2"/>
  <c r="R14" i="2"/>
  <c r="G4" i="2"/>
  <c r="K9" i="2"/>
  <c r="R4" i="2"/>
  <c r="T12" i="2"/>
  <c r="Z10" i="2"/>
  <c r="X6" i="2"/>
  <c r="O10" i="2"/>
  <c r="V12" i="2"/>
  <c r="K14" i="2"/>
  <c r="W5" i="2"/>
  <c r="C11" i="2"/>
  <c r="F11" i="2"/>
  <c r="AB9" i="2"/>
  <c r="F3" i="2"/>
  <c r="T3" i="2"/>
  <c r="C7" i="2"/>
  <c r="AA14" i="2"/>
  <c r="J5" i="2"/>
  <c r="K8" i="2"/>
  <c r="H11" i="2"/>
  <c r="L8" i="2"/>
  <c r="W14" i="2"/>
  <c r="R10" i="2"/>
  <c r="N6" i="2"/>
  <c r="V14" i="2"/>
  <c r="R11" i="2"/>
  <c r="B3" i="2"/>
  <c r="T10" i="2"/>
  <c r="AB4" i="2"/>
  <c r="H5" i="2"/>
  <c r="N12" i="2"/>
  <c r="O8" i="2"/>
  <c r="G5" i="2"/>
  <c r="D7" i="2"/>
  <c r="G13" i="2"/>
  <c r="AA6" i="2"/>
  <c r="S6" i="2"/>
  <c r="N11" i="2"/>
  <c r="N7" i="2"/>
  <c r="L3" i="2"/>
  <c r="AB8" i="2"/>
  <c r="K11" i="2"/>
  <c r="P5" i="2"/>
  <c r="Z12" i="2"/>
  <c r="R3" i="2"/>
  <c r="F5" i="2"/>
  <c r="J11" i="2"/>
  <c r="S4" i="2"/>
  <c r="L10" i="2"/>
  <c r="X4" i="2"/>
  <c r="B8" i="2"/>
  <c r="AB7" i="2"/>
  <c r="O3" i="2"/>
  <c r="AA9" i="2"/>
  <c r="D6" i="2"/>
  <c r="W7" i="2"/>
  <c r="C13" i="2"/>
  <c r="K5" i="2"/>
  <c r="W12" i="2"/>
  <c r="Z6" i="2"/>
  <c r="B13" i="2"/>
  <c r="Z7" i="2"/>
  <c r="Z9" i="2"/>
  <c r="O12" i="2"/>
  <c r="X10" i="2"/>
  <c r="N4" i="2"/>
  <c r="S3" i="2"/>
  <c r="T4" i="2"/>
  <c r="B11" i="2"/>
  <c r="P9" i="2"/>
  <c r="D12" i="2"/>
  <c r="G12" i="2"/>
  <c r="W4" i="2"/>
  <c r="P14" i="2"/>
  <c r="K10" i="2"/>
  <c r="B10" i="2"/>
  <c r="C9" i="2"/>
  <c r="O5" i="2"/>
  <c r="AA7" i="2"/>
  <c r="D4" i="2"/>
  <c r="V5" i="2"/>
  <c r="L11" i="2"/>
  <c r="N3" i="2"/>
  <c r="X11" i="2"/>
  <c r="P10" i="2"/>
  <c r="E3" i="2" l="1"/>
  <c r="I3" i="2"/>
  <c r="M3" i="2"/>
  <c r="Q3" i="2"/>
  <c r="U3" i="2"/>
  <c r="Y3" i="2"/>
  <c r="AC3" i="2"/>
  <c r="E4" i="2"/>
  <c r="I4" i="2"/>
  <c r="M4" i="2"/>
  <c r="Q4" i="2"/>
  <c r="U4" i="2"/>
  <c r="Y4" i="2"/>
  <c r="AC4" i="2"/>
  <c r="E5" i="2"/>
  <c r="I5" i="2"/>
  <c r="M5" i="2"/>
  <c r="Q5" i="2"/>
  <c r="U5" i="2"/>
  <c r="Y5" i="2"/>
  <c r="AC5" i="2"/>
  <c r="E6" i="2"/>
  <c r="I6" i="2"/>
  <c r="M6" i="2"/>
  <c r="Q6" i="2"/>
  <c r="U6" i="2"/>
  <c r="Y6" i="2"/>
  <c r="AC6" i="2"/>
  <c r="E7" i="2"/>
  <c r="I7" i="2"/>
  <c r="M7" i="2"/>
  <c r="Q7" i="2"/>
  <c r="U7" i="2"/>
  <c r="Y7" i="2"/>
  <c r="AC7" i="2"/>
  <c r="E8" i="2"/>
  <c r="I8" i="2"/>
  <c r="M8" i="2"/>
  <c r="Q8" i="2"/>
  <c r="U8" i="2"/>
  <c r="Y8" i="2"/>
  <c r="AC8" i="2"/>
  <c r="E9" i="2"/>
  <c r="I9" i="2"/>
  <c r="M9" i="2"/>
  <c r="Q9" i="2"/>
  <c r="U9" i="2"/>
  <c r="Y9" i="2"/>
  <c r="AC9" i="2"/>
  <c r="E10" i="2"/>
  <c r="I10" i="2"/>
  <c r="M10" i="2"/>
  <c r="Q10" i="2"/>
  <c r="U10" i="2"/>
  <c r="Y10" i="2"/>
  <c r="AC10" i="2"/>
  <c r="E11" i="2"/>
  <c r="I11" i="2"/>
  <c r="M11" i="2"/>
  <c r="Q11" i="2"/>
  <c r="U11" i="2"/>
  <c r="Y11" i="2"/>
  <c r="AC11" i="2"/>
  <c r="E12" i="2"/>
  <c r="I12" i="2"/>
  <c r="M12" i="2"/>
  <c r="Q12" i="2"/>
  <c r="U12" i="2"/>
  <c r="Y12" i="2"/>
  <c r="AC12" i="2"/>
  <c r="E13" i="2"/>
  <c r="I13" i="2"/>
  <c r="M13" i="2"/>
  <c r="Q13" i="2"/>
  <c r="U13" i="2"/>
  <c r="Y13" i="2"/>
  <c r="AC13" i="2"/>
  <c r="E14" i="2"/>
  <c r="I14" i="2"/>
  <c r="M14" i="2"/>
  <c r="Q14" i="2"/>
  <c r="U14" i="2"/>
  <c r="Y14" i="2"/>
  <c r="AC14" i="2"/>
</calcChain>
</file>

<file path=xl/sharedStrings.xml><?xml version="1.0" encoding="utf-8"?>
<sst xmlns="http://schemas.openxmlformats.org/spreadsheetml/2006/main" count="879" uniqueCount="192">
  <si>
    <t xml:space="preserve">    對   外   秘</t>
    <phoneticPr fontId="5" type="noConversion"/>
  </si>
  <si>
    <t xml:space="preserve">  수    신 :</t>
    <phoneticPr fontId="8" type="noConversion"/>
  </si>
  <si>
    <t>체리부로 중앙연구소장:  김  종 택</t>
    <phoneticPr fontId="8" type="noConversion"/>
  </si>
  <si>
    <t>(주)체리부로 중앙연구소</t>
    <phoneticPr fontId="8" type="noConversion"/>
  </si>
  <si>
    <t xml:space="preserve">  (우) 28127 충북 청주시 청원구 오창읍 중부로 1555  /  Tel (043)240-7671~3 / Fax (043)240-7674</t>
    <phoneticPr fontId="5" type="noConversion"/>
  </si>
  <si>
    <t>1. 의뢰사항</t>
    <phoneticPr fontId="5" type="noConversion"/>
  </si>
  <si>
    <t>접</t>
    <phoneticPr fontId="5" type="noConversion"/>
  </si>
  <si>
    <t xml:space="preserve"> 접수  번호 :</t>
    <phoneticPr fontId="5" type="noConversion"/>
  </si>
  <si>
    <t>19-2685</t>
    <phoneticPr fontId="3" type="noConversion"/>
  </si>
  <si>
    <t xml:space="preserve"> 접수  일자 :</t>
    <phoneticPr fontId="5" type="noConversion"/>
  </si>
  <si>
    <t xml:space="preserve"> 발송  일자 :</t>
    <phoneticPr fontId="8" type="noConversion"/>
  </si>
  <si>
    <t>수</t>
    <phoneticPr fontId="5" type="noConversion"/>
  </si>
  <si>
    <t xml:space="preserve"> 고        객 :</t>
    <phoneticPr fontId="5" type="noConversion"/>
  </si>
  <si>
    <t>혜인농장</t>
    <phoneticPr fontId="3" type="noConversion"/>
  </si>
  <si>
    <t xml:space="preserve"> 입  추  일  :</t>
    <phoneticPr fontId="8" type="noConversion"/>
  </si>
  <si>
    <t xml:space="preserve"> 사육  규모 :</t>
    <phoneticPr fontId="5" type="noConversion"/>
  </si>
  <si>
    <t>수</t>
    <phoneticPr fontId="8" type="noConversion"/>
  </si>
  <si>
    <t>내</t>
    <phoneticPr fontId="5" type="noConversion"/>
  </si>
  <si>
    <t xml:space="preserve"> 주        소 :</t>
    <phoneticPr fontId="5" type="noConversion"/>
  </si>
  <si>
    <t xml:space="preserve"> 채  혈  일  :</t>
    <phoneticPr fontId="8" type="noConversion"/>
  </si>
  <si>
    <t xml:space="preserve"> 전화  번호 :</t>
    <phoneticPr fontId="8" type="noConversion"/>
  </si>
  <si>
    <t>용</t>
    <phoneticPr fontId="5" type="noConversion"/>
  </si>
  <si>
    <t xml:space="preserve">검사료 (             )원은  </t>
    <phoneticPr fontId="5" type="noConversion"/>
  </si>
  <si>
    <t>체리부로 중앙연구소 ( ),  의뢰한 농장( )에서 부담합니다.</t>
    <phoneticPr fontId="5" type="noConversion"/>
  </si>
  <si>
    <t>2. 검사결과</t>
    <phoneticPr fontId="5" type="noConversion"/>
  </si>
  <si>
    <t>주령:</t>
    <phoneticPr fontId="8" type="noConversion"/>
  </si>
  <si>
    <t>일령:</t>
    <phoneticPr fontId="8" type="noConversion"/>
  </si>
  <si>
    <t>Case</t>
  </si>
  <si>
    <t>Assay</t>
  </si>
  <si>
    <t>Date</t>
  </si>
  <si>
    <t>AMean</t>
  </si>
  <si>
    <t>CV</t>
  </si>
  <si>
    <t>Count</t>
  </si>
  <si>
    <r>
      <t>19-2685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112</t>
    </r>
  </si>
  <si>
    <t>IBV</t>
  </si>
  <si>
    <r>
      <t>19-2686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121</t>
    </r>
  </si>
  <si>
    <r>
      <t>19-2687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212</t>
    </r>
  </si>
  <si>
    <r>
      <t>19-2688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222</t>
    </r>
  </si>
  <si>
    <r>
      <t>19-2689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310</t>
    </r>
  </si>
  <si>
    <t>MSMG</t>
    <phoneticPr fontId="5" type="noConversion"/>
  </si>
  <si>
    <t>SE</t>
    <phoneticPr fontId="5" type="noConversion"/>
  </si>
  <si>
    <t>AI</t>
    <phoneticPr fontId="5" type="noConversion"/>
  </si>
  <si>
    <t/>
  </si>
  <si>
    <t>ND</t>
    <phoneticPr fontId="5" type="noConversion"/>
  </si>
  <si>
    <t>4주령</t>
    <phoneticPr fontId="3" type="noConversion"/>
  </si>
  <si>
    <t>8주령</t>
    <phoneticPr fontId="3" type="noConversion"/>
  </si>
  <si>
    <t>12주령</t>
    <phoneticPr fontId="3" type="noConversion"/>
  </si>
  <si>
    <t>16주령</t>
    <phoneticPr fontId="3" type="noConversion"/>
  </si>
  <si>
    <t>20주령</t>
    <phoneticPr fontId="3" type="noConversion"/>
  </si>
  <si>
    <t>54주령</t>
    <phoneticPr fontId="3" type="noConversion"/>
  </si>
  <si>
    <t>64주령</t>
    <phoneticPr fontId="3" type="noConversion"/>
  </si>
  <si>
    <t>od</t>
    <phoneticPr fontId="3" type="noConversion"/>
  </si>
  <si>
    <t>positive%</t>
    <phoneticPr fontId="3" type="noConversion"/>
  </si>
  <si>
    <t>ND</t>
    <phoneticPr fontId="3" type="noConversion"/>
  </si>
  <si>
    <t>AI</t>
    <phoneticPr fontId="3" type="noConversion"/>
  </si>
  <si>
    <t>EDS</t>
    <phoneticPr fontId="3" type="noConversion"/>
  </si>
  <si>
    <t>APV</t>
    <phoneticPr fontId="3" type="noConversion"/>
  </si>
  <si>
    <t>IBV</t>
    <phoneticPr fontId="3" type="noConversion"/>
  </si>
  <si>
    <t>IBD</t>
    <phoneticPr fontId="3" type="noConversion"/>
  </si>
  <si>
    <t>CAV</t>
    <phoneticPr fontId="3" type="noConversion"/>
  </si>
  <si>
    <t>AE</t>
    <phoneticPr fontId="3" type="noConversion"/>
  </si>
  <si>
    <t>REO</t>
    <phoneticPr fontId="3" type="noConversion"/>
  </si>
  <si>
    <t>IBH</t>
    <phoneticPr fontId="3" type="noConversion"/>
  </si>
  <si>
    <t>MSMG</t>
    <phoneticPr fontId="3" type="noConversion"/>
  </si>
  <si>
    <t>SE</t>
    <phoneticPr fontId="3" type="noConversion"/>
  </si>
  <si>
    <t>(주)체리부로 중앙연구소</t>
    <phoneticPr fontId="8" type="noConversion"/>
  </si>
  <si>
    <t xml:space="preserve">  (우) 28127  충북 청주시 청원구 오창읍 중부로 1555  /  Tel (043)240-7671~3 / Fax (043)240-7674</t>
    <phoneticPr fontId="5" type="noConversion"/>
  </si>
  <si>
    <t>1. 의뢰사항</t>
    <phoneticPr fontId="5" type="noConversion"/>
  </si>
  <si>
    <t>접  수  내  용</t>
    <phoneticPr fontId="5" type="noConversion"/>
  </si>
  <si>
    <t>접수  번호 :</t>
    <phoneticPr fontId="5" type="noConversion"/>
  </si>
  <si>
    <t>19-2955</t>
    <phoneticPr fontId="3" type="noConversion"/>
  </si>
  <si>
    <t xml:space="preserve"> 접수  일자 :</t>
    <phoneticPr fontId="5" type="noConversion"/>
  </si>
  <si>
    <t xml:space="preserve"> 발송  일자 :</t>
    <phoneticPr fontId="8" type="noConversion"/>
  </si>
  <si>
    <t>고        객 :</t>
    <phoneticPr fontId="5" type="noConversion"/>
  </si>
  <si>
    <t xml:space="preserve"> 입  추  일  :</t>
    <phoneticPr fontId="8" type="noConversion"/>
  </si>
  <si>
    <t xml:space="preserve"> 사육  규모 :</t>
    <phoneticPr fontId="5" type="noConversion"/>
  </si>
  <si>
    <t>수</t>
    <phoneticPr fontId="8" type="noConversion"/>
  </si>
  <si>
    <t>주        소 :</t>
    <phoneticPr fontId="5" type="noConversion"/>
  </si>
  <si>
    <t xml:space="preserve"> 채  혈  일  :</t>
    <phoneticPr fontId="8" type="noConversion"/>
  </si>
  <si>
    <t xml:space="preserve"> 전화  번호 :</t>
    <phoneticPr fontId="8" type="noConversion"/>
  </si>
  <si>
    <t>기타  사항 :</t>
    <phoneticPr fontId="3" type="noConversion"/>
  </si>
  <si>
    <t>2. 검사결과</t>
    <phoneticPr fontId="5" type="noConversion"/>
  </si>
  <si>
    <t>주령:</t>
    <phoneticPr fontId="8" type="noConversion"/>
  </si>
  <si>
    <t>일령:</t>
    <phoneticPr fontId="8" type="noConversion"/>
  </si>
  <si>
    <r>
      <t>19-2955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111</t>
    </r>
  </si>
  <si>
    <r>
      <t>19-2957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122</t>
    </r>
  </si>
  <si>
    <r>
      <t>19-2958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211</t>
    </r>
  </si>
  <si>
    <r>
      <t>19-2960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221</t>
    </r>
  </si>
  <si>
    <r>
      <t>19-2962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310</t>
    </r>
  </si>
  <si>
    <t>IBD</t>
  </si>
  <si>
    <t>APV</t>
    <phoneticPr fontId="5" type="noConversion"/>
  </si>
  <si>
    <t>SE</t>
    <phoneticPr fontId="5" type="noConversion"/>
  </si>
  <si>
    <t>CAV</t>
  </si>
  <si>
    <t>MSMG</t>
    <phoneticPr fontId="5" type="noConversion"/>
  </si>
  <si>
    <t>ND</t>
    <phoneticPr fontId="5" type="noConversion"/>
  </si>
  <si>
    <t>AI</t>
    <phoneticPr fontId="5" type="noConversion"/>
  </si>
  <si>
    <t xml:space="preserve">코   멘   트 </t>
    <phoneticPr fontId="5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</si>
  <si>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</si>
  <si>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</si>
  <si>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혜인농장</t>
    <phoneticPr fontId="3" type="noConversion"/>
  </si>
  <si>
    <t>- MGMS, SE: 음성 유지 중, 양호</t>
    <phoneticPr fontId="3" type="noConversion"/>
  </si>
  <si>
    <t>- IBV: 122 역가 다른 동 대비 높은 수준으로 확인되었으나 CV% 등 큰 문제가 없어 샘플 오차인 것으로 판단됨</t>
    <phoneticPr fontId="3" type="noConversion"/>
  </si>
  <si>
    <t>- APV, ND, AI, IBD, CAV: 검사 결과 양호</t>
    <phoneticPr fontId="3" type="noConversion"/>
  </si>
  <si>
    <t>- IBV, ND, AI: 검사결과 양호</t>
    <phoneticPr fontId="3" type="noConversion"/>
  </si>
  <si>
    <t>19-3237</t>
    <phoneticPr fontId="3" type="noConversion"/>
  </si>
  <si>
    <t>혜인농장</t>
    <phoneticPr fontId="3" type="noConversion"/>
  </si>
  <si>
    <t xml:space="preserve"> 채  혈  일  :</t>
    <phoneticPr fontId="8" type="noConversion"/>
  </si>
  <si>
    <t xml:space="preserve"> 전화  번호 :</t>
    <phoneticPr fontId="8" type="noConversion"/>
  </si>
  <si>
    <t>기타  사항 :</t>
    <phoneticPr fontId="3" type="noConversion"/>
  </si>
  <si>
    <t>2. 검사결과</t>
    <phoneticPr fontId="5" type="noConversion"/>
  </si>
  <si>
    <r>
      <t>19-3237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111</t>
    </r>
  </si>
  <si>
    <t>MSMG</t>
    <phoneticPr fontId="5" type="noConversion"/>
  </si>
  <si>
    <r>
      <t>19-3239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122</t>
    </r>
  </si>
  <si>
    <r>
      <t>19-3240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211</t>
    </r>
  </si>
  <si>
    <r>
      <t>19-3242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221</t>
    </r>
  </si>
  <si>
    <r>
      <t>19-3243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222</t>
    </r>
    <phoneticPr fontId="5" type="noConversion"/>
  </si>
  <si>
    <r>
      <t>19-3244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310</t>
    </r>
  </si>
  <si>
    <t>IBH</t>
    <phoneticPr fontId="5" type="noConversion"/>
  </si>
  <si>
    <t xml:space="preserve">코   멘   트 </t>
    <phoneticPr fontId="5" type="noConversion"/>
  </si>
  <si>
    <t>EDS</t>
  </si>
  <si>
    <r>
      <t>19-3601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310</t>
    </r>
  </si>
  <si>
    <r>
      <t>19-3600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222</t>
    </r>
  </si>
  <si>
    <r>
      <t>19-3599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221</t>
    </r>
  </si>
  <si>
    <r>
      <t>19-3597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211</t>
    </r>
  </si>
  <si>
    <r>
      <t>19-3595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122</t>
    </r>
  </si>
  <si>
    <r>
      <t>19-3594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111</t>
    </r>
  </si>
  <si>
    <t>AE</t>
  </si>
  <si>
    <t>REO</t>
  </si>
  <si>
    <t>AI</t>
  </si>
  <si>
    <t>ND</t>
  </si>
  <si>
    <t>APV</t>
    <phoneticPr fontId="5" type="noConversion"/>
  </si>
  <si>
    <t>SE</t>
    <phoneticPr fontId="5" type="noConversion"/>
  </si>
  <si>
    <t>MSMG</t>
  </si>
  <si>
    <t>일령:</t>
    <phoneticPr fontId="8" type="noConversion"/>
  </si>
  <si>
    <t>주령:</t>
    <phoneticPr fontId="8" type="noConversion"/>
  </si>
  <si>
    <t>2. 검사결과</t>
    <phoneticPr fontId="5" type="noConversion"/>
  </si>
  <si>
    <t>기타  사항 :</t>
    <phoneticPr fontId="3" type="noConversion"/>
  </si>
  <si>
    <t xml:space="preserve"> 전화  번호 :</t>
    <phoneticPr fontId="8" type="noConversion"/>
  </si>
  <si>
    <t xml:space="preserve"> 채  혈  일  :</t>
    <phoneticPr fontId="8" type="noConversion"/>
  </si>
  <si>
    <t>주        소 :</t>
    <phoneticPr fontId="5" type="noConversion"/>
  </si>
  <si>
    <t>수</t>
    <phoneticPr fontId="8" type="noConversion"/>
  </si>
  <si>
    <t xml:space="preserve"> 사육  규모 :</t>
    <phoneticPr fontId="5" type="noConversion"/>
  </si>
  <si>
    <t xml:space="preserve"> 입  추  일  :</t>
    <phoneticPr fontId="8" type="noConversion"/>
  </si>
  <si>
    <t>혜인농장</t>
    <phoneticPr fontId="3" type="noConversion"/>
  </si>
  <si>
    <t>고        객 :</t>
    <phoneticPr fontId="5" type="noConversion"/>
  </si>
  <si>
    <t xml:space="preserve"> 발송  일자 :</t>
    <phoneticPr fontId="8" type="noConversion"/>
  </si>
  <si>
    <t xml:space="preserve"> 접수  일자 :</t>
    <phoneticPr fontId="5" type="noConversion"/>
  </si>
  <si>
    <t>19-3594</t>
    <phoneticPr fontId="3" type="noConversion"/>
  </si>
  <si>
    <t>접수  번호 :</t>
    <phoneticPr fontId="5" type="noConversion"/>
  </si>
  <si>
    <t>접  수  내  용</t>
    <phoneticPr fontId="5" type="noConversion"/>
  </si>
  <si>
    <t>1. 의뢰사항</t>
    <phoneticPr fontId="5" type="noConversion"/>
  </si>
  <si>
    <t xml:space="preserve">  (우) 28127  충북 청주시 청원구 오창읍 중부로 1555  /  Tel (043)240-7671~3 / Fax (043)240-7674</t>
    <phoneticPr fontId="5" type="noConversion"/>
  </si>
  <si>
    <t>(주)체리부로 중앙연구소</t>
    <phoneticPr fontId="8" type="noConversion"/>
  </si>
  <si>
    <t xml:space="preserve">코   멘   트 </t>
    <phoneticPr fontId="5" type="noConversion"/>
  </si>
  <si>
    <t>- MGMS: 221동 1수 양성으로 확인됨, 비특이 양성으로 판단되지만 16주령 검사 시 양성여부 확인 예정</t>
    <phoneticPr fontId="3" type="noConversion"/>
  </si>
  <si>
    <t>- SE: 음성유지중, 양호</t>
    <phoneticPr fontId="3" type="noConversion"/>
  </si>
  <si>
    <t>- IBV: 122 역가 8주령 이후 다른 동 대비 높은 수준으로 확인됨. 특이증상 없어 계군 차이인 것으로 보임</t>
    <phoneticPr fontId="3" type="noConversion"/>
  </si>
  <si>
    <t>- IBH: 백신 접종 전 양성 반전, 감염된 것으로 보임</t>
    <phoneticPr fontId="3" type="noConversion"/>
  </si>
  <si>
    <t>- IBV, ND, AI, AE, EDS: 검사결과 양호</t>
    <phoneticPr fontId="3" type="noConversion"/>
  </si>
  <si>
    <t>- APV: 111, 211, 221동 양성율 낮음. 오일백신 접종 후 역가 양성율 상승할 것으로 판단됨</t>
    <phoneticPr fontId="3" type="noConversion"/>
  </si>
  <si>
    <t>- REO: 백신 접종 전 양성 반전, 자연감염</t>
    <phoneticPr fontId="3" type="noConversion"/>
  </si>
  <si>
    <t>(주)체리부로 중앙연구소</t>
    <phoneticPr fontId="8" type="noConversion"/>
  </si>
  <si>
    <t xml:space="preserve">  (우) 28127  충북 청주시 청원구 오창읍 중부로 1555  /  Tel (043)240-7671~3 / Fax (043)240-7674</t>
    <phoneticPr fontId="5" type="noConversion"/>
  </si>
  <si>
    <t>1. 의뢰사항</t>
    <phoneticPr fontId="5" type="noConversion"/>
  </si>
  <si>
    <t>접  수  내  용</t>
    <phoneticPr fontId="5" type="noConversion"/>
  </si>
  <si>
    <t>접수  번호 :</t>
    <phoneticPr fontId="5" type="noConversion"/>
  </si>
  <si>
    <t>20-0202</t>
    <phoneticPr fontId="3" type="noConversion"/>
  </si>
  <si>
    <t xml:space="preserve"> 접수  일자 :</t>
    <phoneticPr fontId="5" type="noConversion"/>
  </si>
  <si>
    <t xml:space="preserve"> 발송  일자 :</t>
    <phoneticPr fontId="8" type="noConversion"/>
  </si>
  <si>
    <t>고        객 :</t>
    <phoneticPr fontId="5" type="noConversion"/>
  </si>
  <si>
    <t>혜인농장</t>
    <phoneticPr fontId="3" type="noConversion"/>
  </si>
  <si>
    <t xml:space="preserve"> 입  추  일  :</t>
    <phoneticPr fontId="8" type="noConversion"/>
  </si>
  <si>
    <t xml:space="preserve"> 사육  규모 :</t>
    <phoneticPr fontId="5" type="noConversion"/>
  </si>
  <si>
    <t>수</t>
    <phoneticPr fontId="8" type="noConversion"/>
  </si>
  <si>
    <t>주        소 :</t>
    <phoneticPr fontId="5" type="noConversion"/>
  </si>
  <si>
    <t xml:space="preserve"> 채  혈  일  :</t>
    <phoneticPr fontId="8" type="noConversion"/>
  </si>
  <si>
    <t xml:space="preserve"> 전화  번호 :</t>
    <phoneticPr fontId="8" type="noConversion"/>
  </si>
  <si>
    <t>기타  사항 :</t>
    <phoneticPr fontId="3" type="noConversion"/>
  </si>
  <si>
    <t>2. 검사결과</t>
    <phoneticPr fontId="5" type="noConversion"/>
  </si>
  <si>
    <t>주령:</t>
    <phoneticPr fontId="8" type="noConversion"/>
  </si>
  <si>
    <t>일령:</t>
    <phoneticPr fontId="8" type="noConversion"/>
  </si>
  <si>
    <r>
      <t>20-0202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111</t>
    </r>
  </si>
  <si>
    <t>MSMG</t>
    <phoneticPr fontId="5" type="noConversion"/>
  </si>
  <si>
    <r>
      <t>20-0204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121</t>
    </r>
  </si>
  <si>
    <r>
      <t>20-0205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211</t>
    </r>
  </si>
  <si>
    <r>
      <t>20-0207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221</t>
    </r>
  </si>
  <si>
    <r>
      <t>20-0208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222</t>
    </r>
  </si>
  <si>
    <r>
      <t>20-0209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310</t>
    </r>
  </si>
  <si>
    <t>SE</t>
    <phoneticPr fontId="5" type="noConversion"/>
  </si>
  <si>
    <t xml:space="preserve">코   멘   트 </t>
    <phoneticPr fontId="5" type="noConversion"/>
  </si>
  <si>
    <t>- MGMS, SE: 음성 유지 중, 양호</t>
    <phoneticPr fontId="3" type="noConversion"/>
  </si>
  <si>
    <t>- CAV: 검사결과 양호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</si>
</sst>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yyyy&quot;-&quot;m&quot;-&quot;d;@"/>
    <numFmt numFmtId="177" formatCode="yy\.mm\.dd"/>
    <numFmt numFmtId="178" formatCode="0_);[Red]\(0\)"/>
    <numFmt numFmtId="179" formatCode="0.0_ "/>
    <numFmt numFmtId="180" formatCode="0.0%"/>
    <numFmt numFmtId="181" formatCode="0_ "/>
  </numFmts>
  <fonts count="3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indexed="10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바탕체"/>
      <family val="1"/>
      <charset val="129"/>
    </font>
    <font>
      <sz val="14"/>
      <name val="맑은 고딕"/>
      <family val="3"/>
      <charset val="129"/>
      <scheme val="minor"/>
    </font>
    <font>
      <b/>
      <sz val="14"/>
      <color indexed="9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11"/>
      <name val="굴림체"/>
      <family val="3"/>
      <charset val="129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indexed="12"/>
      <name val="맑은 고딕"/>
      <family val="3"/>
      <charset val="129"/>
      <scheme val="minor"/>
    </font>
    <font>
      <sz val="9"/>
      <color indexed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color indexed="9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color theme="1"/>
      <name val="Arial"/>
      <family val="2"/>
    </font>
    <font>
      <sz val="8"/>
      <color theme="1"/>
      <name val="맑은 고딕"/>
      <family val="3"/>
      <charset val="129"/>
    </font>
    <font>
      <sz val="8"/>
      <name val="Arial"/>
      <family val="2"/>
    </font>
    <font>
      <sz val="12"/>
      <name val="바탕체"/>
      <family val="1"/>
      <charset val="129"/>
    </font>
    <font>
      <sz val="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7" fillId="0" borderId="0"/>
    <xf numFmtId="0" fontId="1" fillId="0" borderId="0">
      <alignment vertical="center"/>
    </xf>
    <xf numFmtId="0" fontId="27" fillId="0" borderId="0"/>
  </cellStyleXfs>
  <cellXfs count="11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vertical="center"/>
    </xf>
    <xf numFmtId="0" fontId="6" fillId="0" borderId="2" xfId="0" applyFont="1" applyBorder="1" applyAlignment="1"/>
    <xf numFmtId="0" fontId="7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2" fillId="0" borderId="0" xfId="0" applyFont="1" applyBorder="1" applyAlignment="1"/>
    <xf numFmtId="0" fontId="13" fillId="0" borderId="0" xfId="0" applyFont="1" applyBorder="1" applyAlignment="1">
      <alignment vertical="center"/>
    </xf>
    <xf numFmtId="0" fontId="14" fillId="0" borderId="0" xfId="0" applyFont="1" applyBorder="1" applyAlignment="1"/>
    <xf numFmtId="0" fontId="6" fillId="0" borderId="0" xfId="0" applyFont="1">
      <alignment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14" fontId="15" fillId="0" borderId="5" xfId="0" applyNumberFormat="1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6" fillId="0" borderId="5" xfId="0" applyFont="1" applyBorder="1">
      <alignment vertical="center"/>
    </xf>
    <xf numFmtId="0" fontId="15" fillId="0" borderId="5" xfId="0" applyFont="1" applyBorder="1" applyAlignment="1">
      <alignment vertical="center"/>
    </xf>
    <xf numFmtId="0" fontId="16" fillId="0" borderId="5" xfId="0" applyFont="1" applyBorder="1" applyAlignment="1"/>
    <xf numFmtId="14" fontId="15" fillId="0" borderId="5" xfId="0" applyNumberFormat="1" applyFont="1" applyBorder="1" applyAlignment="1">
      <alignment horizontal="center" vertical="center"/>
    </xf>
    <xf numFmtId="0" fontId="16" fillId="0" borderId="6" xfId="0" applyFont="1" applyBorder="1">
      <alignment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>
      <alignment vertical="center"/>
    </xf>
    <xf numFmtId="0" fontId="15" fillId="0" borderId="0" xfId="0" applyFont="1" applyBorder="1" applyAlignment="1">
      <alignment vertical="center"/>
    </xf>
    <xf numFmtId="177" fontId="15" fillId="0" borderId="0" xfId="0" applyNumberFormat="1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>
      <alignment vertical="center"/>
    </xf>
    <xf numFmtId="0" fontId="12" fillId="0" borderId="0" xfId="0" applyFont="1" applyBorder="1" applyAlignment="1">
      <alignment vertical="top"/>
    </xf>
    <xf numFmtId="0" fontId="16" fillId="0" borderId="8" xfId="0" applyFont="1" applyBorder="1" applyAlignment="1">
      <alignment horizontal="center" vertical="center"/>
    </xf>
    <xf numFmtId="0" fontId="18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left"/>
    </xf>
    <xf numFmtId="0" fontId="16" fillId="0" borderId="9" xfId="0" applyFont="1" applyBorder="1">
      <alignment vertical="center"/>
    </xf>
    <xf numFmtId="0" fontId="15" fillId="0" borderId="10" xfId="0" applyFont="1" applyBorder="1" applyAlignment="1">
      <alignment horizontal="center" vertical="center"/>
    </xf>
    <xf numFmtId="0" fontId="16" fillId="0" borderId="11" xfId="0" applyFont="1" applyBorder="1">
      <alignment vertical="center"/>
    </xf>
    <xf numFmtId="0" fontId="15" fillId="0" borderId="11" xfId="0" applyFont="1" applyBorder="1" applyAlignment="1">
      <alignment horizontal="left" vertical="center"/>
    </xf>
    <xf numFmtId="0" fontId="15" fillId="0" borderId="11" xfId="0" applyFont="1" applyBorder="1" applyAlignment="1" applyProtection="1">
      <alignment horizontal="left" vertical="center"/>
      <protection locked="0"/>
    </xf>
    <xf numFmtId="0" fontId="16" fillId="0" borderId="11" xfId="0" applyFont="1" applyBorder="1" applyAlignment="1">
      <alignment horizontal="left"/>
    </xf>
    <xf numFmtId="0" fontId="15" fillId="0" borderId="11" xfId="0" applyFont="1" applyBorder="1" applyAlignment="1">
      <alignment vertical="center"/>
    </xf>
    <xf numFmtId="0" fontId="16" fillId="0" borderId="11" xfId="0" applyFont="1" applyBorder="1" applyAlignment="1">
      <alignment vertical="top"/>
    </xf>
    <xf numFmtId="14" fontId="15" fillId="0" borderId="11" xfId="0" applyNumberFormat="1" applyFont="1" applyBorder="1" applyAlignment="1" applyProtection="1">
      <alignment horizontal="center" vertical="center"/>
      <protection locked="0"/>
    </xf>
    <xf numFmtId="0" fontId="18" fillId="0" borderId="11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>
      <alignment vertical="center"/>
    </xf>
    <xf numFmtId="0" fontId="19" fillId="0" borderId="0" xfId="0" applyFont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20" fillId="4" borderId="13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178" fontId="21" fillId="5" borderId="14" xfId="0" applyNumberFormat="1" applyFont="1" applyFill="1" applyBorder="1" applyAlignment="1">
      <alignment horizontal="center" vertical="center"/>
    </xf>
    <xf numFmtId="0" fontId="21" fillId="5" borderId="15" xfId="0" applyFont="1" applyFill="1" applyBorder="1" applyAlignment="1" applyProtection="1">
      <alignment horizontal="center" vertical="center"/>
      <protection locked="0"/>
    </xf>
    <xf numFmtId="0" fontId="21" fillId="5" borderId="16" xfId="0" applyFont="1" applyFill="1" applyBorder="1" applyAlignment="1" applyProtection="1">
      <alignment horizontal="center" vertical="center"/>
      <protection locked="0"/>
    </xf>
    <xf numFmtId="0" fontId="22" fillId="5" borderId="16" xfId="0" applyFont="1" applyFill="1" applyBorder="1" applyAlignment="1" applyProtection="1">
      <alignment horizontal="center" vertical="center"/>
      <protection locked="0"/>
    </xf>
    <xf numFmtId="0" fontId="2" fillId="5" borderId="16" xfId="0" applyFont="1" applyFill="1" applyBorder="1">
      <alignment vertical="center"/>
    </xf>
    <xf numFmtId="0" fontId="2" fillId="5" borderId="17" xfId="0" applyFont="1" applyFill="1" applyBorder="1">
      <alignment vertical="center"/>
    </xf>
    <xf numFmtId="0" fontId="23" fillId="0" borderId="18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14" fontId="26" fillId="0" borderId="19" xfId="0" applyNumberFormat="1" applyFont="1" applyFill="1" applyBorder="1" applyAlignment="1">
      <alignment horizontal="center" vertical="center"/>
    </xf>
    <xf numFmtId="179" fontId="24" fillId="0" borderId="19" xfId="0" applyNumberFormat="1" applyFont="1" applyBorder="1" applyAlignment="1">
      <alignment horizontal="center" vertical="center"/>
    </xf>
    <xf numFmtId="1" fontId="24" fillId="0" borderId="19" xfId="0" quotePrefix="1" applyNumberFormat="1" applyFont="1" applyBorder="1" applyAlignment="1">
      <alignment horizontal="center" vertical="center"/>
    </xf>
    <xf numFmtId="1" fontId="24" fillId="0" borderId="19" xfId="0" applyNumberFormat="1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6" borderId="23" xfId="0" applyFill="1" applyBorder="1">
      <alignment vertical="center"/>
    </xf>
    <xf numFmtId="0" fontId="0" fillId="0" borderId="0" xfId="0" applyBorder="1">
      <alignment vertical="center"/>
    </xf>
    <xf numFmtId="180" fontId="0" fillId="6" borderId="24" xfId="1" applyNumberFormat="1" applyFont="1" applyFill="1" applyBorder="1">
      <alignment vertical="center"/>
    </xf>
    <xf numFmtId="0" fontId="0" fillId="6" borderId="25" xfId="0" applyFill="1" applyBorder="1">
      <alignment vertical="center"/>
    </xf>
    <xf numFmtId="0" fontId="0" fillId="0" borderId="26" xfId="0" applyBorder="1">
      <alignment vertical="center"/>
    </xf>
    <xf numFmtId="180" fontId="0" fillId="6" borderId="27" xfId="1" applyNumberFormat="1" applyFont="1" applyFill="1" applyBorder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/>
    <xf numFmtId="0" fontId="2" fillId="0" borderId="0" xfId="0" applyFont="1" applyBorder="1">
      <alignment vertical="center"/>
    </xf>
    <xf numFmtId="0" fontId="15" fillId="0" borderId="4" xfId="0" applyFont="1" applyBorder="1" applyAlignment="1">
      <alignment horizontal="justify" vertical="center"/>
    </xf>
    <xf numFmtId="0" fontId="15" fillId="0" borderId="8" xfId="0" applyFont="1" applyBorder="1" applyAlignment="1">
      <alignment horizontal="justify" vertical="center"/>
    </xf>
    <xf numFmtId="0" fontId="15" fillId="0" borderId="28" xfId="0" applyFont="1" applyBorder="1" applyAlignment="1">
      <alignment horizontal="justify" vertical="center"/>
    </xf>
    <xf numFmtId="0" fontId="28" fillId="0" borderId="0" xfId="0" applyFont="1" applyFill="1" applyBorder="1" applyAlignment="1">
      <alignment horizontal="center" vertical="center"/>
    </xf>
    <xf numFmtId="1" fontId="26" fillId="0" borderId="19" xfId="4" applyNumberFormat="1" applyFont="1" applyFill="1" applyBorder="1" applyAlignment="1" applyProtection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29" fillId="0" borderId="30" xfId="0" quotePrefix="1" applyFont="1" applyBorder="1">
      <alignment vertical="center"/>
    </xf>
    <xf numFmtId="0" fontId="2" fillId="0" borderId="31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3" xfId="0" quotePrefix="1" applyFont="1" applyBorder="1">
      <alignment vertical="center"/>
    </xf>
    <xf numFmtId="0" fontId="2" fillId="0" borderId="34" xfId="0" applyFont="1" applyBorder="1">
      <alignment vertical="center"/>
    </xf>
    <xf numFmtId="0" fontId="29" fillId="0" borderId="33" xfId="0" quotePrefix="1" applyFont="1" applyBorder="1">
      <alignment vertical="center"/>
    </xf>
    <xf numFmtId="0" fontId="2" fillId="0" borderId="35" xfId="0" quotePrefix="1" applyFont="1" applyBorder="1">
      <alignment vertical="center"/>
    </xf>
    <xf numFmtId="0" fontId="2" fillId="0" borderId="36" xfId="0" applyFont="1" applyBorder="1">
      <alignment vertical="center"/>
    </xf>
    <xf numFmtId="0" fontId="2" fillId="0" borderId="37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81" fontId="24" fillId="0" borderId="19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176" fontId="15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76" fontId="15" fillId="0" borderId="0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176" fontId="15" fillId="0" borderId="5" xfId="0" applyNumberFormat="1" applyFont="1" applyBorder="1" applyAlignment="1" applyProtection="1">
      <alignment horizontal="center" vertical="center"/>
      <protection locked="0"/>
    </xf>
    <xf numFmtId="14" fontId="16" fillId="0" borderId="5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1" fillId="3" borderId="0" xfId="3" applyFont="1" applyFill="1" applyAlignment="1">
      <alignment horizontal="center" vertical="center"/>
    </xf>
    <xf numFmtId="0" fontId="15" fillId="0" borderId="4" xfId="0" applyFont="1" applyBorder="1" applyAlignment="1">
      <alignment horizontal="center" vertical="center" textRotation="91"/>
    </xf>
    <xf numFmtId="0" fontId="15" fillId="0" borderId="8" xfId="0" applyFont="1" applyBorder="1" applyAlignment="1">
      <alignment horizontal="center" vertical="center" textRotation="91"/>
    </xf>
    <xf numFmtId="0" fontId="15" fillId="0" borderId="28" xfId="0" applyFont="1" applyBorder="1" applyAlignment="1">
      <alignment horizontal="center" vertical="center" textRotation="91"/>
    </xf>
    <xf numFmtId="0" fontId="3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176" fontId="15" fillId="0" borderId="11" xfId="0" applyNumberFormat="1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5">
    <cellStyle name="백분율" xfId="1" builtinId="5"/>
    <cellStyle name="표준" xfId="0" builtinId="0"/>
    <cellStyle name="표준 2" xfId="2"/>
    <cellStyle name="표준 9" xfId="3"/>
    <cellStyle name="표준_양계혈청검사결과(견본)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ND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(graph!$B$3,graph!$F$3,graph!$J$3,graph!$N$3,graph!$R$3)</c:f>
              <c:numCache>
                <c:formatCode>General</c:formatCode>
                <c:ptCount val="5"/>
                <c:pt idx="0">
                  <c:v>6.6199999999999992</c:v>
                </c:pt>
                <c:pt idx="1">
                  <c:v>6.9799999999999995</c:v>
                </c:pt>
                <c:pt idx="2">
                  <c:v>#N/A</c:v>
                </c:pt>
                <c:pt idx="3">
                  <c:v>11.049999999999999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AC-4B6E-81D0-27B397C2D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511296"/>
        <c:axId val="137512832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(graph!$E$3,graph!$I$3,graph!$M$3,graph!$Q$3,graph!$U$3)</c:f>
              <c:numCache>
                <c:formatCode>0.0%</c:formatCode>
                <c:ptCount val="5"/>
                <c:pt idx="0">
                  <c:v>0.98</c:v>
                </c:pt>
                <c:pt idx="1">
                  <c:v>1</c:v>
                </c:pt>
                <c:pt idx="2">
                  <c:v>#N/A</c:v>
                </c:pt>
                <c:pt idx="3">
                  <c:v>1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AC-4B6E-81D0-27B397C2D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516160"/>
        <c:axId val="137514368"/>
      </c:lineChart>
      <c:catAx>
        <c:axId val="137511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7512832"/>
        <c:crosses val="autoZero"/>
        <c:auto val="1"/>
        <c:lblAlgn val="ctr"/>
        <c:lblOffset val="100"/>
        <c:noMultiLvlLbl val="0"/>
      </c:catAx>
      <c:valAx>
        <c:axId val="137512832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7511296"/>
        <c:crosses val="autoZero"/>
        <c:crossBetween val="between"/>
      </c:valAx>
      <c:valAx>
        <c:axId val="137514368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7516160"/>
        <c:crosses val="max"/>
        <c:crossBetween val="between"/>
      </c:valAx>
      <c:catAx>
        <c:axId val="13751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37514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IBH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(graph!$B$12,graph!$F$12,graph!$J$12,graph!$N$12,graph!$R$12)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2381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40-4891-B05B-3F5B8AA82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163968"/>
        <c:axId val="232178048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(graph!$E$12,graph!$I$12,graph!$M$12,graph!$Q$12,graph!$U$12)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0.94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40-4891-B05B-3F5B8AA82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181120"/>
        <c:axId val="232179584"/>
      </c:lineChart>
      <c:catAx>
        <c:axId val="232163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32178048"/>
        <c:crosses val="autoZero"/>
        <c:auto val="1"/>
        <c:lblAlgn val="ctr"/>
        <c:lblOffset val="100"/>
        <c:noMultiLvlLbl val="0"/>
      </c:catAx>
      <c:valAx>
        <c:axId val="23217804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32163968"/>
        <c:crosses val="autoZero"/>
        <c:crossBetween val="between"/>
      </c:valAx>
      <c:valAx>
        <c:axId val="232179584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32181120"/>
        <c:crosses val="max"/>
        <c:crossBetween val="between"/>
      </c:valAx>
      <c:catAx>
        <c:axId val="232181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321795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MSMG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(graph!$B$13,graph!$F$13,graph!$J$13,graph!$N$13,graph!$R$13)</c:f>
              <c:numCache>
                <c:formatCode>General</c:formatCode>
                <c:ptCount val="5"/>
                <c:pt idx="0">
                  <c:v>1</c:v>
                </c:pt>
                <c:pt idx="1">
                  <c:v>10</c:v>
                </c:pt>
                <c:pt idx="2">
                  <c:v>59</c:v>
                </c:pt>
                <c:pt idx="3">
                  <c:v>108.5</c:v>
                </c:pt>
                <c:pt idx="4">
                  <c:v>58.5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61-4609-8158-8CC170847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237312"/>
        <c:axId val="232247296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(graph!$E$13,graph!$I$13,graph!$M$13,graph!$Q$13,graph!$U$13)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1.6666666666666718E-2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1-4609-8158-8CC170847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250368"/>
        <c:axId val="232248832"/>
      </c:lineChart>
      <c:catAx>
        <c:axId val="232237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32247296"/>
        <c:crosses val="autoZero"/>
        <c:auto val="1"/>
        <c:lblAlgn val="ctr"/>
        <c:lblOffset val="100"/>
        <c:noMultiLvlLbl val="0"/>
      </c:catAx>
      <c:valAx>
        <c:axId val="232247296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32237312"/>
        <c:crosses val="autoZero"/>
        <c:crossBetween val="between"/>
      </c:valAx>
      <c:valAx>
        <c:axId val="23224883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32250368"/>
        <c:crosses val="max"/>
        <c:crossBetween val="between"/>
      </c:valAx>
      <c:catAx>
        <c:axId val="232250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322488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SE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(graph!$B$14,graph!$F$14,graph!$J$14,graph!$N$14,graph!$R$14)</c:f>
              <c:numCache>
                <c:formatCode>General</c:formatCode>
                <c:ptCount val="5"/>
                <c:pt idx="0">
                  <c:v>22.2</c:v>
                </c:pt>
                <c:pt idx="1">
                  <c:v>4.4000000000000004</c:v>
                </c:pt>
                <c:pt idx="2">
                  <c:v>7.2</c:v>
                </c:pt>
                <c:pt idx="3">
                  <c:v>30.5</c:v>
                </c:pt>
                <c:pt idx="4">
                  <c:v>40.833333333333336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30-435E-AB28-C283E3F78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288256"/>
        <c:axId val="232289792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(graph!$E$14,graph!$I$14,graph!$M$14,graph!$Q$14,graph!$U$14)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30-435E-AB28-C283E3F78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293120"/>
        <c:axId val="232291328"/>
      </c:lineChart>
      <c:catAx>
        <c:axId val="232288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32289792"/>
        <c:crosses val="autoZero"/>
        <c:auto val="1"/>
        <c:lblAlgn val="ctr"/>
        <c:lblOffset val="100"/>
        <c:noMultiLvlLbl val="0"/>
      </c:catAx>
      <c:valAx>
        <c:axId val="232289792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32288256"/>
        <c:crosses val="autoZero"/>
        <c:crossBetween val="between"/>
      </c:valAx>
      <c:valAx>
        <c:axId val="232291328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32293120"/>
        <c:crosses val="max"/>
        <c:crossBetween val="between"/>
      </c:valAx>
      <c:catAx>
        <c:axId val="232293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322913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AI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(graph!$B$4,graph!$F$4,graph!$J$4,graph!$N$4,graph!$R$4)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#N/A</c:v>
                </c:pt>
                <c:pt idx="3">
                  <c:v>5.9833333333333334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9F-42CE-B9D6-1C1FA3C11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543680"/>
        <c:axId val="137545216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(graph!$E$4,graph!$I$4,graph!$M$4,graph!$Q$4,graph!$U$4)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#N/A</c:v>
                </c:pt>
                <c:pt idx="3">
                  <c:v>1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9F-42CE-B9D6-1C1FA3C11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548544"/>
        <c:axId val="137546752"/>
      </c:lineChart>
      <c:catAx>
        <c:axId val="13754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7545216"/>
        <c:crosses val="autoZero"/>
        <c:auto val="1"/>
        <c:lblAlgn val="ctr"/>
        <c:lblOffset val="100"/>
        <c:noMultiLvlLbl val="0"/>
      </c:catAx>
      <c:valAx>
        <c:axId val="1375452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7543680"/>
        <c:crosses val="autoZero"/>
        <c:crossBetween val="between"/>
      </c:valAx>
      <c:valAx>
        <c:axId val="13754675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7548544"/>
        <c:crosses val="max"/>
        <c:crossBetween val="between"/>
      </c:valAx>
      <c:catAx>
        <c:axId val="137548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375467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EDS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(graph!$B$5,graph!$F$5,graph!$J$5,graph!$N$5,graph!$R$5)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4.8833333333333337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78-4BC3-9912-BB19934AC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600384"/>
        <c:axId val="137639040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(graph!$E$5,graph!$I$5,graph!$M$5,graph!$Q$5,graph!$U$5)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1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78-4BC3-9912-BB19934AC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170048"/>
        <c:axId val="137640576"/>
      </c:lineChart>
      <c:catAx>
        <c:axId val="13760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7639040"/>
        <c:crosses val="autoZero"/>
        <c:auto val="1"/>
        <c:lblAlgn val="ctr"/>
        <c:lblOffset val="100"/>
        <c:noMultiLvlLbl val="0"/>
      </c:catAx>
      <c:valAx>
        <c:axId val="137639040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7600384"/>
        <c:crosses val="autoZero"/>
        <c:crossBetween val="between"/>
      </c:valAx>
      <c:valAx>
        <c:axId val="137640576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9170048"/>
        <c:crosses val="max"/>
        <c:crossBetween val="between"/>
      </c:valAx>
      <c:catAx>
        <c:axId val="189170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376405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APV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(graph!$B$6,graph!$F$6,graph!$J$6,graph!$N$6,graph!$R$6)</c:f>
              <c:numCache>
                <c:formatCode>General</c:formatCode>
                <c:ptCount val="5"/>
                <c:pt idx="0">
                  <c:v>#N/A</c:v>
                </c:pt>
                <c:pt idx="1">
                  <c:v>3492.8</c:v>
                </c:pt>
                <c:pt idx="2">
                  <c:v>#N/A</c:v>
                </c:pt>
                <c:pt idx="3">
                  <c:v>2641.6666666666665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6D-4A01-9E59-A79FB0E01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191168"/>
        <c:axId val="221201152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(graph!$E$6,graph!$I$6,graph!$M$6,graph!$Q$6,graph!$U$6)</c:f>
              <c:numCache>
                <c:formatCode>0.0%</c:formatCode>
                <c:ptCount val="5"/>
                <c:pt idx="0">
                  <c:v>#N/A</c:v>
                </c:pt>
                <c:pt idx="1">
                  <c:v>0.76</c:v>
                </c:pt>
                <c:pt idx="2">
                  <c:v>#N/A</c:v>
                </c:pt>
                <c:pt idx="3">
                  <c:v>0.53333333333333333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6D-4A01-9E59-A79FB0E01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212672"/>
        <c:axId val="221202688"/>
      </c:lineChart>
      <c:catAx>
        <c:axId val="221191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1201152"/>
        <c:crosses val="autoZero"/>
        <c:auto val="1"/>
        <c:lblAlgn val="ctr"/>
        <c:lblOffset val="100"/>
        <c:noMultiLvlLbl val="0"/>
      </c:catAx>
      <c:valAx>
        <c:axId val="221201152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1191168"/>
        <c:crosses val="autoZero"/>
        <c:crossBetween val="between"/>
      </c:valAx>
      <c:valAx>
        <c:axId val="221202688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1212672"/>
        <c:crosses val="max"/>
        <c:crossBetween val="between"/>
      </c:valAx>
      <c:catAx>
        <c:axId val="221212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212026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IBV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(graph!$B$7,graph!$F$7,graph!$J$7,graph!$N$7,graph!$R$7)</c:f>
              <c:numCache>
                <c:formatCode>General</c:formatCode>
                <c:ptCount val="5"/>
                <c:pt idx="0">
                  <c:v>1471.4</c:v>
                </c:pt>
                <c:pt idx="1">
                  <c:v>4409.6000000000004</c:v>
                </c:pt>
                <c:pt idx="2">
                  <c:v>7841.4</c:v>
                </c:pt>
                <c:pt idx="3">
                  <c:v>5829.166666666667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BF-42F2-8FB0-D7F5A038A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186112"/>
        <c:axId val="222196096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(graph!$E$7,graph!$I$7,graph!$M$7,graph!$Q$7,graph!$U$7)</c:f>
              <c:numCache>
                <c:formatCode>0.0%</c:formatCode>
                <c:ptCount val="5"/>
                <c:pt idx="0">
                  <c:v>0.62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BF-42F2-8FB0-D7F5A038A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199168"/>
        <c:axId val="222197632"/>
      </c:lineChart>
      <c:catAx>
        <c:axId val="22218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2196096"/>
        <c:crosses val="autoZero"/>
        <c:auto val="1"/>
        <c:lblAlgn val="ctr"/>
        <c:lblOffset val="100"/>
        <c:noMultiLvlLbl val="0"/>
      </c:catAx>
      <c:valAx>
        <c:axId val="222196096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2186112"/>
        <c:crosses val="autoZero"/>
        <c:crossBetween val="between"/>
      </c:valAx>
      <c:valAx>
        <c:axId val="22219763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2199168"/>
        <c:crosses val="max"/>
        <c:crossBetween val="between"/>
      </c:valAx>
      <c:catAx>
        <c:axId val="222199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221976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IBD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(graph!$B$8,graph!$F$8,graph!$J$8,graph!$N$8,graph!$R$8)</c:f>
              <c:numCache>
                <c:formatCode>General</c:formatCode>
                <c:ptCount val="5"/>
                <c:pt idx="0">
                  <c:v>#N/A</c:v>
                </c:pt>
                <c:pt idx="1">
                  <c:v>5634.4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8B-4E5D-B301-F0AAA5176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226688"/>
        <c:axId val="222302208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(graph!$E$8,graph!$I$8,graph!$M$8,graph!$Q$8,graph!$U$8)</c:f>
              <c:numCache>
                <c:formatCode>0.0%</c:formatCode>
                <c:ptCount val="5"/>
                <c:pt idx="0">
                  <c:v>#N/A</c:v>
                </c:pt>
                <c:pt idx="1">
                  <c:v>0.98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8B-4E5D-B301-F0AAA5176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305280"/>
        <c:axId val="222303744"/>
      </c:lineChart>
      <c:catAx>
        <c:axId val="22222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2302208"/>
        <c:crosses val="autoZero"/>
        <c:auto val="1"/>
        <c:lblAlgn val="ctr"/>
        <c:lblOffset val="100"/>
        <c:noMultiLvlLbl val="0"/>
      </c:catAx>
      <c:valAx>
        <c:axId val="22230220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2226688"/>
        <c:crosses val="autoZero"/>
        <c:crossBetween val="between"/>
      </c:valAx>
      <c:valAx>
        <c:axId val="222303744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2305280"/>
        <c:crosses val="max"/>
        <c:crossBetween val="between"/>
      </c:valAx>
      <c:catAx>
        <c:axId val="222305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223037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CAV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(graph!$B$9,graph!$F$9,graph!$J$9,graph!$N$9,graph!$R$9)</c:f>
              <c:numCache>
                <c:formatCode>General</c:formatCode>
                <c:ptCount val="5"/>
                <c:pt idx="0">
                  <c:v>#N/A</c:v>
                </c:pt>
                <c:pt idx="1">
                  <c:v>129.19999999999999</c:v>
                </c:pt>
                <c:pt idx="2">
                  <c:v>#N/A</c:v>
                </c:pt>
                <c:pt idx="3">
                  <c:v>#N/A</c:v>
                </c:pt>
                <c:pt idx="4">
                  <c:v>2386.1666666666665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F9-488D-AB6F-27DEB72C7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357376"/>
        <c:axId val="222358912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(graph!$E$9,graph!$I$9,graph!$M$9,graph!$Q$9,graph!$U$9)</c:f>
              <c:numCache>
                <c:formatCode>0.0%</c:formatCode>
                <c:ptCount val="5"/>
                <c:pt idx="0">
                  <c:v>#N/A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0.93333333333333335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F9-488D-AB6F-27DEB72C7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370432"/>
        <c:axId val="222368896"/>
      </c:lineChart>
      <c:catAx>
        <c:axId val="22235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2358912"/>
        <c:crosses val="autoZero"/>
        <c:auto val="1"/>
        <c:lblAlgn val="ctr"/>
        <c:lblOffset val="100"/>
        <c:noMultiLvlLbl val="0"/>
      </c:catAx>
      <c:valAx>
        <c:axId val="222358912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2357376"/>
        <c:crosses val="autoZero"/>
        <c:crossBetween val="between"/>
      </c:valAx>
      <c:valAx>
        <c:axId val="222368896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2370432"/>
        <c:crosses val="max"/>
        <c:crossBetween val="between"/>
      </c:valAx>
      <c:catAx>
        <c:axId val="222370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223688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AE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(graph!$B$10,graph!$F$10,graph!$J$10,graph!$N$10,graph!$R$10)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5907.833333333333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3D-4D6D-82BE-7B83A4AA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440832"/>
        <c:axId val="222459008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(graph!$E$10,graph!$I$10,graph!$M$10,graph!$Q$10,graph!$U$10)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0.91666666666666663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3D-4D6D-82BE-7B83A4AA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462336"/>
        <c:axId val="222460544"/>
      </c:lineChart>
      <c:catAx>
        <c:axId val="22244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2459008"/>
        <c:crosses val="autoZero"/>
        <c:auto val="1"/>
        <c:lblAlgn val="ctr"/>
        <c:lblOffset val="100"/>
        <c:noMultiLvlLbl val="0"/>
      </c:catAx>
      <c:valAx>
        <c:axId val="22245900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2440832"/>
        <c:crosses val="autoZero"/>
        <c:crossBetween val="between"/>
      </c:valAx>
      <c:valAx>
        <c:axId val="222460544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2462336"/>
        <c:crosses val="max"/>
        <c:crossBetween val="between"/>
      </c:valAx>
      <c:catAx>
        <c:axId val="222462336"/>
        <c:scaling>
          <c:orientation val="minMax"/>
        </c:scaling>
        <c:delete val="1"/>
        <c:axPos val="b"/>
        <c:majorTickMark val="out"/>
        <c:minorTickMark val="none"/>
        <c:tickLblPos val="none"/>
        <c:crossAx val="2224605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REO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(graph!$B$11,graph!$F$11,graph!$J$11,graph!$N$11,graph!$R$11)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9783.8333333333339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27-4C73-84AE-971BCCE86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493696"/>
        <c:axId val="232022784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(graph!$E$11,graph!$I$11,graph!$M$11,graph!$Q$11,graph!$U$11)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1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27-4C73-84AE-971BCCE86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030208"/>
        <c:axId val="232024320"/>
      </c:lineChart>
      <c:catAx>
        <c:axId val="22249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32022784"/>
        <c:crosses val="autoZero"/>
        <c:auto val="1"/>
        <c:lblAlgn val="ctr"/>
        <c:lblOffset val="100"/>
        <c:noMultiLvlLbl val="0"/>
      </c:catAx>
      <c:valAx>
        <c:axId val="232022784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2493696"/>
        <c:crosses val="autoZero"/>
        <c:crossBetween val="between"/>
      </c:valAx>
      <c:valAx>
        <c:axId val="232024320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32030208"/>
        <c:crosses val="max"/>
        <c:crossBetween val="between"/>
      </c:valAx>
      <c:catAx>
        <c:axId val="232030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320243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15</xdr:row>
      <xdr:rowOff>9525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15</xdr:row>
      <xdr:rowOff>0</xdr:rowOff>
    </xdr:from>
    <xdr:to>
      <xdr:col>15</xdr:col>
      <xdr:colOff>314325</xdr:colOff>
      <xdr:row>28</xdr:row>
      <xdr:rowOff>19050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15</xdr:row>
      <xdr:rowOff>0</xdr:rowOff>
    </xdr:from>
    <xdr:to>
      <xdr:col>23</xdr:col>
      <xdr:colOff>314325</xdr:colOff>
      <xdr:row>28</xdr:row>
      <xdr:rowOff>19050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0</xdr:colOff>
      <xdr:row>15</xdr:row>
      <xdr:rowOff>0</xdr:rowOff>
    </xdr:from>
    <xdr:to>
      <xdr:col>30</xdr:col>
      <xdr:colOff>647700</xdr:colOff>
      <xdr:row>28</xdr:row>
      <xdr:rowOff>19050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30</xdr:row>
      <xdr:rowOff>0</xdr:rowOff>
    </xdr:from>
    <xdr:to>
      <xdr:col>7</xdr:col>
      <xdr:colOff>314325</xdr:colOff>
      <xdr:row>43</xdr:row>
      <xdr:rowOff>19050</xdr:rowOff>
    </xdr:to>
    <xdr:graphicFrame macro="">
      <xdr:nvGraphicFramePr>
        <xdr:cNvPr id="6" name="차트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30</xdr:row>
      <xdr:rowOff>0</xdr:rowOff>
    </xdr:from>
    <xdr:to>
      <xdr:col>15</xdr:col>
      <xdr:colOff>314325</xdr:colOff>
      <xdr:row>43</xdr:row>
      <xdr:rowOff>19050</xdr:rowOff>
    </xdr:to>
    <xdr:graphicFrame macro="">
      <xdr:nvGraphicFramePr>
        <xdr:cNvPr id="7" name="차트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0</xdr:colOff>
      <xdr:row>30</xdr:row>
      <xdr:rowOff>0</xdr:rowOff>
    </xdr:from>
    <xdr:to>
      <xdr:col>23</xdr:col>
      <xdr:colOff>314325</xdr:colOff>
      <xdr:row>43</xdr:row>
      <xdr:rowOff>19050</xdr:rowOff>
    </xdr:to>
    <xdr:graphicFrame macro="">
      <xdr:nvGraphicFramePr>
        <xdr:cNvPr id="8" name="차트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24</xdr:col>
      <xdr:colOff>0</xdr:colOff>
      <xdr:row>30</xdr:row>
      <xdr:rowOff>0</xdr:rowOff>
    </xdr:from>
    <xdr:to>
      <xdr:col>30</xdr:col>
      <xdr:colOff>647700</xdr:colOff>
      <xdr:row>43</xdr:row>
      <xdr:rowOff>19050</xdr:rowOff>
    </xdr:to>
    <xdr:graphicFrame macro="">
      <xdr:nvGraphicFramePr>
        <xdr:cNvPr id="9" name="차트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45</xdr:row>
      <xdr:rowOff>0</xdr:rowOff>
    </xdr:from>
    <xdr:to>
      <xdr:col>7</xdr:col>
      <xdr:colOff>314325</xdr:colOff>
      <xdr:row>58</xdr:row>
      <xdr:rowOff>19050</xdr:rowOff>
    </xdr:to>
    <xdr:graphicFrame macro="">
      <xdr:nvGraphicFramePr>
        <xdr:cNvPr id="10" name="차트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45</xdr:row>
      <xdr:rowOff>0</xdr:rowOff>
    </xdr:from>
    <xdr:to>
      <xdr:col>15</xdr:col>
      <xdr:colOff>314325</xdr:colOff>
      <xdr:row>58</xdr:row>
      <xdr:rowOff>19050</xdr:rowOff>
    </xdr:to>
    <xdr:graphicFrame macro="">
      <xdr:nvGraphicFramePr>
        <xdr:cNvPr id="11" name="차트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0</xdr:colOff>
      <xdr:row>45</xdr:row>
      <xdr:rowOff>0</xdr:rowOff>
    </xdr:from>
    <xdr:to>
      <xdr:col>23</xdr:col>
      <xdr:colOff>314325</xdr:colOff>
      <xdr:row>58</xdr:row>
      <xdr:rowOff>19050</xdr:rowOff>
    </xdr:to>
    <xdr:graphicFrame macro="">
      <xdr:nvGraphicFramePr>
        <xdr:cNvPr id="12" name="차트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0</xdr:colOff>
      <xdr:row>45</xdr:row>
      <xdr:rowOff>0</xdr:rowOff>
    </xdr:from>
    <xdr:to>
      <xdr:col>30</xdr:col>
      <xdr:colOff>647700</xdr:colOff>
      <xdr:row>58</xdr:row>
      <xdr:rowOff>19050</xdr:rowOff>
    </xdr:to>
    <xdr:graphicFrame macro="">
      <xdr:nvGraphicFramePr>
        <xdr:cNvPr id="13" name="차트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3"/>
  <sheetViews>
    <sheetView zoomScaleNormal="100" workbookViewId="0">
      <selection activeCell="L9" sqref="L9"/>
    </sheetView>
  </sheetViews>
  <sheetFormatPr defaultRowHeight="16.5"/>
  <cols>
    <col min="1" max="1" width="1.375" style="1" customWidth="1"/>
    <col min="2" max="2" width="11.125" style="1" customWidth="1"/>
    <col min="3" max="3" width="8.75" style="1" customWidth="1"/>
    <col min="4" max="4" width="9.75" style="1" bestFit="1" customWidth="1"/>
    <col min="5" max="5" width="8.625" style="1" customWidth="1"/>
    <col min="6" max="6" width="6.875" style="1" customWidth="1"/>
    <col min="7" max="7" width="5.875" style="1" customWidth="1"/>
    <col min="8" max="25" width="3.25" style="1" customWidth="1"/>
  </cols>
  <sheetData>
    <row r="1" spans="1:25" ht="20.25">
      <c r="B1" s="2" t="s">
        <v>0</v>
      </c>
      <c r="C1" s="3"/>
      <c r="E1" s="4" t="s">
        <v>1</v>
      </c>
      <c r="G1" s="99"/>
      <c r="H1" s="99"/>
      <c r="I1" s="99"/>
      <c r="O1" s="5"/>
      <c r="Q1" s="5"/>
      <c r="T1" s="6" t="s">
        <v>2</v>
      </c>
    </row>
    <row r="2" spans="1:25" ht="20.25">
      <c r="B2" s="100" t="s">
        <v>3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</row>
    <row r="3" spans="1:25">
      <c r="B3" s="101" t="s">
        <v>4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</row>
    <row r="4" spans="1:25" ht="17.25" thickBot="1">
      <c r="A4" s="7"/>
      <c r="B4" s="8" t="s">
        <v>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1" t="s">
        <v>6</v>
      </c>
      <c r="C5" s="12" t="s">
        <v>7</v>
      </c>
      <c r="D5" s="13"/>
      <c r="E5" s="14" t="s">
        <v>8</v>
      </c>
      <c r="F5" s="15"/>
      <c r="G5" s="102" t="s">
        <v>9</v>
      </c>
      <c r="H5" s="102"/>
      <c r="I5" s="16"/>
      <c r="J5" s="103">
        <v>43739</v>
      </c>
      <c r="K5" s="103"/>
      <c r="L5" s="103"/>
      <c r="M5" s="103"/>
      <c r="N5" s="103"/>
      <c r="O5" s="16"/>
      <c r="P5" s="17" t="s">
        <v>10</v>
      </c>
      <c r="Q5" s="18"/>
      <c r="R5" s="19"/>
      <c r="S5" s="14"/>
      <c r="T5" s="14"/>
      <c r="U5" s="104">
        <v>43745</v>
      </c>
      <c r="V5" s="105"/>
      <c r="W5" s="105"/>
      <c r="X5" s="105"/>
      <c r="Y5" s="20"/>
    </row>
    <row r="6" spans="1:25">
      <c r="A6" s="7"/>
      <c r="B6" s="21" t="s">
        <v>11</v>
      </c>
      <c r="C6" s="22" t="s">
        <v>12</v>
      </c>
      <c r="D6" s="23"/>
      <c r="E6" s="24" t="s">
        <v>13</v>
      </c>
      <c r="F6" s="25"/>
      <c r="G6" s="95" t="s">
        <v>14</v>
      </c>
      <c r="H6" s="95"/>
      <c r="I6" s="26"/>
      <c r="J6" s="96">
        <v>43700</v>
      </c>
      <c r="K6" s="96"/>
      <c r="L6" s="96"/>
      <c r="M6" s="96"/>
      <c r="N6" s="96"/>
      <c r="O6" s="26"/>
      <c r="P6" s="27" t="s">
        <v>15</v>
      </c>
      <c r="Q6" s="28"/>
      <c r="R6" s="28"/>
      <c r="S6" s="26"/>
      <c r="T6" s="28"/>
      <c r="U6" s="97"/>
      <c r="V6" s="97"/>
      <c r="W6" s="97"/>
      <c r="X6" s="97"/>
      <c r="Y6" s="29" t="s">
        <v>16</v>
      </c>
    </row>
    <row r="7" spans="1:25">
      <c r="A7" s="30"/>
      <c r="B7" s="31" t="s">
        <v>17</v>
      </c>
      <c r="C7" s="22" t="s">
        <v>18</v>
      </c>
      <c r="D7" s="23"/>
      <c r="E7" s="32"/>
      <c r="F7" s="33"/>
      <c r="G7" s="95" t="s">
        <v>19</v>
      </c>
      <c r="H7" s="95"/>
      <c r="I7" s="26"/>
      <c r="J7" s="98"/>
      <c r="K7" s="98"/>
      <c r="L7" s="98"/>
      <c r="M7" s="98"/>
      <c r="N7" s="98"/>
      <c r="O7" s="26"/>
      <c r="P7" s="27" t="s">
        <v>20</v>
      </c>
      <c r="Q7" s="32"/>
      <c r="R7" s="32"/>
      <c r="S7" s="32"/>
      <c r="T7" s="32"/>
      <c r="U7" s="97"/>
      <c r="V7" s="97"/>
      <c r="W7" s="97"/>
      <c r="X7" s="97"/>
      <c r="Y7" s="34"/>
    </row>
    <row r="8" spans="1:25" ht="17.25" thickBot="1">
      <c r="A8" s="30"/>
      <c r="B8" s="35" t="s">
        <v>21</v>
      </c>
      <c r="C8" s="36" t="s">
        <v>22</v>
      </c>
      <c r="D8" s="37"/>
      <c r="E8" s="38" t="s">
        <v>23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46" t="s">
        <v>24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0" t="str">
        <f>E6</f>
        <v>혜인농장</v>
      </c>
      <c r="C10" s="51" t="s">
        <v>25</v>
      </c>
      <c r="D10" s="52">
        <f>ROUNDDOWN((J5-J6+1)/7,0)</f>
        <v>5</v>
      </c>
      <c r="E10" s="53" t="s">
        <v>26</v>
      </c>
      <c r="F10" s="54">
        <f>(J5-J6+1)-(D10*7)</f>
        <v>5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58" t="s">
        <v>27</v>
      </c>
      <c r="C11" s="58" t="s">
        <v>28</v>
      </c>
      <c r="D11" s="58" t="s">
        <v>29</v>
      </c>
      <c r="E11" s="58" t="s">
        <v>30</v>
      </c>
      <c r="F11" s="58" t="s">
        <v>31</v>
      </c>
      <c r="G11" s="58" t="s">
        <v>32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>
      <c r="A12"/>
      <c r="B12" s="59" t="s">
        <v>33</v>
      </c>
      <c r="C12" s="59" t="s">
        <v>39</v>
      </c>
      <c r="D12" s="60">
        <v>43739</v>
      </c>
      <c r="E12" s="59">
        <v>1</v>
      </c>
      <c r="F12" s="59">
        <v>0</v>
      </c>
      <c r="G12" s="59">
        <v>10</v>
      </c>
      <c r="H12" s="59">
        <v>10</v>
      </c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</row>
    <row r="13" spans="1:25">
      <c r="A13"/>
      <c r="B13" s="59" t="s">
        <v>35</v>
      </c>
      <c r="C13" s="59" t="s">
        <v>39</v>
      </c>
      <c r="D13" s="60">
        <v>43739</v>
      </c>
      <c r="E13" s="59">
        <v>1</v>
      </c>
      <c r="F13" s="59">
        <v>0</v>
      </c>
      <c r="G13" s="59">
        <v>10</v>
      </c>
      <c r="H13" s="59">
        <v>10</v>
      </c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</row>
    <row r="14" spans="1:25">
      <c r="A14"/>
      <c r="B14" s="59" t="s">
        <v>36</v>
      </c>
      <c r="C14" s="59" t="s">
        <v>39</v>
      </c>
      <c r="D14" s="60">
        <v>43739</v>
      </c>
      <c r="E14" s="59">
        <v>1</v>
      </c>
      <c r="F14" s="59">
        <v>0</v>
      </c>
      <c r="G14" s="59">
        <v>10</v>
      </c>
      <c r="H14" s="59">
        <v>10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</row>
    <row r="15" spans="1:25">
      <c r="A15"/>
      <c r="B15" s="59" t="s">
        <v>37</v>
      </c>
      <c r="C15" s="59" t="s">
        <v>39</v>
      </c>
      <c r="D15" s="60">
        <v>43739</v>
      </c>
      <c r="E15" s="59">
        <v>1</v>
      </c>
      <c r="F15" s="59">
        <v>0</v>
      </c>
      <c r="G15" s="59">
        <v>10</v>
      </c>
      <c r="H15" s="59">
        <v>10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</row>
    <row r="16" spans="1:25">
      <c r="A16"/>
      <c r="B16" s="59" t="s">
        <v>38</v>
      </c>
      <c r="C16" s="59" t="s">
        <v>39</v>
      </c>
      <c r="D16" s="60">
        <v>43739</v>
      </c>
      <c r="E16" s="59">
        <v>1</v>
      </c>
      <c r="F16" s="59">
        <v>0</v>
      </c>
      <c r="G16" s="59">
        <v>10</v>
      </c>
      <c r="H16" s="59">
        <v>10</v>
      </c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</row>
    <row r="17" spans="1:25">
      <c r="A17"/>
      <c r="B17" s="59" t="s">
        <v>33</v>
      </c>
      <c r="C17" s="59" t="s">
        <v>40</v>
      </c>
      <c r="D17" s="60">
        <v>43739</v>
      </c>
      <c r="E17" s="59">
        <v>20</v>
      </c>
      <c r="F17" s="59">
        <v>55</v>
      </c>
      <c r="G17" s="59">
        <v>10</v>
      </c>
      <c r="H17" s="59">
        <v>10</v>
      </c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</row>
    <row r="18" spans="1:25">
      <c r="A18"/>
      <c r="B18" s="59" t="s">
        <v>35</v>
      </c>
      <c r="C18" s="59" t="s">
        <v>40</v>
      </c>
      <c r="D18" s="60">
        <v>43739</v>
      </c>
      <c r="E18" s="59">
        <v>22</v>
      </c>
      <c r="F18" s="59">
        <v>77</v>
      </c>
      <c r="G18" s="59">
        <v>10</v>
      </c>
      <c r="H18" s="59">
        <v>10</v>
      </c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</row>
    <row r="19" spans="1:25">
      <c r="A19"/>
      <c r="B19" s="59" t="s">
        <v>36</v>
      </c>
      <c r="C19" s="59" t="s">
        <v>40</v>
      </c>
      <c r="D19" s="60">
        <v>43739</v>
      </c>
      <c r="E19" s="59">
        <v>11</v>
      </c>
      <c r="F19" s="59">
        <v>100</v>
      </c>
      <c r="G19" s="59">
        <v>10</v>
      </c>
      <c r="H19" s="59">
        <v>10</v>
      </c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</row>
    <row r="20" spans="1:25">
      <c r="A20"/>
      <c r="B20" s="59" t="s">
        <v>37</v>
      </c>
      <c r="C20" s="59" t="s">
        <v>40</v>
      </c>
      <c r="D20" s="60">
        <v>43739</v>
      </c>
      <c r="E20" s="59">
        <v>7</v>
      </c>
      <c r="F20" s="59">
        <v>100</v>
      </c>
      <c r="G20" s="59">
        <v>10</v>
      </c>
      <c r="H20" s="59">
        <v>10</v>
      </c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</row>
    <row r="21" spans="1:25">
      <c r="A21"/>
      <c r="B21" s="59" t="s">
        <v>38</v>
      </c>
      <c r="C21" s="59" t="s">
        <v>40</v>
      </c>
      <c r="D21" s="60">
        <v>43739</v>
      </c>
      <c r="E21" s="59">
        <v>51</v>
      </c>
      <c r="F21" s="59">
        <v>282</v>
      </c>
      <c r="G21" s="59">
        <v>10</v>
      </c>
      <c r="H21" s="59">
        <v>10</v>
      </c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</row>
    <row r="22" spans="1:25">
      <c r="B22" s="59" t="s">
        <v>33</v>
      </c>
      <c r="C22" s="59" t="s">
        <v>34</v>
      </c>
      <c r="D22" s="60">
        <v>43739</v>
      </c>
      <c r="E22" s="59">
        <v>2072</v>
      </c>
      <c r="F22" s="59">
        <v>52</v>
      </c>
      <c r="G22" s="59">
        <v>10</v>
      </c>
      <c r="H22" s="59">
        <v>1</v>
      </c>
      <c r="I22" s="59">
        <v>5</v>
      </c>
      <c r="J22" s="59">
        <v>3</v>
      </c>
      <c r="K22" s="59"/>
      <c r="L22" s="59">
        <v>1</v>
      </c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</row>
    <row r="23" spans="1:25">
      <c r="B23" s="59" t="s">
        <v>35</v>
      </c>
      <c r="C23" s="59" t="s">
        <v>34</v>
      </c>
      <c r="D23" s="60">
        <v>43739</v>
      </c>
      <c r="E23" s="59">
        <v>1238</v>
      </c>
      <c r="F23" s="59">
        <v>71</v>
      </c>
      <c r="G23" s="59">
        <v>10</v>
      </c>
      <c r="H23" s="59">
        <v>4</v>
      </c>
      <c r="I23" s="59">
        <v>5</v>
      </c>
      <c r="J23" s="59"/>
      <c r="K23" s="59">
        <v>1</v>
      </c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</row>
    <row r="24" spans="1:25">
      <c r="B24" s="59" t="s">
        <v>36</v>
      </c>
      <c r="C24" s="59" t="s">
        <v>34</v>
      </c>
      <c r="D24" s="60">
        <v>43739</v>
      </c>
      <c r="E24" s="59">
        <v>902</v>
      </c>
      <c r="F24" s="59">
        <v>74</v>
      </c>
      <c r="G24" s="59">
        <v>10</v>
      </c>
      <c r="H24" s="59">
        <v>8</v>
      </c>
      <c r="I24" s="59"/>
      <c r="J24" s="59">
        <v>2</v>
      </c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</row>
    <row r="25" spans="1:25">
      <c r="B25" s="59" t="s">
        <v>37</v>
      </c>
      <c r="C25" s="59" t="s">
        <v>34</v>
      </c>
      <c r="D25" s="60">
        <v>43739</v>
      </c>
      <c r="E25" s="59">
        <v>1772</v>
      </c>
      <c r="F25" s="59">
        <v>65</v>
      </c>
      <c r="G25" s="59">
        <v>10</v>
      </c>
      <c r="H25" s="59">
        <v>3</v>
      </c>
      <c r="I25" s="59">
        <v>3</v>
      </c>
      <c r="J25" s="59">
        <v>3</v>
      </c>
      <c r="K25" s="59"/>
      <c r="L25" s="59">
        <v>1</v>
      </c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</row>
    <row r="26" spans="1:25">
      <c r="B26" s="59" t="s">
        <v>38</v>
      </c>
      <c r="C26" s="59" t="s">
        <v>34</v>
      </c>
      <c r="D26" s="60">
        <v>43739</v>
      </c>
      <c r="E26" s="59">
        <v>1373</v>
      </c>
      <c r="F26" s="59">
        <v>63</v>
      </c>
      <c r="G26" s="59">
        <v>10</v>
      </c>
      <c r="H26" s="59">
        <v>3</v>
      </c>
      <c r="I26" s="59">
        <v>5</v>
      </c>
      <c r="J26" s="59">
        <v>1</v>
      </c>
      <c r="K26" s="59">
        <v>1</v>
      </c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</row>
    <row r="27" spans="1:25">
      <c r="A27"/>
      <c r="B27" s="59" t="s">
        <v>33</v>
      </c>
      <c r="C27" s="59" t="s">
        <v>43</v>
      </c>
      <c r="D27" s="60">
        <v>43739</v>
      </c>
      <c r="E27" s="61">
        <v>5.5</v>
      </c>
      <c r="F27" s="63">
        <v>37.605071654517744</v>
      </c>
      <c r="G27" s="59">
        <v>10</v>
      </c>
      <c r="H27" s="59">
        <v>1</v>
      </c>
      <c r="I27" s="59" t="s">
        <v>42</v>
      </c>
      <c r="J27" s="59" t="s">
        <v>42</v>
      </c>
      <c r="K27" s="59" t="s">
        <v>42</v>
      </c>
      <c r="L27" s="59" t="s">
        <v>42</v>
      </c>
      <c r="M27" s="59">
        <v>1</v>
      </c>
      <c r="N27" s="59">
        <v>7</v>
      </c>
      <c r="O27" s="59" t="s">
        <v>42</v>
      </c>
      <c r="P27" s="59">
        <v>1</v>
      </c>
      <c r="Q27" s="59" t="s">
        <v>42</v>
      </c>
      <c r="R27" s="59" t="s">
        <v>42</v>
      </c>
      <c r="S27" s="59" t="s">
        <v>42</v>
      </c>
      <c r="T27" s="59"/>
      <c r="U27" s="59"/>
      <c r="V27" s="59"/>
      <c r="W27" s="59"/>
      <c r="X27" s="59"/>
      <c r="Y27" s="59"/>
    </row>
    <row r="28" spans="1:25">
      <c r="A28"/>
      <c r="B28" s="59" t="s">
        <v>35</v>
      </c>
      <c r="C28" s="59" t="s">
        <v>43</v>
      </c>
      <c r="D28" s="60">
        <v>43739</v>
      </c>
      <c r="E28" s="61">
        <v>6.4</v>
      </c>
      <c r="F28" s="63">
        <v>10.925092168439049</v>
      </c>
      <c r="G28" s="59">
        <v>10</v>
      </c>
      <c r="H28" s="59" t="s">
        <v>42</v>
      </c>
      <c r="I28" s="59" t="s">
        <v>42</v>
      </c>
      <c r="J28" s="59" t="s">
        <v>42</v>
      </c>
      <c r="K28" s="59" t="s">
        <v>42</v>
      </c>
      <c r="L28" s="59" t="s">
        <v>42</v>
      </c>
      <c r="M28" s="59">
        <v>1</v>
      </c>
      <c r="N28" s="59">
        <v>4</v>
      </c>
      <c r="O28" s="59">
        <v>5</v>
      </c>
      <c r="P28" s="59" t="s">
        <v>42</v>
      </c>
      <c r="Q28" s="59" t="s">
        <v>42</v>
      </c>
      <c r="R28" s="59" t="s">
        <v>42</v>
      </c>
      <c r="S28" s="59" t="s">
        <v>42</v>
      </c>
      <c r="T28" s="59"/>
      <c r="U28" s="59"/>
      <c r="V28" s="59"/>
      <c r="W28" s="59"/>
      <c r="X28" s="59"/>
      <c r="Y28" s="59"/>
    </row>
    <row r="29" spans="1:25">
      <c r="A29"/>
      <c r="B29" s="59" t="s">
        <v>36</v>
      </c>
      <c r="C29" s="59" t="s">
        <v>43</v>
      </c>
      <c r="D29" s="60">
        <v>43739</v>
      </c>
      <c r="E29" s="61">
        <v>6.3</v>
      </c>
      <c r="F29" s="63">
        <v>13.067819084897875</v>
      </c>
      <c r="G29" s="59">
        <v>10</v>
      </c>
      <c r="H29" s="59" t="s">
        <v>42</v>
      </c>
      <c r="I29" s="59" t="s">
        <v>42</v>
      </c>
      <c r="J29" s="59" t="s">
        <v>42</v>
      </c>
      <c r="K29" s="59" t="s">
        <v>42</v>
      </c>
      <c r="L29" s="59" t="s">
        <v>42</v>
      </c>
      <c r="M29" s="59">
        <v>1</v>
      </c>
      <c r="N29" s="59">
        <v>6</v>
      </c>
      <c r="O29" s="59">
        <v>2</v>
      </c>
      <c r="P29" s="59">
        <v>1</v>
      </c>
      <c r="Q29" s="59" t="s">
        <v>42</v>
      </c>
      <c r="R29" s="59" t="s">
        <v>42</v>
      </c>
      <c r="S29" s="59" t="s">
        <v>42</v>
      </c>
      <c r="T29" s="59"/>
      <c r="U29" s="59"/>
      <c r="V29" s="59"/>
      <c r="W29" s="59"/>
      <c r="X29" s="59"/>
      <c r="Y29" s="59"/>
    </row>
    <row r="30" spans="1:25">
      <c r="A30"/>
      <c r="B30" s="59" t="s">
        <v>37</v>
      </c>
      <c r="C30" s="59" t="s">
        <v>43</v>
      </c>
      <c r="D30" s="60">
        <v>43739</v>
      </c>
      <c r="E30" s="61">
        <v>7.1</v>
      </c>
      <c r="F30" s="63">
        <v>16.862239432927659</v>
      </c>
      <c r="G30" s="59">
        <v>10</v>
      </c>
      <c r="H30" s="59" t="s">
        <v>42</v>
      </c>
      <c r="I30" s="59" t="s">
        <v>42</v>
      </c>
      <c r="J30" s="59" t="s">
        <v>42</v>
      </c>
      <c r="K30" s="59" t="s">
        <v>42</v>
      </c>
      <c r="L30" s="59" t="s">
        <v>42</v>
      </c>
      <c r="M30" s="59">
        <v>2</v>
      </c>
      <c r="N30" s="59" t="s">
        <v>42</v>
      </c>
      <c r="O30" s="59">
        <v>3</v>
      </c>
      <c r="P30" s="59">
        <v>5</v>
      </c>
      <c r="Q30" s="59" t="s">
        <v>42</v>
      </c>
      <c r="R30" s="59" t="s">
        <v>42</v>
      </c>
      <c r="S30" s="59" t="s">
        <v>42</v>
      </c>
      <c r="T30" s="59"/>
      <c r="U30" s="59"/>
      <c r="V30" s="59"/>
      <c r="W30" s="59"/>
      <c r="X30" s="59"/>
      <c r="Y30" s="59"/>
    </row>
    <row r="31" spans="1:25">
      <c r="A31"/>
      <c r="B31" s="59" t="s">
        <v>38</v>
      </c>
      <c r="C31" s="59" t="s">
        <v>43</v>
      </c>
      <c r="D31" s="60">
        <v>43739</v>
      </c>
      <c r="E31" s="61">
        <v>7.8</v>
      </c>
      <c r="F31" s="63">
        <v>15.759905055201532</v>
      </c>
      <c r="G31" s="59">
        <v>10</v>
      </c>
      <c r="H31" s="59" t="s">
        <v>42</v>
      </c>
      <c r="I31" s="59" t="s">
        <v>42</v>
      </c>
      <c r="J31" s="59" t="s">
        <v>42</v>
      </c>
      <c r="K31" s="59" t="s">
        <v>42</v>
      </c>
      <c r="L31" s="59" t="s">
        <v>42</v>
      </c>
      <c r="M31" s="59" t="s">
        <v>42</v>
      </c>
      <c r="N31" s="59">
        <v>2</v>
      </c>
      <c r="O31" s="59">
        <v>2</v>
      </c>
      <c r="P31" s="59">
        <v>2</v>
      </c>
      <c r="Q31" s="59">
        <v>4</v>
      </c>
      <c r="R31" s="59" t="s">
        <v>42</v>
      </c>
      <c r="S31" s="59" t="s">
        <v>42</v>
      </c>
      <c r="T31" s="59"/>
      <c r="U31" s="59"/>
      <c r="V31" s="59"/>
      <c r="W31" s="59"/>
      <c r="X31" s="59"/>
      <c r="Y31" s="59"/>
    </row>
    <row r="32" spans="1:25">
      <c r="A32"/>
      <c r="B32" s="59" t="s">
        <v>33</v>
      </c>
      <c r="C32" s="59" t="s">
        <v>41</v>
      </c>
      <c r="D32" s="60">
        <v>43739</v>
      </c>
      <c r="E32" s="61">
        <v>0</v>
      </c>
      <c r="F32" s="62">
        <v>0</v>
      </c>
      <c r="G32" s="59">
        <v>10</v>
      </c>
      <c r="H32" s="59">
        <v>10</v>
      </c>
      <c r="I32" s="59" t="s">
        <v>42</v>
      </c>
      <c r="J32" s="59" t="s">
        <v>42</v>
      </c>
      <c r="K32" s="59" t="s">
        <v>42</v>
      </c>
      <c r="L32" s="59" t="s">
        <v>42</v>
      </c>
      <c r="M32" s="59" t="s">
        <v>42</v>
      </c>
      <c r="N32" s="59" t="s">
        <v>42</v>
      </c>
      <c r="O32" s="59" t="s">
        <v>42</v>
      </c>
      <c r="P32" s="59" t="s">
        <v>42</v>
      </c>
      <c r="Q32" s="59" t="s">
        <v>42</v>
      </c>
      <c r="R32" s="59" t="s">
        <v>42</v>
      </c>
      <c r="S32" s="59" t="s">
        <v>42</v>
      </c>
      <c r="T32" s="59"/>
      <c r="U32" s="59"/>
      <c r="V32" s="59"/>
      <c r="W32" s="59"/>
      <c r="X32" s="59"/>
      <c r="Y32" s="59"/>
    </row>
    <row r="33" spans="1:25">
      <c r="A33"/>
      <c r="B33" s="59" t="s">
        <v>35</v>
      </c>
      <c r="C33" s="59" t="s">
        <v>41</v>
      </c>
      <c r="D33" s="60">
        <v>43739</v>
      </c>
      <c r="E33" s="61">
        <v>0</v>
      </c>
      <c r="F33" s="62">
        <v>0</v>
      </c>
      <c r="G33" s="59">
        <v>10</v>
      </c>
      <c r="H33" s="59">
        <v>10</v>
      </c>
      <c r="I33" s="59" t="s">
        <v>42</v>
      </c>
      <c r="J33" s="59" t="s">
        <v>42</v>
      </c>
      <c r="K33" s="59" t="s">
        <v>42</v>
      </c>
      <c r="L33" s="59" t="s">
        <v>42</v>
      </c>
      <c r="M33" s="59" t="s">
        <v>42</v>
      </c>
      <c r="N33" s="59" t="s">
        <v>42</v>
      </c>
      <c r="O33" s="59" t="s">
        <v>42</v>
      </c>
      <c r="P33" s="59" t="s">
        <v>42</v>
      </c>
      <c r="Q33" s="59" t="s">
        <v>42</v>
      </c>
      <c r="R33" s="59" t="s">
        <v>42</v>
      </c>
      <c r="S33" s="59" t="s">
        <v>42</v>
      </c>
      <c r="T33" s="59"/>
      <c r="U33" s="59"/>
      <c r="V33" s="59"/>
      <c r="W33" s="59"/>
      <c r="X33" s="59"/>
      <c r="Y33" s="59"/>
    </row>
    <row r="34" spans="1:25">
      <c r="A34"/>
      <c r="B34" s="59" t="s">
        <v>36</v>
      </c>
      <c r="C34" s="59" t="s">
        <v>41</v>
      </c>
      <c r="D34" s="60">
        <v>43739</v>
      </c>
      <c r="E34" s="61">
        <v>0</v>
      </c>
      <c r="F34" s="62">
        <v>0</v>
      </c>
      <c r="G34" s="59">
        <v>10</v>
      </c>
      <c r="H34" s="59">
        <v>10</v>
      </c>
      <c r="I34" s="59" t="s">
        <v>42</v>
      </c>
      <c r="J34" s="59" t="s">
        <v>42</v>
      </c>
      <c r="K34" s="59" t="s">
        <v>42</v>
      </c>
      <c r="L34" s="59" t="s">
        <v>42</v>
      </c>
      <c r="M34" s="59" t="s">
        <v>42</v>
      </c>
      <c r="N34" s="59" t="s">
        <v>42</v>
      </c>
      <c r="O34" s="59" t="s">
        <v>42</v>
      </c>
      <c r="P34" s="59" t="s">
        <v>42</v>
      </c>
      <c r="Q34" s="59" t="s">
        <v>42</v>
      </c>
      <c r="R34" s="59" t="s">
        <v>42</v>
      </c>
      <c r="S34" s="59" t="s">
        <v>42</v>
      </c>
      <c r="T34" s="59"/>
      <c r="U34" s="59"/>
      <c r="V34" s="59"/>
      <c r="W34" s="59"/>
      <c r="X34" s="59"/>
      <c r="Y34" s="59"/>
    </row>
    <row r="35" spans="1:25">
      <c r="A35"/>
      <c r="B35" s="59" t="s">
        <v>37</v>
      </c>
      <c r="C35" s="59" t="s">
        <v>41</v>
      </c>
      <c r="D35" s="60">
        <v>43739</v>
      </c>
      <c r="E35" s="61">
        <v>0</v>
      </c>
      <c r="F35" s="62">
        <v>0</v>
      </c>
      <c r="G35" s="59">
        <v>10</v>
      </c>
      <c r="H35" s="59">
        <v>10</v>
      </c>
      <c r="I35" s="59" t="s">
        <v>42</v>
      </c>
      <c r="J35" s="59" t="s">
        <v>42</v>
      </c>
      <c r="K35" s="59" t="s">
        <v>42</v>
      </c>
      <c r="L35" s="59" t="s">
        <v>42</v>
      </c>
      <c r="M35" s="59" t="s">
        <v>42</v>
      </c>
      <c r="N35" s="59" t="s">
        <v>42</v>
      </c>
      <c r="O35" s="59" t="s">
        <v>42</v>
      </c>
      <c r="P35" s="59" t="s">
        <v>42</v>
      </c>
      <c r="Q35" s="59" t="s">
        <v>42</v>
      </c>
      <c r="R35" s="59" t="s">
        <v>42</v>
      </c>
      <c r="S35" s="59" t="s">
        <v>42</v>
      </c>
      <c r="T35" s="59"/>
      <c r="U35" s="59"/>
      <c r="V35" s="59"/>
      <c r="W35" s="59"/>
      <c r="X35" s="59"/>
      <c r="Y35" s="59"/>
    </row>
    <row r="36" spans="1:25">
      <c r="A36"/>
      <c r="B36" s="59" t="s">
        <v>38</v>
      </c>
      <c r="C36" s="59" t="s">
        <v>41</v>
      </c>
      <c r="D36" s="60">
        <v>43739</v>
      </c>
      <c r="E36" s="61">
        <v>0</v>
      </c>
      <c r="F36" s="62">
        <v>0</v>
      </c>
      <c r="G36" s="59">
        <v>10</v>
      </c>
      <c r="H36" s="59">
        <v>10</v>
      </c>
      <c r="I36" s="59" t="s">
        <v>42</v>
      </c>
      <c r="J36" s="59" t="s">
        <v>42</v>
      </c>
      <c r="K36" s="59" t="s">
        <v>42</v>
      </c>
      <c r="L36" s="59" t="s">
        <v>42</v>
      </c>
      <c r="M36" s="59" t="s">
        <v>42</v>
      </c>
      <c r="N36" s="59" t="s">
        <v>42</v>
      </c>
      <c r="O36" s="59" t="s">
        <v>42</v>
      </c>
      <c r="P36" s="59" t="s">
        <v>42</v>
      </c>
      <c r="Q36" s="59" t="s">
        <v>42</v>
      </c>
      <c r="R36" s="59" t="s">
        <v>42</v>
      </c>
      <c r="S36" s="59" t="s">
        <v>42</v>
      </c>
      <c r="T36" s="59"/>
      <c r="U36" s="59"/>
      <c r="V36" s="59"/>
      <c r="W36" s="59"/>
      <c r="X36" s="59"/>
      <c r="Y36" s="59"/>
    </row>
    <row r="38" spans="1:25">
      <c r="B38" s="81" t="s">
        <v>96</v>
      </c>
    </row>
    <row r="39" spans="1:25">
      <c r="B39" s="82" t="s">
        <v>100</v>
      </c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4"/>
    </row>
    <row r="40" spans="1:25">
      <c r="B40" s="85" t="s">
        <v>103</v>
      </c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86"/>
    </row>
    <row r="41" spans="1:25">
      <c r="B41" s="8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86"/>
    </row>
    <row r="42" spans="1:25">
      <c r="B42" s="87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86"/>
    </row>
    <row r="43" spans="1:25">
      <c r="B43" s="88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90"/>
    </row>
  </sheetData>
  <mergeCells count="12"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3" type="noConversion"/>
  <conditionalFormatting sqref="B11:Y11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2:D36 D12:D26">
    <cfRule type="colorScale" priority="2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2:Y36 B12:Y26">
    <cfRule type="colorScale" priority="2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22:G26 G12:G16">
    <cfRule type="colorScale" priority="1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2:D26 D12:D16">
    <cfRule type="colorScale" priority="1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2:Y26 B12:Y16">
    <cfRule type="colorScale" priority="1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7:C21">
    <cfRule type="colorScale" priority="1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17:G21">
    <cfRule type="colorScale" priority="1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7:B21">
    <cfRule type="colorScale" priority="1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2:B36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7:B31">
    <cfRule type="colorScale" priority="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6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:D36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2:D36 C27:C31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7:D31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7:D31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26 G27:G36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7:Y36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7:G21 D27:D36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2:Y32 B17:Y21 C33:C36">
    <cfRule type="colorScale" priority="3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7:D36 D17:D21">
    <cfRule type="colorScale" priority="5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36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6" right="0.16" top="0.59" bottom="0.75" header="0.3" footer="0.3"/>
  <pageSetup paperSize="9" scale="84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2"/>
  <sheetViews>
    <sheetView topLeftCell="A7" zoomScaleNormal="100" workbookViewId="0">
      <selection activeCell="E27" sqref="E27:E31"/>
    </sheetView>
  </sheetViews>
  <sheetFormatPr defaultRowHeight="16.5"/>
  <cols>
    <col min="1" max="1" width="1.375" style="1" customWidth="1"/>
    <col min="2" max="2" width="13.25" style="1" customWidth="1"/>
    <col min="3" max="3" width="9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73"/>
      <c r="C1" s="74"/>
      <c r="D1" s="75"/>
      <c r="E1" s="4"/>
      <c r="F1" s="75"/>
      <c r="G1" s="99"/>
      <c r="H1" s="99"/>
      <c r="I1" s="99"/>
      <c r="J1" s="75"/>
      <c r="K1" s="75"/>
      <c r="L1" s="75"/>
      <c r="M1" s="75"/>
      <c r="N1" s="75"/>
      <c r="O1" s="5"/>
      <c r="P1" s="75"/>
      <c r="Q1" s="5"/>
      <c r="R1" s="75"/>
      <c r="S1" s="75"/>
      <c r="T1" s="6"/>
      <c r="U1" s="75"/>
      <c r="V1" s="75"/>
      <c r="W1" s="75"/>
      <c r="X1" s="75"/>
      <c r="Y1" s="75"/>
    </row>
    <row r="2" spans="1:25" ht="20.25">
      <c r="B2" s="100" t="s">
        <v>65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</row>
    <row r="3" spans="1:25">
      <c r="B3" s="106" t="s">
        <v>66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</row>
    <row r="4" spans="1:25" ht="17.25" thickBot="1">
      <c r="A4" s="7"/>
      <c r="B4" s="8" t="s">
        <v>67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07" t="s">
        <v>68</v>
      </c>
      <c r="C5" s="76" t="s">
        <v>69</v>
      </c>
      <c r="D5" s="13"/>
      <c r="E5" s="14" t="s">
        <v>70</v>
      </c>
      <c r="F5" s="15"/>
      <c r="G5" s="102" t="s">
        <v>71</v>
      </c>
      <c r="H5" s="102"/>
      <c r="I5" s="16"/>
      <c r="J5" s="103">
        <v>43767</v>
      </c>
      <c r="K5" s="103"/>
      <c r="L5" s="103"/>
      <c r="M5" s="103"/>
      <c r="N5" s="103"/>
      <c r="O5" s="16"/>
      <c r="P5" s="17" t="s">
        <v>72</v>
      </c>
      <c r="Q5" s="18"/>
      <c r="R5" s="19"/>
      <c r="S5" s="14"/>
      <c r="T5" s="14"/>
      <c r="U5" s="104">
        <v>43774</v>
      </c>
      <c r="V5" s="105"/>
      <c r="W5" s="105"/>
      <c r="X5" s="105"/>
      <c r="Y5" s="20"/>
    </row>
    <row r="6" spans="1:25">
      <c r="A6" s="7"/>
      <c r="B6" s="108"/>
      <c r="C6" s="77" t="s">
        <v>73</v>
      </c>
      <c r="D6" s="23"/>
      <c r="E6" s="24" t="s">
        <v>99</v>
      </c>
      <c r="F6" s="25"/>
      <c r="G6" s="95" t="s">
        <v>74</v>
      </c>
      <c r="H6" s="95"/>
      <c r="I6" s="26"/>
      <c r="J6" s="96">
        <v>43700</v>
      </c>
      <c r="K6" s="96"/>
      <c r="L6" s="96"/>
      <c r="M6" s="96"/>
      <c r="N6" s="96"/>
      <c r="O6" s="26"/>
      <c r="P6" s="27" t="s">
        <v>75</v>
      </c>
      <c r="Q6" s="28"/>
      <c r="R6" s="28"/>
      <c r="S6" s="26"/>
      <c r="T6" s="28"/>
      <c r="U6" s="97"/>
      <c r="V6" s="97"/>
      <c r="W6" s="97"/>
      <c r="X6" s="97"/>
      <c r="Y6" s="29" t="s">
        <v>76</v>
      </c>
    </row>
    <row r="7" spans="1:25">
      <c r="A7" s="7"/>
      <c r="B7" s="108"/>
      <c r="C7" s="77" t="s">
        <v>77</v>
      </c>
      <c r="D7" s="23"/>
      <c r="E7" s="32"/>
      <c r="F7" s="33"/>
      <c r="G7" s="95" t="s">
        <v>78</v>
      </c>
      <c r="H7" s="95"/>
      <c r="I7" s="26"/>
      <c r="J7" s="98"/>
      <c r="K7" s="98"/>
      <c r="L7" s="98"/>
      <c r="M7" s="98"/>
      <c r="N7" s="98"/>
      <c r="O7" s="26"/>
      <c r="P7" s="27" t="s">
        <v>79</v>
      </c>
      <c r="Q7" s="32"/>
      <c r="R7" s="32"/>
      <c r="S7" s="32"/>
      <c r="T7" s="32"/>
      <c r="U7" s="97"/>
      <c r="V7" s="97"/>
      <c r="W7" s="97"/>
      <c r="X7" s="97"/>
      <c r="Y7" s="34"/>
    </row>
    <row r="8" spans="1:25" ht="17.25" thickBot="1">
      <c r="A8" s="30"/>
      <c r="B8" s="109"/>
      <c r="C8" s="78" t="s">
        <v>80</v>
      </c>
      <c r="D8" s="37"/>
      <c r="E8" s="43"/>
      <c r="F8" s="39"/>
      <c r="G8" s="112"/>
      <c r="H8" s="112"/>
      <c r="I8" s="36"/>
      <c r="J8" s="113"/>
      <c r="K8" s="113"/>
      <c r="L8" s="113"/>
      <c r="M8" s="113"/>
      <c r="N8" s="113"/>
      <c r="O8" s="36"/>
      <c r="P8" s="40"/>
      <c r="Q8" s="43"/>
      <c r="R8" s="43"/>
      <c r="S8" s="43"/>
      <c r="T8" s="43"/>
      <c r="U8" s="114"/>
      <c r="V8" s="114"/>
      <c r="W8" s="114"/>
      <c r="X8" s="114"/>
      <c r="Y8" s="45"/>
    </row>
    <row r="9" spans="1:25" ht="18" thickTop="1" thickBot="1">
      <c r="B9" s="46" t="s">
        <v>81</v>
      </c>
      <c r="C9" s="47"/>
      <c r="D9" s="79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0" t="str">
        <f>E6</f>
        <v>혜인농장</v>
      </c>
      <c r="C10" s="51" t="s">
        <v>82</v>
      </c>
      <c r="D10" s="52">
        <f>ROUNDDOWN((J5-J6+1)/7,0)</f>
        <v>9</v>
      </c>
      <c r="E10" s="53" t="s">
        <v>83</v>
      </c>
      <c r="F10" s="54">
        <f>(J5-J6+1)-(D10*7)</f>
        <v>5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58" t="s">
        <v>27</v>
      </c>
      <c r="C11" s="58" t="s">
        <v>28</v>
      </c>
      <c r="D11" s="58" t="s">
        <v>29</v>
      </c>
      <c r="E11" s="58" t="s">
        <v>30</v>
      </c>
      <c r="F11" s="58" t="s">
        <v>31</v>
      </c>
      <c r="G11" s="58" t="s">
        <v>32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>
      <c r="B12" s="59" t="s">
        <v>84</v>
      </c>
      <c r="C12" s="59" t="s">
        <v>93</v>
      </c>
      <c r="D12" s="60">
        <v>43767</v>
      </c>
      <c r="E12" s="59">
        <v>18</v>
      </c>
      <c r="F12" s="59">
        <v>178</v>
      </c>
      <c r="G12" s="59">
        <v>10</v>
      </c>
      <c r="H12" s="59">
        <v>10</v>
      </c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</row>
    <row r="13" spans="1:25">
      <c r="B13" s="59" t="s">
        <v>85</v>
      </c>
      <c r="C13" s="59" t="s">
        <v>93</v>
      </c>
      <c r="D13" s="60">
        <v>43767</v>
      </c>
      <c r="E13" s="59">
        <v>16</v>
      </c>
      <c r="F13" s="59">
        <v>144</v>
      </c>
      <c r="G13" s="59">
        <v>10</v>
      </c>
      <c r="H13" s="59">
        <v>10</v>
      </c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</row>
    <row r="14" spans="1:25">
      <c r="B14" s="59" t="s">
        <v>86</v>
      </c>
      <c r="C14" s="59" t="s">
        <v>93</v>
      </c>
      <c r="D14" s="60">
        <v>43767</v>
      </c>
      <c r="E14" s="59">
        <v>7</v>
      </c>
      <c r="F14" s="59">
        <v>286</v>
      </c>
      <c r="G14" s="59">
        <v>10</v>
      </c>
      <c r="H14" s="59">
        <v>10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</row>
    <row r="15" spans="1:25">
      <c r="B15" s="59" t="s">
        <v>87</v>
      </c>
      <c r="C15" s="59" t="s">
        <v>93</v>
      </c>
      <c r="D15" s="60">
        <v>43767</v>
      </c>
      <c r="E15" s="59">
        <v>1</v>
      </c>
      <c r="F15" s="59">
        <v>100</v>
      </c>
      <c r="G15" s="59">
        <v>10</v>
      </c>
      <c r="H15" s="59">
        <v>10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</row>
    <row r="16" spans="1:25">
      <c r="B16" s="59" t="s">
        <v>88</v>
      </c>
      <c r="C16" s="59" t="s">
        <v>93</v>
      </c>
      <c r="D16" s="60">
        <v>43767</v>
      </c>
      <c r="E16" s="59">
        <v>8</v>
      </c>
      <c r="F16" s="59">
        <v>175</v>
      </c>
      <c r="G16" s="59">
        <v>10</v>
      </c>
      <c r="H16" s="59">
        <v>10</v>
      </c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</row>
    <row r="17" spans="2:25">
      <c r="B17" s="59" t="s">
        <v>84</v>
      </c>
      <c r="C17" s="59" t="s">
        <v>91</v>
      </c>
      <c r="D17" s="60">
        <v>43767</v>
      </c>
      <c r="E17" s="59">
        <v>8</v>
      </c>
      <c r="F17" s="59">
        <v>62</v>
      </c>
      <c r="G17" s="59">
        <v>10</v>
      </c>
      <c r="H17" s="59">
        <v>10</v>
      </c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</row>
    <row r="18" spans="2:25">
      <c r="B18" s="59" t="s">
        <v>85</v>
      </c>
      <c r="C18" s="59" t="s">
        <v>91</v>
      </c>
      <c r="D18" s="60">
        <v>43767</v>
      </c>
      <c r="E18" s="59">
        <v>4</v>
      </c>
      <c r="F18" s="59">
        <v>125</v>
      </c>
      <c r="G18" s="59">
        <v>10</v>
      </c>
      <c r="H18" s="59">
        <v>10</v>
      </c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</row>
    <row r="19" spans="2:25">
      <c r="B19" s="59" t="s">
        <v>86</v>
      </c>
      <c r="C19" s="59" t="s">
        <v>91</v>
      </c>
      <c r="D19" s="60">
        <v>43767</v>
      </c>
      <c r="E19" s="59">
        <v>1</v>
      </c>
      <c r="F19" s="59">
        <v>100</v>
      </c>
      <c r="G19" s="59">
        <v>10</v>
      </c>
      <c r="H19" s="59">
        <v>10</v>
      </c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</row>
    <row r="20" spans="2:25">
      <c r="B20" s="59" t="s">
        <v>87</v>
      </c>
      <c r="C20" s="59" t="s">
        <v>91</v>
      </c>
      <c r="D20" s="60">
        <v>43767</v>
      </c>
      <c r="E20" s="59">
        <v>6</v>
      </c>
      <c r="F20" s="59">
        <v>117</v>
      </c>
      <c r="G20" s="59">
        <v>10</v>
      </c>
      <c r="H20" s="59">
        <v>10</v>
      </c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</row>
    <row r="21" spans="2:25">
      <c r="B21" s="59" t="s">
        <v>88</v>
      </c>
      <c r="C21" s="59" t="s">
        <v>91</v>
      </c>
      <c r="D21" s="60">
        <v>43767</v>
      </c>
      <c r="E21" s="59">
        <v>3</v>
      </c>
      <c r="F21" s="59">
        <v>100</v>
      </c>
      <c r="G21" s="59">
        <v>10</v>
      </c>
      <c r="H21" s="59">
        <v>10</v>
      </c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</row>
    <row r="22" spans="2:25">
      <c r="B22" s="59" t="s">
        <v>84</v>
      </c>
      <c r="C22" s="59" t="s">
        <v>34</v>
      </c>
      <c r="D22" s="60">
        <v>43767</v>
      </c>
      <c r="E22" s="59">
        <v>3035</v>
      </c>
      <c r="F22" s="59">
        <v>87</v>
      </c>
      <c r="G22" s="59">
        <v>10</v>
      </c>
      <c r="H22" s="59"/>
      <c r="I22" s="59">
        <v>4</v>
      </c>
      <c r="J22" s="59">
        <v>3</v>
      </c>
      <c r="K22" s="59">
        <v>1</v>
      </c>
      <c r="L22" s="59">
        <v>1</v>
      </c>
      <c r="M22" s="59"/>
      <c r="N22" s="59"/>
      <c r="O22" s="59">
        <v>1</v>
      </c>
      <c r="P22" s="59"/>
      <c r="Q22" s="59"/>
      <c r="R22" s="59"/>
      <c r="S22" s="59"/>
      <c r="T22" s="59"/>
      <c r="U22" s="59"/>
      <c r="V22" s="59"/>
      <c r="W22" s="59"/>
      <c r="X22" s="59"/>
      <c r="Y22" s="59"/>
    </row>
    <row r="23" spans="2:25">
      <c r="B23" s="59" t="s">
        <v>85</v>
      </c>
      <c r="C23" s="59" t="s">
        <v>34</v>
      </c>
      <c r="D23" s="60">
        <v>43767</v>
      </c>
      <c r="E23" s="59">
        <v>9568</v>
      </c>
      <c r="F23" s="59">
        <v>37</v>
      </c>
      <c r="G23" s="59">
        <v>10</v>
      </c>
      <c r="H23" s="59"/>
      <c r="I23" s="59"/>
      <c r="J23" s="59"/>
      <c r="K23" s="59"/>
      <c r="L23" s="59">
        <v>1</v>
      </c>
      <c r="M23" s="59"/>
      <c r="N23" s="59">
        <v>4</v>
      </c>
      <c r="O23" s="59">
        <v>1</v>
      </c>
      <c r="P23" s="59">
        <v>1</v>
      </c>
      <c r="Q23" s="59">
        <v>2</v>
      </c>
      <c r="R23" s="59">
        <v>1</v>
      </c>
      <c r="S23" s="59"/>
      <c r="T23" s="59"/>
      <c r="U23" s="59"/>
      <c r="V23" s="59"/>
      <c r="W23" s="59"/>
      <c r="X23" s="59"/>
      <c r="Y23" s="59"/>
    </row>
    <row r="24" spans="2:25">
      <c r="B24" s="59" t="s">
        <v>86</v>
      </c>
      <c r="C24" s="59" t="s">
        <v>34</v>
      </c>
      <c r="D24" s="60">
        <v>43767</v>
      </c>
      <c r="E24" s="59">
        <v>2690</v>
      </c>
      <c r="F24" s="59">
        <v>57</v>
      </c>
      <c r="G24" s="59">
        <v>10</v>
      </c>
      <c r="H24" s="59"/>
      <c r="I24" s="59">
        <v>4</v>
      </c>
      <c r="J24" s="59">
        <v>3</v>
      </c>
      <c r="K24" s="59">
        <v>2</v>
      </c>
      <c r="L24" s="59"/>
      <c r="M24" s="59"/>
      <c r="N24" s="59">
        <v>1</v>
      </c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</row>
    <row r="25" spans="2:25">
      <c r="B25" s="59" t="s">
        <v>87</v>
      </c>
      <c r="C25" s="59" t="s">
        <v>34</v>
      </c>
      <c r="D25" s="60">
        <v>43767</v>
      </c>
      <c r="E25" s="59">
        <v>2655</v>
      </c>
      <c r="F25" s="59">
        <v>70</v>
      </c>
      <c r="G25" s="59">
        <v>10</v>
      </c>
      <c r="H25" s="59"/>
      <c r="I25" s="59">
        <v>3</v>
      </c>
      <c r="J25" s="59">
        <v>5</v>
      </c>
      <c r="K25" s="59">
        <v>1</v>
      </c>
      <c r="L25" s="59"/>
      <c r="M25" s="59"/>
      <c r="N25" s="59">
        <v>1</v>
      </c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</row>
    <row r="26" spans="2:25">
      <c r="B26" s="59" t="s">
        <v>88</v>
      </c>
      <c r="C26" s="59" t="s">
        <v>34</v>
      </c>
      <c r="D26" s="60">
        <v>43767</v>
      </c>
      <c r="E26" s="59">
        <v>4100</v>
      </c>
      <c r="F26" s="59">
        <v>86</v>
      </c>
      <c r="G26" s="59">
        <v>10</v>
      </c>
      <c r="H26" s="59"/>
      <c r="I26" s="59">
        <v>3</v>
      </c>
      <c r="J26" s="59">
        <v>1</v>
      </c>
      <c r="K26" s="59">
        <v>2</v>
      </c>
      <c r="L26" s="59">
        <v>1</v>
      </c>
      <c r="M26" s="59">
        <v>2</v>
      </c>
      <c r="N26" s="59"/>
      <c r="O26" s="59"/>
      <c r="P26" s="59"/>
      <c r="Q26" s="59">
        <v>1</v>
      </c>
      <c r="R26" s="59"/>
      <c r="S26" s="59"/>
      <c r="T26" s="59"/>
      <c r="U26" s="59"/>
      <c r="V26" s="59"/>
      <c r="W26" s="59"/>
      <c r="X26" s="59"/>
      <c r="Y26" s="59"/>
    </row>
    <row r="27" spans="2:25">
      <c r="B27" s="59" t="s">
        <v>84</v>
      </c>
      <c r="C27" s="59" t="s">
        <v>90</v>
      </c>
      <c r="D27" s="60">
        <v>43767</v>
      </c>
      <c r="E27" s="59">
        <v>5454</v>
      </c>
      <c r="F27" s="59">
        <v>82</v>
      </c>
      <c r="G27" s="59">
        <v>10</v>
      </c>
      <c r="H27" s="59">
        <v>2</v>
      </c>
      <c r="I27" s="59">
        <v>1</v>
      </c>
      <c r="J27" s="59"/>
      <c r="K27" s="59">
        <v>3</v>
      </c>
      <c r="L27" s="59"/>
      <c r="M27" s="59"/>
      <c r="N27" s="59">
        <v>2</v>
      </c>
      <c r="O27" s="59"/>
      <c r="P27" s="59"/>
      <c r="Q27" s="59">
        <v>2</v>
      </c>
      <c r="R27" s="59"/>
      <c r="S27" s="59"/>
      <c r="T27" s="59"/>
      <c r="U27" s="59"/>
      <c r="V27" s="59"/>
      <c r="W27" s="59"/>
      <c r="X27" s="59"/>
      <c r="Y27" s="59"/>
    </row>
    <row r="28" spans="2:25">
      <c r="B28" s="59" t="s">
        <v>85</v>
      </c>
      <c r="C28" s="59" t="s">
        <v>90</v>
      </c>
      <c r="D28" s="60">
        <v>43767</v>
      </c>
      <c r="E28" s="59">
        <v>2505</v>
      </c>
      <c r="F28" s="59">
        <v>78</v>
      </c>
      <c r="G28" s="59">
        <v>10</v>
      </c>
      <c r="H28" s="59">
        <v>5</v>
      </c>
      <c r="I28" s="59"/>
      <c r="J28" s="59">
        <v>2</v>
      </c>
      <c r="K28" s="59"/>
      <c r="L28" s="59">
        <v>1</v>
      </c>
      <c r="M28" s="59">
        <v>2</v>
      </c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</row>
    <row r="29" spans="2:25">
      <c r="B29" s="59" t="s">
        <v>86</v>
      </c>
      <c r="C29" s="59" t="s">
        <v>90</v>
      </c>
      <c r="D29" s="60">
        <v>43767</v>
      </c>
      <c r="E29" s="59">
        <v>2181</v>
      </c>
      <c r="F29" s="59">
        <v>66</v>
      </c>
      <c r="G29" s="59">
        <v>10</v>
      </c>
      <c r="H29" s="59">
        <v>4</v>
      </c>
      <c r="I29" s="59">
        <v>1</v>
      </c>
      <c r="J29" s="59">
        <v>4</v>
      </c>
      <c r="K29" s="59"/>
      <c r="L29" s="59"/>
      <c r="M29" s="59">
        <v>1</v>
      </c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</row>
    <row r="30" spans="2:25">
      <c r="B30" s="59" t="s">
        <v>87</v>
      </c>
      <c r="C30" s="59" t="s">
        <v>90</v>
      </c>
      <c r="D30" s="60">
        <v>43767</v>
      </c>
      <c r="E30" s="59">
        <v>3885</v>
      </c>
      <c r="F30" s="59">
        <v>57</v>
      </c>
      <c r="G30" s="59">
        <v>10</v>
      </c>
      <c r="H30" s="59"/>
      <c r="I30" s="59">
        <v>2</v>
      </c>
      <c r="J30" s="59">
        <v>3</v>
      </c>
      <c r="K30" s="59"/>
      <c r="L30" s="59">
        <v>3</v>
      </c>
      <c r="M30" s="59">
        <v>1</v>
      </c>
      <c r="N30" s="59"/>
      <c r="O30" s="59">
        <v>1</v>
      </c>
      <c r="P30" s="59"/>
      <c r="Q30" s="59"/>
      <c r="R30" s="59"/>
      <c r="S30" s="59"/>
      <c r="T30" s="59"/>
      <c r="U30" s="59"/>
      <c r="V30" s="59"/>
      <c r="W30" s="59"/>
      <c r="X30" s="59"/>
      <c r="Y30" s="59"/>
    </row>
    <row r="31" spans="2:25">
      <c r="B31" s="59" t="s">
        <v>88</v>
      </c>
      <c r="C31" s="59" t="s">
        <v>90</v>
      </c>
      <c r="D31" s="60">
        <v>43767</v>
      </c>
      <c r="E31" s="59">
        <v>3439</v>
      </c>
      <c r="F31" s="59">
        <v>36</v>
      </c>
      <c r="G31" s="59">
        <v>10</v>
      </c>
      <c r="H31" s="59">
        <v>1</v>
      </c>
      <c r="I31" s="59"/>
      <c r="J31" s="59">
        <v>4</v>
      </c>
      <c r="K31" s="59">
        <v>3</v>
      </c>
      <c r="L31" s="59"/>
      <c r="M31" s="59">
        <v>2</v>
      </c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</row>
    <row r="32" spans="2:25">
      <c r="B32" s="59" t="s">
        <v>84</v>
      </c>
      <c r="C32" s="59" t="s">
        <v>94</v>
      </c>
      <c r="D32" s="60">
        <v>43767</v>
      </c>
      <c r="E32" s="61">
        <v>6.5</v>
      </c>
      <c r="F32" s="62">
        <v>16.617283842071437</v>
      </c>
      <c r="G32" s="59">
        <v>10</v>
      </c>
      <c r="H32" s="59" t="s">
        <v>42</v>
      </c>
      <c r="I32" s="59" t="s">
        <v>42</v>
      </c>
      <c r="J32" s="59" t="s">
        <v>42</v>
      </c>
      <c r="K32" s="59" t="s">
        <v>42</v>
      </c>
      <c r="L32" s="59">
        <v>1</v>
      </c>
      <c r="M32" s="59" t="s">
        <v>42</v>
      </c>
      <c r="N32" s="59">
        <v>3</v>
      </c>
      <c r="O32" s="59">
        <v>5</v>
      </c>
      <c r="P32" s="59">
        <v>1</v>
      </c>
      <c r="Q32" s="59" t="s">
        <v>42</v>
      </c>
      <c r="R32" s="59" t="s">
        <v>42</v>
      </c>
      <c r="S32" s="59" t="s">
        <v>42</v>
      </c>
      <c r="T32" s="59" t="s">
        <v>42</v>
      </c>
      <c r="U32" s="59"/>
      <c r="V32" s="59"/>
      <c r="W32" s="59"/>
      <c r="X32" s="59"/>
      <c r="Y32" s="59"/>
    </row>
    <row r="33" spans="2:25">
      <c r="B33" s="59" t="s">
        <v>85</v>
      </c>
      <c r="C33" s="59" t="s">
        <v>94</v>
      </c>
      <c r="D33" s="60">
        <v>43767</v>
      </c>
      <c r="E33" s="61">
        <v>7.3</v>
      </c>
      <c r="F33" s="80">
        <v>9.2458706535692432</v>
      </c>
      <c r="G33" s="59">
        <v>10</v>
      </c>
      <c r="H33" s="59" t="s">
        <v>42</v>
      </c>
      <c r="I33" s="59" t="s">
        <v>42</v>
      </c>
      <c r="J33" s="59" t="s">
        <v>42</v>
      </c>
      <c r="K33" s="59" t="s">
        <v>42</v>
      </c>
      <c r="L33" s="59" t="s">
        <v>42</v>
      </c>
      <c r="M33" s="59" t="s">
        <v>42</v>
      </c>
      <c r="N33" s="59">
        <v>1</v>
      </c>
      <c r="O33" s="59">
        <v>5</v>
      </c>
      <c r="P33" s="59">
        <v>4</v>
      </c>
      <c r="Q33" s="59" t="s">
        <v>42</v>
      </c>
      <c r="R33" s="59" t="s">
        <v>42</v>
      </c>
      <c r="S33" s="59" t="s">
        <v>42</v>
      </c>
      <c r="T33" s="59" t="s">
        <v>42</v>
      </c>
      <c r="U33" s="59"/>
      <c r="V33" s="59"/>
      <c r="W33" s="59"/>
      <c r="X33" s="59"/>
      <c r="Y33" s="59"/>
    </row>
    <row r="34" spans="2:25">
      <c r="B34" s="59" t="s">
        <v>86</v>
      </c>
      <c r="C34" s="59" t="s">
        <v>94</v>
      </c>
      <c r="D34" s="60">
        <v>43767</v>
      </c>
      <c r="E34" s="61">
        <v>7</v>
      </c>
      <c r="F34" s="63">
        <v>11.664236870396087</v>
      </c>
      <c r="G34" s="59">
        <v>10</v>
      </c>
      <c r="H34" s="59" t="s">
        <v>42</v>
      </c>
      <c r="I34" s="59" t="s">
        <v>42</v>
      </c>
      <c r="J34" s="59" t="s">
        <v>42</v>
      </c>
      <c r="K34" s="59" t="s">
        <v>42</v>
      </c>
      <c r="L34" s="59" t="s">
        <v>42</v>
      </c>
      <c r="M34" s="59" t="s">
        <v>42</v>
      </c>
      <c r="N34" s="59">
        <v>3</v>
      </c>
      <c r="O34" s="59">
        <v>4</v>
      </c>
      <c r="P34" s="59">
        <v>3</v>
      </c>
      <c r="Q34" s="59" t="s">
        <v>42</v>
      </c>
      <c r="R34" s="59" t="s">
        <v>42</v>
      </c>
      <c r="S34" s="59" t="s">
        <v>42</v>
      </c>
      <c r="T34" s="59" t="s">
        <v>42</v>
      </c>
      <c r="U34" s="59"/>
      <c r="V34" s="59"/>
      <c r="W34" s="59"/>
      <c r="X34" s="59"/>
      <c r="Y34" s="59"/>
    </row>
    <row r="35" spans="2:25">
      <c r="B35" s="59" t="s">
        <v>87</v>
      </c>
      <c r="C35" s="59" t="s">
        <v>94</v>
      </c>
      <c r="D35" s="60">
        <v>43767</v>
      </c>
      <c r="E35" s="61">
        <v>6.7</v>
      </c>
      <c r="F35" s="63">
        <v>15.81119261897584</v>
      </c>
      <c r="G35" s="59">
        <v>10</v>
      </c>
      <c r="H35" s="59" t="s">
        <v>42</v>
      </c>
      <c r="I35" s="59" t="s">
        <v>42</v>
      </c>
      <c r="J35" s="59" t="s">
        <v>42</v>
      </c>
      <c r="K35" s="59" t="s">
        <v>42</v>
      </c>
      <c r="L35" s="59" t="s">
        <v>42</v>
      </c>
      <c r="M35" s="59">
        <v>2</v>
      </c>
      <c r="N35" s="59">
        <v>1</v>
      </c>
      <c r="O35" s="59">
        <v>5</v>
      </c>
      <c r="P35" s="59">
        <v>2</v>
      </c>
      <c r="Q35" s="59" t="s">
        <v>42</v>
      </c>
      <c r="R35" s="59" t="s">
        <v>42</v>
      </c>
      <c r="S35" s="59" t="s">
        <v>42</v>
      </c>
      <c r="T35" s="59" t="s">
        <v>42</v>
      </c>
      <c r="U35" s="59"/>
      <c r="V35" s="59"/>
      <c r="W35" s="59"/>
      <c r="X35" s="59"/>
      <c r="Y35" s="59"/>
    </row>
    <row r="36" spans="2:25">
      <c r="B36" s="59" t="s">
        <v>88</v>
      </c>
      <c r="C36" s="59" t="s">
        <v>94</v>
      </c>
      <c r="D36" s="60">
        <v>43767</v>
      </c>
      <c r="E36" s="61">
        <v>7.4</v>
      </c>
      <c r="F36" s="63">
        <v>11.395595171777924</v>
      </c>
      <c r="G36" s="59">
        <v>10</v>
      </c>
      <c r="H36" s="59" t="s">
        <v>42</v>
      </c>
      <c r="I36" s="59" t="s">
        <v>42</v>
      </c>
      <c r="J36" s="59" t="s">
        <v>42</v>
      </c>
      <c r="K36" s="59" t="s">
        <v>42</v>
      </c>
      <c r="L36" s="59" t="s">
        <v>42</v>
      </c>
      <c r="M36" s="59" t="s">
        <v>42</v>
      </c>
      <c r="N36" s="59">
        <v>1</v>
      </c>
      <c r="O36" s="59">
        <v>5</v>
      </c>
      <c r="P36" s="59">
        <v>3</v>
      </c>
      <c r="Q36" s="59">
        <v>1</v>
      </c>
      <c r="R36" s="59" t="s">
        <v>42</v>
      </c>
      <c r="S36" s="59" t="s">
        <v>42</v>
      </c>
      <c r="T36" s="59" t="s">
        <v>42</v>
      </c>
      <c r="U36" s="59"/>
      <c r="V36" s="59"/>
      <c r="W36" s="59"/>
      <c r="X36" s="59"/>
      <c r="Y36" s="59"/>
    </row>
    <row r="37" spans="2:25">
      <c r="B37" s="59" t="s">
        <v>84</v>
      </c>
      <c r="C37" s="59" t="s">
        <v>95</v>
      </c>
      <c r="D37" s="60">
        <v>43767</v>
      </c>
      <c r="E37" s="61">
        <v>0</v>
      </c>
      <c r="F37" s="63">
        <v>0</v>
      </c>
      <c r="G37" s="59">
        <v>10</v>
      </c>
      <c r="H37" s="59">
        <v>10</v>
      </c>
      <c r="I37" s="59" t="s">
        <v>42</v>
      </c>
      <c r="J37" s="59" t="s">
        <v>42</v>
      </c>
      <c r="K37" s="59" t="s">
        <v>42</v>
      </c>
      <c r="L37" s="59" t="s">
        <v>42</v>
      </c>
      <c r="M37" s="59" t="s">
        <v>42</v>
      </c>
      <c r="N37" s="59" t="s">
        <v>42</v>
      </c>
      <c r="O37" s="59" t="s">
        <v>42</v>
      </c>
      <c r="P37" s="59" t="s">
        <v>42</v>
      </c>
      <c r="Q37" s="59" t="s">
        <v>42</v>
      </c>
      <c r="R37" s="59" t="s">
        <v>42</v>
      </c>
      <c r="S37" s="59" t="s">
        <v>42</v>
      </c>
      <c r="T37" s="59" t="s">
        <v>42</v>
      </c>
      <c r="U37" s="59"/>
      <c r="V37" s="59"/>
      <c r="W37" s="59"/>
      <c r="X37" s="59"/>
      <c r="Y37" s="59"/>
    </row>
    <row r="38" spans="2:25">
      <c r="B38" s="59" t="s">
        <v>85</v>
      </c>
      <c r="C38" s="59" t="s">
        <v>95</v>
      </c>
      <c r="D38" s="60">
        <v>43767</v>
      </c>
      <c r="E38" s="61">
        <v>0</v>
      </c>
      <c r="F38" s="63">
        <v>0</v>
      </c>
      <c r="G38" s="59">
        <v>10</v>
      </c>
      <c r="H38" s="59">
        <v>10</v>
      </c>
      <c r="I38" s="59" t="s">
        <v>42</v>
      </c>
      <c r="J38" s="59" t="s">
        <v>42</v>
      </c>
      <c r="K38" s="59" t="s">
        <v>42</v>
      </c>
      <c r="L38" s="59" t="s">
        <v>42</v>
      </c>
      <c r="M38" s="59" t="s">
        <v>42</v>
      </c>
      <c r="N38" s="59" t="s">
        <v>42</v>
      </c>
      <c r="O38" s="59" t="s">
        <v>42</v>
      </c>
      <c r="P38" s="59" t="s">
        <v>42</v>
      </c>
      <c r="Q38" s="59" t="s">
        <v>42</v>
      </c>
      <c r="R38" s="59" t="s">
        <v>42</v>
      </c>
      <c r="S38" s="59" t="s">
        <v>42</v>
      </c>
      <c r="T38" s="59" t="s">
        <v>42</v>
      </c>
      <c r="U38" s="59"/>
      <c r="V38" s="59"/>
      <c r="W38" s="59"/>
      <c r="X38" s="59"/>
      <c r="Y38" s="59"/>
    </row>
    <row r="39" spans="2:25">
      <c r="B39" s="59" t="s">
        <v>86</v>
      </c>
      <c r="C39" s="59" t="s">
        <v>95</v>
      </c>
      <c r="D39" s="60">
        <v>43767</v>
      </c>
      <c r="E39" s="61">
        <v>0</v>
      </c>
      <c r="F39" s="63">
        <v>0</v>
      </c>
      <c r="G39" s="59">
        <v>10</v>
      </c>
      <c r="H39" s="59">
        <v>10</v>
      </c>
      <c r="I39" s="59" t="s">
        <v>42</v>
      </c>
      <c r="J39" s="59" t="s">
        <v>42</v>
      </c>
      <c r="K39" s="59" t="s">
        <v>42</v>
      </c>
      <c r="L39" s="59" t="s">
        <v>42</v>
      </c>
      <c r="M39" s="59" t="s">
        <v>42</v>
      </c>
      <c r="N39" s="59" t="s">
        <v>42</v>
      </c>
      <c r="O39" s="59" t="s">
        <v>42</v>
      </c>
      <c r="P39" s="59" t="s">
        <v>42</v>
      </c>
      <c r="Q39" s="59" t="s">
        <v>42</v>
      </c>
      <c r="R39" s="59" t="s">
        <v>42</v>
      </c>
      <c r="S39" s="59" t="s">
        <v>42</v>
      </c>
      <c r="T39" s="59" t="s">
        <v>42</v>
      </c>
      <c r="U39" s="59"/>
      <c r="V39" s="59"/>
      <c r="W39" s="59"/>
      <c r="X39" s="59"/>
      <c r="Y39" s="59"/>
    </row>
    <row r="40" spans="2:25">
      <c r="B40" s="59" t="s">
        <v>87</v>
      </c>
      <c r="C40" s="59" t="s">
        <v>95</v>
      </c>
      <c r="D40" s="60">
        <v>43767</v>
      </c>
      <c r="E40" s="61">
        <v>0</v>
      </c>
      <c r="F40" s="63">
        <v>0</v>
      </c>
      <c r="G40" s="59">
        <v>10</v>
      </c>
      <c r="H40" s="59">
        <v>10</v>
      </c>
      <c r="I40" s="59" t="s">
        <v>42</v>
      </c>
      <c r="J40" s="59" t="s">
        <v>42</v>
      </c>
      <c r="K40" s="59" t="s">
        <v>42</v>
      </c>
      <c r="L40" s="59" t="s">
        <v>42</v>
      </c>
      <c r="M40" s="59" t="s">
        <v>42</v>
      </c>
      <c r="N40" s="59" t="s">
        <v>42</v>
      </c>
      <c r="O40" s="59" t="s">
        <v>42</v>
      </c>
      <c r="P40" s="59" t="s">
        <v>42</v>
      </c>
      <c r="Q40" s="59" t="s">
        <v>42</v>
      </c>
      <c r="R40" s="59" t="s">
        <v>42</v>
      </c>
      <c r="S40" s="59" t="s">
        <v>42</v>
      </c>
      <c r="T40" s="59" t="s">
        <v>42</v>
      </c>
      <c r="U40" s="59"/>
      <c r="V40" s="59"/>
      <c r="W40" s="59"/>
      <c r="X40" s="59"/>
      <c r="Y40" s="59"/>
    </row>
    <row r="41" spans="2:25">
      <c r="B41" s="59" t="s">
        <v>88</v>
      </c>
      <c r="C41" s="59" t="s">
        <v>95</v>
      </c>
      <c r="D41" s="60">
        <v>43767</v>
      </c>
      <c r="E41" s="61">
        <v>0</v>
      </c>
      <c r="F41" s="63">
        <v>0</v>
      </c>
      <c r="G41" s="59">
        <v>10</v>
      </c>
      <c r="H41" s="59">
        <v>10</v>
      </c>
      <c r="I41" s="59" t="s">
        <v>42</v>
      </c>
      <c r="J41" s="59" t="s">
        <v>42</v>
      </c>
      <c r="K41" s="59" t="s">
        <v>42</v>
      </c>
      <c r="L41" s="59" t="s">
        <v>42</v>
      </c>
      <c r="M41" s="59" t="s">
        <v>42</v>
      </c>
      <c r="N41" s="59" t="s">
        <v>42</v>
      </c>
      <c r="O41" s="59" t="s">
        <v>42</v>
      </c>
      <c r="P41" s="59" t="s">
        <v>42</v>
      </c>
      <c r="Q41" s="59" t="s">
        <v>42</v>
      </c>
      <c r="R41" s="59" t="s">
        <v>42</v>
      </c>
      <c r="S41" s="59" t="s">
        <v>42</v>
      </c>
      <c r="T41" s="59" t="s">
        <v>42</v>
      </c>
      <c r="U41" s="59"/>
      <c r="V41" s="59"/>
      <c r="W41" s="59"/>
      <c r="X41" s="59"/>
      <c r="Y41" s="59"/>
    </row>
    <row r="42" spans="2:25">
      <c r="B42" s="59" t="s">
        <v>84</v>
      </c>
      <c r="C42" s="59" t="s">
        <v>89</v>
      </c>
      <c r="D42" s="60">
        <v>43767</v>
      </c>
      <c r="E42" s="59">
        <v>6240</v>
      </c>
      <c r="F42" s="59">
        <v>41</v>
      </c>
      <c r="G42" s="59">
        <v>10</v>
      </c>
      <c r="H42" s="59"/>
      <c r="I42" s="59"/>
      <c r="J42" s="59"/>
      <c r="K42" s="59"/>
      <c r="L42" s="59"/>
      <c r="M42" s="59">
        <v>4</v>
      </c>
      <c r="N42" s="59">
        <v>2</v>
      </c>
      <c r="O42" s="59">
        <v>3</v>
      </c>
      <c r="P42" s="59"/>
      <c r="Q42" s="59"/>
      <c r="R42" s="59">
        <v>1</v>
      </c>
      <c r="S42" s="59"/>
      <c r="T42" s="59"/>
      <c r="U42" s="59"/>
      <c r="V42" s="59"/>
      <c r="W42" s="59"/>
      <c r="X42" s="59"/>
      <c r="Y42" s="59"/>
    </row>
    <row r="43" spans="2:25">
      <c r="B43" s="59" t="s">
        <v>85</v>
      </c>
      <c r="C43" s="59" t="s">
        <v>89</v>
      </c>
      <c r="D43" s="60">
        <v>43767</v>
      </c>
      <c r="E43" s="59">
        <v>4402</v>
      </c>
      <c r="F43" s="59">
        <v>26</v>
      </c>
      <c r="G43" s="59">
        <v>10</v>
      </c>
      <c r="H43" s="59"/>
      <c r="I43" s="59"/>
      <c r="J43" s="59"/>
      <c r="K43" s="59"/>
      <c r="L43" s="59">
        <v>5</v>
      </c>
      <c r="M43" s="59">
        <v>3</v>
      </c>
      <c r="N43" s="59">
        <v>1</v>
      </c>
      <c r="O43" s="59">
        <v>1</v>
      </c>
      <c r="P43" s="59"/>
      <c r="Q43" s="59"/>
      <c r="R43" s="59"/>
      <c r="S43" s="59"/>
      <c r="T43" s="59"/>
      <c r="U43" s="59"/>
      <c r="V43" s="59"/>
      <c r="W43" s="59"/>
      <c r="X43" s="59"/>
      <c r="Y43" s="59"/>
    </row>
    <row r="44" spans="2:25">
      <c r="B44" s="59" t="s">
        <v>86</v>
      </c>
      <c r="C44" s="59" t="s">
        <v>89</v>
      </c>
      <c r="D44" s="60">
        <v>43767</v>
      </c>
      <c r="E44" s="59">
        <v>7161</v>
      </c>
      <c r="F44" s="59">
        <v>15</v>
      </c>
      <c r="G44" s="59">
        <v>10</v>
      </c>
      <c r="H44" s="59"/>
      <c r="I44" s="59"/>
      <c r="J44" s="59"/>
      <c r="K44" s="59"/>
      <c r="L44" s="59"/>
      <c r="M44" s="59"/>
      <c r="N44" s="59">
        <v>1</v>
      </c>
      <c r="O44" s="59">
        <v>7</v>
      </c>
      <c r="P44" s="59">
        <v>2</v>
      </c>
      <c r="Q44" s="59"/>
      <c r="R44" s="59"/>
      <c r="S44" s="59"/>
      <c r="T44" s="59"/>
      <c r="U44" s="59"/>
      <c r="V44" s="59"/>
      <c r="W44" s="59"/>
      <c r="X44" s="59"/>
      <c r="Y44" s="59"/>
    </row>
    <row r="45" spans="2:25">
      <c r="B45" s="59" t="s">
        <v>87</v>
      </c>
      <c r="C45" s="59" t="s">
        <v>89</v>
      </c>
      <c r="D45" s="60">
        <v>43767</v>
      </c>
      <c r="E45" s="59">
        <v>5131</v>
      </c>
      <c r="F45" s="59">
        <v>24</v>
      </c>
      <c r="G45" s="59">
        <v>10</v>
      </c>
      <c r="H45" s="59"/>
      <c r="I45" s="59"/>
      <c r="J45" s="59"/>
      <c r="K45" s="59"/>
      <c r="L45" s="59">
        <v>2</v>
      </c>
      <c r="M45" s="59">
        <v>4</v>
      </c>
      <c r="N45" s="59"/>
      <c r="O45" s="59">
        <v>4</v>
      </c>
      <c r="P45" s="59"/>
      <c r="Q45" s="59"/>
      <c r="R45" s="59"/>
      <c r="S45" s="59"/>
      <c r="T45" s="59"/>
      <c r="U45" s="59"/>
      <c r="V45" s="59"/>
      <c r="W45" s="59"/>
      <c r="X45" s="59"/>
      <c r="Y45" s="59"/>
    </row>
    <row r="46" spans="2:25">
      <c r="B46" s="59" t="s">
        <v>88</v>
      </c>
      <c r="C46" s="59" t="s">
        <v>89</v>
      </c>
      <c r="D46" s="60">
        <v>43767</v>
      </c>
      <c r="E46" s="59">
        <v>5238</v>
      </c>
      <c r="F46" s="59">
        <v>45</v>
      </c>
      <c r="G46" s="59">
        <v>10</v>
      </c>
      <c r="H46" s="59">
        <v>1</v>
      </c>
      <c r="I46" s="59"/>
      <c r="J46" s="59"/>
      <c r="K46" s="59"/>
      <c r="L46" s="59">
        <v>1</v>
      </c>
      <c r="M46" s="59">
        <v>2</v>
      </c>
      <c r="N46" s="59">
        <v>3</v>
      </c>
      <c r="O46" s="59">
        <v>3</v>
      </c>
      <c r="P46" s="59"/>
      <c r="Q46" s="59"/>
      <c r="R46" s="59"/>
      <c r="S46" s="59"/>
      <c r="T46" s="59"/>
      <c r="U46" s="59"/>
      <c r="V46" s="59"/>
      <c r="W46" s="59"/>
      <c r="X46" s="59"/>
      <c r="Y46" s="59"/>
    </row>
    <row r="47" spans="2:25">
      <c r="B47" s="59" t="s">
        <v>84</v>
      </c>
      <c r="C47" s="59" t="s">
        <v>92</v>
      </c>
      <c r="D47" s="60">
        <v>43767</v>
      </c>
      <c r="E47" s="59">
        <v>232</v>
      </c>
      <c r="F47" s="59">
        <v>49</v>
      </c>
      <c r="G47" s="59">
        <v>10</v>
      </c>
      <c r="H47" s="59">
        <v>10</v>
      </c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</row>
    <row r="48" spans="2:25">
      <c r="B48" s="59" t="s">
        <v>85</v>
      </c>
      <c r="C48" s="59" t="s">
        <v>92</v>
      </c>
      <c r="D48" s="60">
        <v>43767</v>
      </c>
      <c r="E48" s="59">
        <v>164</v>
      </c>
      <c r="F48" s="59">
        <v>45</v>
      </c>
      <c r="G48" s="59">
        <v>10</v>
      </c>
      <c r="H48" s="59">
        <v>10</v>
      </c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</row>
    <row r="49" spans="2:25">
      <c r="B49" s="59" t="s">
        <v>86</v>
      </c>
      <c r="C49" s="59" t="s">
        <v>92</v>
      </c>
      <c r="D49" s="60">
        <v>43767</v>
      </c>
      <c r="E49" s="59">
        <v>93</v>
      </c>
      <c r="F49" s="59">
        <v>158</v>
      </c>
      <c r="G49" s="59">
        <v>10</v>
      </c>
      <c r="H49" s="59">
        <v>10</v>
      </c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</row>
    <row r="50" spans="2:25">
      <c r="B50" s="59" t="s">
        <v>87</v>
      </c>
      <c r="C50" s="59" t="s">
        <v>92</v>
      </c>
      <c r="D50" s="60">
        <v>43767</v>
      </c>
      <c r="E50" s="59">
        <v>71</v>
      </c>
      <c r="F50" s="59">
        <v>76</v>
      </c>
      <c r="G50" s="59">
        <v>10</v>
      </c>
      <c r="H50" s="59">
        <v>10</v>
      </c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</row>
    <row r="51" spans="2:25">
      <c r="B51" s="59" t="s">
        <v>88</v>
      </c>
      <c r="C51" s="59" t="s">
        <v>92</v>
      </c>
      <c r="D51" s="60">
        <v>43767</v>
      </c>
      <c r="E51" s="59">
        <v>86</v>
      </c>
      <c r="F51" s="59">
        <v>85</v>
      </c>
      <c r="G51" s="59">
        <v>10</v>
      </c>
      <c r="H51" s="59">
        <v>10</v>
      </c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</row>
    <row r="53" spans="2:25">
      <c r="B53" s="81" t="s">
        <v>96</v>
      </c>
    </row>
    <row r="54" spans="2:25">
      <c r="B54" s="82" t="s">
        <v>100</v>
      </c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4"/>
    </row>
    <row r="55" spans="2:25">
      <c r="B55" s="85" t="s">
        <v>101</v>
      </c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86"/>
    </row>
    <row r="56" spans="2:25">
      <c r="B56" s="85" t="s">
        <v>102</v>
      </c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86"/>
    </row>
    <row r="57" spans="2:25">
      <c r="B57" s="87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86"/>
    </row>
    <row r="58" spans="2:25">
      <c r="B58" s="88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90"/>
    </row>
    <row r="61" spans="2:25">
      <c r="B61" s="110" t="s">
        <v>97</v>
      </c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</row>
    <row r="62" spans="2:25" ht="17.25">
      <c r="B62" s="111" t="s">
        <v>98</v>
      </c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</row>
  </sheetData>
  <mergeCells count="18">
    <mergeCell ref="B61:Y61"/>
    <mergeCell ref="B62:Y62"/>
    <mergeCell ref="G7:H7"/>
    <mergeCell ref="J7:N7"/>
    <mergeCell ref="U7:X7"/>
    <mergeCell ref="G8:H8"/>
    <mergeCell ref="J8:N8"/>
    <mergeCell ref="U8:X8"/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</mergeCells>
  <phoneticPr fontId="3" type="noConversion"/>
  <conditionalFormatting sqref="D32:D36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2:D36 C37:C41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7:D41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7:D41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2:Y41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1:Y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2:D51 D12:D31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42:Y51 G32:G41 B12:Y31">
    <cfRule type="colorScale" priority="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51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3"/>
  <sheetViews>
    <sheetView tabSelected="1" topLeftCell="A32" workbookViewId="0">
      <selection activeCell="B37" sqref="B37"/>
    </sheetView>
  </sheetViews>
  <sheetFormatPr defaultRowHeight="16.5"/>
  <cols>
    <col min="1" max="1" width="1.375" style="1" customWidth="1"/>
    <col min="2" max="2" width="13.25" style="1" customWidth="1"/>
    <col min="3" max="3" width="9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73"/>
      <c r="C1" s="74"/>
      <c r="D1" s="75"/>
      <c r="E1" s="4"/>
      <c r="F1" s="75"/>
      <c r="G1" s="99"/>
      <c r="H1" s="99"/>
      <c r="I1" s="99"/>
      <c r="J1" s="75"/>
      <c r="K1" s="75"/>
      <c r="L1" s="75"/>
      <c r="M1" s="75"/>
      <c r="N1" s="75"/>
      <c r="O1" s="5"/>
      <c r="P1" s="75"/>
      <c r="Q1" s="5"/>
      <c r="R1" s="75"/>
      <c r="S1" s="75"/>
      <c r="T1" s="91"/>
      <c r="U1" s="75"/>
      <c r="V1" s="75"/>
      <c r="W1" s="75"/>
      <c r="X1" s="75"/>
      <c r="Y1" s="75"/>
    </row>
    <row r="2" spans="1:25" ht="20.25">
      <c r="B2" s="100" t="s">
        <v>3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</row>
    <row r="3" spans="1:25">
      <c r="B3" s="106" t="s">
        <v>66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</row>
    <row r="4" spans="1:25" ht="17.25" thickBot="1">
      <c r="A4" s="7"/>
      <c r="B4" s="8" t="s">
        <v>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07" t="s">
        <v>68</v>
      </c>
      <c r="C5" s="76" t="s">
        <v>69</v>
      </c>
      <c r="D5" s="13"/>
      <c r="E5" s="14" t="s">
        <v>104</v>
      </c>
      <c r="F5" s="15"/>
      <c r="G5" s="102" t="s">
        <v>9</v>
      </c>
      <c r="H5" s="102"/>
      <c r="I5" s="16"/>
      <c r="J5" s="103">
        <v>43795</v>
      </c>
      <c r="K5" s="103"/>
      <c r="L5" s="103"/>
      <c r="M5" s="103"/>
      <c r="N5" s="103"/>
      <c r="O5" s="16"/>
      <c r="P5" s="17" t="s">
        <v>10</v>
      </c>
      <c r="Q5" s="18"/>
      <c r="R5" s="19"/>
      <c r="S5" s="14"/>
      <c r="T5" s="14"/>
      <c r="U5" s="104">
        <v>43798</v>
      </c>
      <c r="V5" s="105"/>
      <c r="W5" s="105"/>
      <c r="X5" s="105"/>
      <c r="Y5" s="20"/>
    </row>
    <row r="6" spans="1:25">
      <c r="A6" s="7"/>
      <c r="B6" s="108"/>
      <c r="C6" s="77" t="s">
        <v>73</v>
      </c>
      <c r="D6" s="23"/>
      <c r="E6" s="24" t="s">
        <v>105</v>
      </c>
      <c r="F6" s="25"/>
      <c r="G6" s="95" t="s">
        <v>74</v>
      </c>
      <c r="H6" s="95"/>
      <c r="I6" s="26"/>
      <c r="J6" s="96">
        <v>43700</v>
      </c>
      <c r="K6" s="96"/>
      <c r="L6" s="96"/>
      <c r="M6" s="96"/>
      <c r="N6" s="96"/>
      <c r="O6" s="26"/>
      <c r="P6" s="27" t="s">
        <v>75</v>
      </c>
      <c r="Q6" s="28"/>
      <c r="R6" s="28"/>
      <c r="S6" s="26"/>
      <c r="T6" s="28"/>
      <c r="U6" s="97"/>
      <c r="V6" s="97"/>
      <c r="W6" s="97"/>
      <c r="X6" s="97"/>
      <c r="Y6" s="29" t="s">
        <v>76</v>
      </c>
    </row>
    <row r="7" spans="1:25">
      <c r="A7" s="7"/>
      <c r="B7" s="108"/>
      <c r="C7" s="77" t="s">
        <v>77</v>
      </c>
      <c r="D7" s="23"/>
      <c r="E7" s="32"/>
      <c r="F7" s="33"/>
      <c r="G7" s="95" t="s">
        <v>106</v>
      </c>
      <c r="H7" s="95"/>
      <c r="I7" s="26"/>
      <c r="J7" s="98"/>
      <c r="K7" s="98"/>
      <c r="L7" s="98"/>
      <c r="M7" s="98"/>
      <c r="N7" s="98"/>
      <c r="O7" s="26"/>
      <c r="P7" s="27" t="s">
        <v>107</v>
      </c>
      <c r="Q7" s="32"/>
      <c r="R7" s="32"/>
      <c r="S7" s="32"/>
      <c r="T7" s="32"/>
      <c r="U7" s="97"/>
      <c r="V7" s="97"/>
      <c r="W7" s="97"/>
      <c r="X7" s="97"/>
      <c r="Y7" s="34"/>
    </row>
    <row r="8" spans="1:25" ht="17.25" thickBot="1">
      <c r="A8" s="30"/>
      <c r="B8" s="109"/>
      <c r="C8" s="78" t="s">
        <v>108</v>
      </c>
      <c r="D8" s="37"/>
      <c r="E8" s="43"/>
      <c r="F8" s="39"/>
      <c r="G8" s="112"/>
      <c r="H8" s="112"/>
      <c r="I8" s="36"/>
      <c r="J8" s="113"/>
      <c r="K8" s="113"/>
      <c r="L8" s="113"/>
      <c r="M8" s="113"/>
      <c r="N8" s="113"/>
      <c r="O8" s="36"/>
      <c r="P8" s="40"/>
      <c r="Q8" s="43"/>
      <c r="R8" s="43"/>
      <c r="S8" s="43"/>
      <c r="T8" s="43"/>
      <c r="U8" s="114"/>
      <c r="V8" s="114"/>
      <c r="W8" s="114"/>
      <c r="X8" s="114"/>
      <c r="Y8" s="45"/>
    </row>
    <row r="9" spans="1:25" ht="18" thickTop="1" thickBot="1">
      <c r="B9" s="46" t="s">
        <v>109</v>
      </c>
      <c r="C9" s="47"/>
      <c r="D9" s="79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0" t="str">
        <f>E6</f>
        <v>혜인농장</v>
      </c>
      <c r="C10" s="51" t="s">
        <v>82</v>
      </c>
      <c r="D10" s="52">
        <f>ROUNDDOWN((J5-J6+1)/7,0)</f>
        <v>13</v>
      </c>
      <c r="E10" s="53" t="s">
        <v>26</v>
      </c>
      <c r="F10" s="54">
        <f>(J5-J6+1)-(D10*7)</f>
        <v>5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58" t="s">
        <v>27</v>
      </c>
      <c r="C11" s="58" t="s">
        <v>28</v>
      </c>
      <c r="D11" s="58" t="s">
        <v>29</v>
      </c>
      <c r="E11" s="58" t="s">
        <v>30</v>
      </c>
      <c r="F11" s="58" t="s">
        <v>31</v>
      </c>
      <c r="G11" s="58" t="s">
        <v>32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>
      <c r="B12" s="59" t="s">
        <v>110</v>
      </c>
      <c r="C12" s="59" t="s">
        <v>111</v>
      </c>
      <c r="D12" s="60">
        <v>43795</v>
      </c>
      <c r="E12" s="59">
        <v>16</v>
      </c>
      <c r="F12" s="59">
        <v>138</v>
      </c>
      <c r="G12" s="59">
        <v>10</v>
      </c>
      <c r="H12" s="59">
        <v>10</v>
      </c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</row>
    <row r="13" spans="1:25">
      <c r="B13" s="59" t="s">
        <v>112</v>
      </c>
      <c r="C13" s="59" t="s">
        <v>111</v>
      </c>
      <c r="D13" s="60">
        <v>43795</v>
      </c>
      <c r="E13" s="59">
        <v>27</v>
      </c>
      <c r="F13" s="59">
        <v>137</v>
      </c>
      <c r="G13" s="59">
        <v>10</v>
      </c>
      <c r="H13" s="59">
        <v>10</v>
      </c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</row>
    <row r="14" spans="1:25">
      <c r="B14" s="59" t="s">
        <v>113</v>
      </c>
      <c r="C14" s="59" t="s">
        <v>111</v>
      </c>
      <c r="D14" s="60">
        <v>43795</v>
      </c>
      <c r="E14" s="59">
        <v>9</v>
      </c>
      <c r="F14" s="59">
        <v>156</v>
      </c>
      <c r="G14" s="59">
        <v>10</v>
      </c>
      <c r="H14" s="59">
        <v>10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</row>
    <row r="15" spans="1:25">
      <c r="B15" s="59" t="s">
        <v>114</v>
      </c>
      <c r="C15" s="59" t="s">
        <v>111</v>
      </c>
      <c r="D15" s="60">
        <v>43795</v>
      </c>
      <c r="E15" s="59">
        <v>242</v>
      </c>
      <c r="F15" s="59">
        <v>179</v>
      </c>
      <c r="G15" s="59">
        <v>10</v>
      </c>
      <c r="H15" s="59">
        <v>9</v>
      </c>
      <c r="I15" s="59"/>
      <c r="J15" s="59">
        <v>1</v>
      </c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</row>
    <row r="16" spans="1:25">
      <c r="B16" s="59" t="s">
        <v>115</v>
      </c>
      <c r="C16" s="59" t="s">
        <v>111</v>
      </c>
      <c r="D16" s="60">
        <v>43795</v>
      </c>
      <c r="E16" s="59">
        <v>15</v>
      </c>
      <c r="F16" s="59">
        <v>180</v>
      </c>
      <c r="G16" s="59">
        <v>10</v>
      </c>
      <c r="H16" s="59">
        <v>10</v>
      </c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</row>
    <row r="17" spans="2:25">
      <c r="B17" s="59" t="s">
        <v>116</v>
      </c>
      <c r="C17" s="59" t="s">
        <v>111</v>
      </c>
      <c r="D17" s="60">
        <v>43795</v>
      </c>
      <c r="E17" s="59">
        <v>45</v>
      </c>
      <c r="F17" s="59">
        <v>113</v>
      </c>
      <c r="G17" s="59">
        <v>10</v>
      </c>
      <c r="H17" s="59">
        <v>10</v>
      </c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</row>
    <row r="18" spans="2:25">
      <c r="B18" s="59" t="s">
        <v>110</v>
      </c>
      <c r="C18" s="59" t="s">
        <v>40</v>
      </c>
      <c r="D18" s="60">
        <v>43795</v>
      </c>
      <c r="E18" s="59">
        <v>6</v>
      </c>
      <c r="F18" s="59">
        <v>200</v>
      </c>
      <c r="G18" s="59">
        <v>10</v>
      </c>
      <c r="H18" s="59">
        <v>10</v>
      </c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</row>
    <row r="19" spans="2:25">
      <c r="B19" s="59" t="s">
        <v>112</v>
      </c>
      <c r="C19" s="59" t="s">
        <v>40</v>
      </c>
      <c r="D19" s="60">
        <v>43795</v>
      </c>
      <c r="E19" s="59">
        <v>8</v>
      </c>
      <c r="F19" s="59">
        <v>138</v>
      </c>
      <c r="G19" s="59">
        <v>10</v>
      </c>
      <c r="H19" s="59">
        <v>10</v>
      </c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</row>
    <row r="20" spans="2:25">
      <c r="B20" s="59" t="s">
        <v>113</v>
      </c>
      <c r="C20" s="59" t="s">
        <v>40</v>
      </c>
      <c r="D20" s="60">
        <v>43795</v>
      </c>
      <c r="E20" s="59">
        <v>6</v>
      </c>
      <c r="F20" s="59">
        <v>283</v>
      </c>
      <c r="G20" s="59">
        <v>10</v>
      </c>
      <c r="H20" s="59">
        <v>10</v>
      </c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</row>
    <row r="21" spans="2:25">
      <c r="B21" s="59" t="s">
        <v>114</v>
      </c>
      <c r="C21" s="59" t="s">
        <v>40</v>
      </c>
      <c r="D21" s="60">
        <v>43795</v>
      </c>
      <c r="E21" s="59">
        <v>7</v>
      </c>
      <c r="F21" s="59">
        <v>186</v>
      </c>
      <c r="G21" s="59">
        <v>10</v>
      </c>
      <c r="H21" s="59">
        <v>10</v>
      </c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</row>
    <row r="22" spans="2:25">
      <c r="B22" s="59" t="s">
        <v>116</v>
      </c>
      <c r="C22" s="59" t="s">
        <v>40</v>
      </c>
      <c r="D22" s="60">
        <v>43795</v>
      </c>
      <c r="E22" s="59">
        <v>9</v>
      </c>
      <c r="F22" s="59">
        <v>167</v>
      </c>
      <c r="G22" s="59">
        <v>10</v>
      </c>
      <c r="H22" s="59">
        <v>10</v>
      </c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</row>
    <row r="23" spans="2:25">
      <c r="B23" s="59" t="s">
        <v>110</v>
      </c>
      <c r="C23" s="59" t="s">
        <v>34</v>
      </c>
      <c r="D23" s="60">
        <v>43795</v>
      </c>
      <c r="E23" s="59">
        <v>5066</v>
      </c>
      <c r="F23" s="59">
        <v>39</v>
      </c>
      <c r="G23" s="59">
        <v>10</v>
      </c>
      <c r="H23" s="59"/>
      <c r="I23" s="59">
        <v>1</v>
      </c>
      <c r="J23" s="59">
        <v>1</v>
      </c>
      <c r="K23" s="59">
        <v>2</v>
      </c>
      <c r="L23" s="59"/>
      <c r="M23" s="59">
        <v>2</v>
      </c>
      <c r="N23" s="59">
        <v>4</v>
      </c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</row>
    <row r="24" spans="2:25">
      <c r="B24" s="59" t="s">
        <v>112</v>
      </c>
      <c r="C24" s="59" t="s">
        <v>34</v>
      </c>
      <c r="D24" s="60">
        <v>43795</v>
      </c>
      <c r="E24" s="59">
        <v>12821</v>
      </c>
      <c r="F24" s="59">
        <v>19</v>
      </c>
      <c r="G24" s="59">
        <v>10</v>
      </c>
      <c r="H24" s="59"/>
      <c r="I24" s="59"/>
      <c r="J24" s="59"/>
      <c r="K24" s="59"/>
      <c r="L24" s="59"/>
      <c r="M24" s="59"/>
      <c r="N24" s="59"/>
      <c r="O24" s="59"/>
      <c r="P24" s="59">
        <v>5</v>
      </c>
      <c r="Q24" s="59">
        <v>3</v>
      </c>
      <c r="R24" s="59">
        <v>1</v>
      </c>
      <c r="S24" s="59">
        <v>1</v>
      </c>
      <c r="T24" s="59"/>
      <c r="U24" s="59"/>
      <c r="V24" s="59"/>
      <c r="W24" s="59"/>
      <c r="X24" s="59"/>
      <c r="Y24" s="59"/>
    </row>
    <row r="25" spans="2:25">
      <c r="B25" s="59" t="s">
        <v>113</v>
      </c>
      <c r="C25" s="59" t="s">
        <v>34</v>
      </c>
      <c r="D25" s="60">
        <v>43795</v>
      </c>
      <c r="E25" s="59">
        <v>6363</v>
      </c>
      <c r="F25" s="59">
        <v>61</v>
      </c>
      <c r="G25" s="59">
        <v>10</v>
      </c>
      <c r="H25" s="59"/>
      <c r="I25" s="59"/>
      <c r="J25" s="59">
        <v>2</v>
      </c>
      <c r="K25" s="59">
        <v>1</v>
      </c>
      <c r="L25" s="59">
        <v>2</v>
      </c>
      <c r="M25" s="59"/>
      <c r="N25" s="59">
        <v>3</v>
      </c>
      <c r="O25" s="59">
        <v>1</v>
      </c>
      <c r="P25" s="59"/>
      <c r="Q25" s="59"/>
      <c r="R25" s="59">
        <v>1</v>
      </c>
      <c r="S25" s="59"/>
      <c r="T25" s="59"/>
      <c r="U25" s="59"/>
      <c r="V25" s="59"/>
      <c r="W25" s="59"/>
      <c r="X25" s="59"/>
      <c r="Y25" s="59"/>
    </row>
    <row r="26" spans="2:25">
      <c r="B26" s="59" t="s">
        <v>114</v>
      </c>
      <c r="C26" s="59" t="s">
        <v>34</v>
      </c>
      <c r="D26" s="60">
        <v>43795</v>
      </c>
      <c r="E26" s="59">
        <v>5190</v>
      </c>
      <c r="F26" s="59">
        <v>59</v>
      </c>
      <c r="G26" s="59">
        <v>10</v>
      </c>
      <c r="H26" s="59"/>
      <c r="I26" s="59">
        <v>1</v>
      </c>
      <c r="J26" s="59">
        <v>1</v>
      </c>
      <c r="K26" s="59">
        <v>2</v>
      </c>
      <c r="L26" s="59">
        <v>2</v>
      </c>
      <c r="M26" s="59">
        <v>1</v>
      </c>
      <c r="N26" s="59">
        <v>1</v>
      </c>
      <c r="O26" s="59">
        <v>1</v>
      </c>
      <c r="P26" s="59">
        <v>1</v>
      </c>
      <c r="Q26" s="59"/>
      <c r="R26" s="59"/>
      <c r="S26" s="59"/>
      <c r="T26" s="59"/>
      <c r="U26" s="59"/>
      <c r="V26" s="59"/>
      <c r="W26" s="59"/>
      <c r="X26" s="59"/>
      <c r="Y26" s="59"/>
    </row>
    <row r="27" spans="2:25">
      <c r="B27" s="59" t="s">
        <v>116</v>
      </c>
      <c r="C27" s="59" t="s">
        <v>34</v>
      </c>
      <c r="D27" s="60">
        <v>43795</v>
      </c>
      <c r="E27" s="59">
        <v>9767</v>
      </c>
      <c r="F27" s="59">
        <v>46</v>
      </c>
      <c r="G27" s="59">
        <v>10</v>
      </c>
      <c r="H27" s="59"/>
      <c r="I27" s="59"/>
      <c r="J27" s="59"/>
      <c r="K27" s="59"/>
      <c r="L27" s="59"/>
      <c r="M27" s="59">
        <v>1</v>
      </c>
      <c r="N27" s="59">
        <v>3</v>
      </c>
      <c r="O27" s="59">
        <v>3</v>
      </c>
      <c r="P27" s="59">
        <v>1</v>
      </c>
      <c r="Q27" s="59"/>
      <c r="R27" s="59">
        <v>1</v>
      </c>
      <c r="S27" s="59"/>
      <c r="T27" s="59">
        <v>1</v>
      </c>
      <c r="U27" s="59"/>
      <c r="V27" s="59"/>
      <c r="W27" s="59"/>
      <c r="X27" s="59"/>
      <c r="Y27" s="59"/>
    </row>
    <row r="28" spans="2:25">
      <c r="B28" s="59" t="s">
        <v>110</v>
      </c>
      <c r="C28" s="59" t="s">
        <v>117</v>
      </c>
      <c r="D28" s="60">
        <v>43795</v>
      </c>
      <c r="E28" s="59">
        <v>1679</v>
      </c>
      <c r="F28" s="59">
        <v>40</v>
      </c>
      <c r="G28" s="59">
        <v>10</v>
      </c>
      <c r="H28" s="59">
        <v>1</v>
      </c>
      <c r="I28" s="59">
        <v>7</v>
      </c>
      <c r="J28" s="59">
        <v>1</v>
      </c>
      <c r="K28" s="59">
        <v>1</v>
      </c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</row>
    <row r="29" spans="2:25">
      <c r="B29" s="59" t="s">
        <v>112</v>
      </c>
      <c r="C29" s="59" t="s">
        <v>117</v>
      </c>
      <c r="D29" s="60">
        <v>43795</v>
      </c>
      <c r="E29" s="59">
        <v>2449</v>
      </c>
      <c r="F29" s="59">
        <v>34</v>
      </c>
      <c r="G29" s="59">
        <v>10</v>
      </c>
      <c r="H29" s="59"/>
      <c r="I29" s="59">
        <v>4</v>
      </c>
      <c r="J29" s="59">
        <v>4</v>
      </c>
      <c r="K29" s="59">
        <v>1</v>
      </c>
      <c r="L29" s="59">
        <v>1</v>
      </c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</row>
    <row r="30" spans="2:25">
      <c r="B30" s="59" t="s">
        <v>113</v>
      </c>
      <c r="C30" s="59" t="s">
        <v>117</v>
      </c>
      <c r="D30" s="60">
        <v>43795</v>
      </c>
      <c r="E30" s="59">
        <v>3006</v>
      </c>
      <c r="F30" s="59">
        <v>58</v>
      </c>
      <c r="G30" s="59">
        <v>10</v>
      </c>
      <c r="H30" s="59">
        <v>1</v>
      </c>
      <c r="I30" s="59">
        <v>1</v>
      </c>
      <c r="J30" s="59">
        <v>5</v>
      </c>
      <c r="K30" s="59">
        <v>1</v>
      </c>
      <c r="L30" s="59"/>
      <c r="M30" s="59">
        <v>1</v>
      </c>
      <c r="N30" s="59">
        <v>1</v>
      </c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</row>
    <row r="31" spans="2:25">
      <c r="B31" s="59" t="s">
        <v>114</v>
      </c>
      <c r="C31" s="59" t="s">
        <v>117</v>
      </c>
      <c r="D31" s="60">
        <v>43795</v>
      </c>
      <c r="E31" s="59">
        <v>1646</v>
      </c>
      <c r="F31" s="59">
        <v>37</v>
      </c>
      <c r="G31" s="59">
        <v>10</v>
      </c>
      <c r="H31" s="59">
        <v>1</v>
      </c>
      <c r="I31" s="59">
        <v>6</v>
      </c>
      <c r="J31" s="59">
        <v>3</v>
      </c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</row>
    <row r="32" spans="2:25">
      <c r="B32" s="59" t="s">
        <v>116</v>
      </c>
      <c r="C32" s="59" t="s">
        <v>117</v>
      </c>
      <c r="D32" s="60">
        <v>43795</v>
      </c>
      <c r="E32" s="59">
        <v>3125</v>
      </c>
      <c r="F32" s="59">
        <v>37</v>
      </c>
      <c r="G32" s="59">
        <v>10</v>
      </c>
      <c r="H32" s="59"/>
      <c r="I32" s="59">
        <v>2</v>
      </c>
      <c r="J32" s="59">
        <v>3</v>
      </c>
      <c r="K32" s="59">
        <v>4</v>
      </c>
      <c r="L32" s="59"/>
      <c r="M32" s="59">
        <v>1</v>
      </c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</row>
    <row r="34" spans="2:25">
      <c r="B34" s="81" t="s">
        <v>153</v>
      </c>
    </row>
    <row r="35" spans="2:25">
      <c r="B35" s="82" t="s">
        <v>154</v>
      </c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4"/>
    </row>
    <row r="36" spans="2:25">
      <c r="B36" s="85" t="s">
        <v>155</v>
      </c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86"/>
    </row>
    <row r="37" spans="2:25">
      <c r="B37" s="85" t="s">
        <v>156</v>
      </c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86"/>
    </row>
    <row r="38" spans="2:25">
      <c r="B38" s="85" t="s">
        <v>157</v>
      </c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86"/>
    </row>
    <row r="39" spans="2:25">
      <c r="B39" s="88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90"/>
    </row>
    <row r="42" spans="2:25">
      <c r="B42" s="110" t="s">
        <v>97</v>
      </c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</row>
    <row r="43" spans="2:25" ht="17.25">
      <c r="B43" s="111" t="s">
        <v>98</v>
      </c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</row>
  </sheetData>
  <mergeCells count="18"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  <mergeCell ref="B42:Y42"/>
    <mergeCell ref="B43:Y43"/>
    <mergeCell ref="G7:H7"/>
    <mergeCell ref="J7:N7"/>
    <mergeCell ref="U7:X7"/>
    <mergeCell ref="G8:H8"/>
    <mergeCell ref="J8:N8"/>
    <mergeCell ref="U8:X8"/>
  </mergeCells>
  <phoneticPr fontId="3" type="noConversion"/>
  <conditionalFormatting sqref="B11:Y11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:D31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32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2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32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6"/>
  <sheetViews>
    <sheetView tabSelected="1" topLeftCell="A71" workbookViewId="0">
      <selection activeCell="B37" sqref="B37"/>
    </sheetView>
  </sheetViews>
  <sheetFormatPr defaultRowHeight="16.5"/>
  <cols>
    <col min="1" max="1" width="1.375" style="1" customWidth="1"/>
    <col min="2" max="2" width="13.25" style="1" customWidth="1"/>
    <col min="3" max="3" width="9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73"/>
      <c r="C1" s="74"/>
      <c r="D1" s="75"/>
      <c r="E1" s="4"/>
      <c r="F1" s="75"/>
      <c r="G1" s="99"/>
      <c r="H1" s="99"/>
      <c r="I1" s="99"/>
      <c r="J1" s="75"/>
      <c r="K1" s="75"/>
      <c r="L1" s="75"/>
      <c r="M1" s="75"/>
      <c r="N1" s="75"/>
      <c r="O1" s="5"/>
      <c r="P1" s="75"/>
      <c r="Q1" s="5"/>
      <c r="R1" s="75"/>
      <c r="S1" s="75"/>
      <c r="T1" s="92"/>
      <c r="U1" s="75"/>
      <c r="V1" s="75"/>
      <c r="W1" s="75"/>
      <c r="X1" s="75"/>
      <c r="Y1" s="75"/>
    </row>
    <row r="2" spans="1:25" ht="20.25">
      <c r="B2" s="100" t="s">
        <v>152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</row>
    <row r="3" spans="1:25">
      <c r="B3" s="106" t="s">
        <v>151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</row>
    <row r="4" spans="1:25" ht="17.25" thickBot="1">
      <c r="A4" s="7"/>
      <c r="B4" s="8" t="s">
        <v>150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07" t="s">
        <v>149</v>
      </c>
      <c r="C5" s="76" t="s">
        <v>148</v>
      </c>
      <c r="D5" s="13"/>
      <c r="E5" s="14" t="s">
        <v>147</v>
      </c>
      <c r="F5" s="15"/>
      <c r="G5" s="102" t="s">
        <v>146</v>
      </c>
      <c r="H5" s="102"/>
      <c r="I5" s="16"/>
      <c r="J5" s="103">
        <v>43823</v>
      </c>
      <c r="K5" s="103"/>
      <c r="L5" s="103"/>
      <c r="M5" s="103"/>
      <c r="N5" s="103"/>
      <c r="O5" s="16"/>
      <c r="P5" s="17" t="s">
        <v>145</v>
      </c>
      <c r="Q5" s="18"/>
      <c r="R5" s="19"/>
      <c r="S5" s="14"/>
      <c r="T5" s="14"/>
      <c r="U5" s="104">
        <v>43468</v>
      </c>
      <c r="V5" s="105"/>
      <c r="W5" s="105"/>
      <c r="X5" s="105"/>
      <c r="Y5" s="20"/>
    </row>
    <row r="6" spans="1:25">
      <c r="A6" s="7"/>
      <c r="B6" s="108"/>
      <c r="C6" s="77" t="s">
        <v>144</v>
      </c>
      <c r="D6" s="23"/>
      <c r="E6" s="24" t="s">
        <v>143</v>
      </c>
      <c r="F6" s="25"/>
      <c r="G6" s="95" t="s">
        <v>142</v>
      </c>
      <c r="H6" s="95"/>
      <c r="I6" s="26"/>
      <c r="J6" s="96">
        <v>43700</v>
      </c>
      <c r="K6" s="96"/>
      <c r="L6" s="96"/>
      <c r="M6" s="96"/>
      <c r="N6" s="96"/>
      <c r="O6" s="26"/>
      <c r="P6" s="27" t="s">
        <v>141</v>
      </c>
      <c r="Q6" s="28"/>
      <c r="R6" s="28"/>
      <c r="S6" s="26"/>
      <c r="T6" s="28"/>
      <c r="U6" s="97"/>
      <c r="V6" s="97"/>
      <c r="W6" s="97"/>
      <c r="X6" s="97"/>
      <c r="Y6" s="29" t="s">
        <v>140</v>
      </c>
    </row>
    <row r="7" spans="1:25">
      <c r="A7" s="7"/>
      <c r="B7" s="108"/>
      <c r="C7" s="77" t="s">
        <v>139</v>
      </c>
      <c r="D7" s="23"/>
      <c r="E7" s="32"/>
      <c r="F7" s="33"/>
      <c r="G7" s="95" t="s">
        <v>138</v>
      </c>
      <c r="H7" s="95"/>
      <c r="I7" s="26"/>
      <c r="J7" s="98"/>
      <c r="K7" s="98"/>
      <c r="L7" s="98"/>
      <c r="M7" s="98"/>
      <c r="N7" s="98"/>
      <c r="O7" s="26"/>
      <c r="P7" s="27" t="s">
        <v>137</v>
      </c>
      <c r="Q7" s="32"/>
      <c r="R7" s="32"/>
      <c r="S7" s="32"/>
      <c r="T7" s="32"/>
      <c r="U7" s="97"/>
      <c r="V7" s="97"/>
      <c r="W7" s="97"/>
      <c r="X7" s="97"/>
      <c r="Y7" s="34"/>
    </row>
    <row r="8" spans="1:25" ht="17.25" thickBot="1">
      <c r="A8" s="30"/>
      <c r="B8" s="109"/>
      <c r="C8" s="78" t="s">
        <v>136</v>
      </c>
      <c r="D8" s="37"/>
      <c r="E8" s="43"/>
      <c r="F8" s="39"/>
      <c r="G8" s="112"/>
      <c r="H8" s="112"/>
      <c r="I8" s="36"/>
      <c r="J8" s="113"/>
      <c r="K8" s="113"/>
      <c r="L8" s="113"/>
      <c r="M8" s="113"/>
      <c r="N8" s="113"/>
      <c r="O8" s="36"/>
      <c r="P8" s="40"/>
      <c r="Q8" s="43"/>
      <c r="R8" s="43"/>
      <c r="S8" s="43"/>
      <c r="T8" s="43"/>
      <c r="U8" s="114"/>
      <c r="V8" s="114"/>
      <c r="W8" s="114"/>
      <c r="X8" s="114"/>
      <c r="Y8" s="45"/>
    </row>
    <row r="9" spans="1:25" ht="18" thickTop="1" thickBot="1">
      <c r="B9" s="46" t="s">
        <v>135</v>
      </c>
      <c r="C9" s="47"/>
      <c r="D9" s="79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0" t="str">
        <f>E6</f>
        <v>혜인농장</v>
      </c>
      <c r="C10" s="51" t="s">
        <v>134</v>
      </c>
      <c r="D10" s="52">
        <f>ROUNDDOWN((J5-J6+1)/7,0)</f>
        <v>17</v>
      </c>
      <c r="E10" s="53" t="s">
        <v>133</v>
      </c>
      <c r="F10" s="54">
        <f>(J5-J6+1)-(D10*7)</f>
        <v>5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58" t="s">
        <v>27</v>
      </c>
      <c r="C11" s="58" t="s">
        <v>28</v>
      </c>
      <c r="D11" s="58" t="s">
        <v>29</v>
      </c>
      <c r="E11" s="58" t="s">
        <v>30</v>
      </c>
      <c r="F11" s="58" t="s">
        <v>31</v>
      </c>
      <c r="G11" s="58" t="s">
        <v>32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>
      <c r="B12" s="59" t="s">
        <v>125</v>
      </c>
      <c r="C12" s="59" t="s">
        <v>132</v>
      </c>
      <c r="D12" s="60">
        <v>43823</v>
      </c>
      <c r="E12" s="59">
        <v>111</v>
      </c>
      <c r="F12" s="59">
        <v>60</v>
      </c>
      <c r="G12" s="59">
        <v>10</v>
      </c>
      <c r="H12" s="59">
        <v>10</v>
      </c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</row>
    <row r="13" spans="1:25">
      <c r="B13" s="59" t="s">
        <v>124</v>
      </c>
      <c r="C13" s="59" t="s">
        <v>132</v>
      </c>
      <c r="D13" s="60">
        <v>43823</v>
      </c>
      <c r="E13" s="59">
        <v>157</v>
      </c>
      <c r="F13" s="59">
        <v>56</v>
      </c>
      <c r="G13" s="59">
        <v>10</v>
      </c>
      <c r="H13" s="59">
        <v>10</v>
      </c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</row>
    <row r="14" spans="1:25">
      <c r="B14" s="59" t="s">
        <v>123</v>
      </c>
      <c r="C14" s="59" t="s">
        <v>132</v>
      </c>
      <c r="D14" s="60">
        <v>43823</v>
      </c>
      <c r="E14" s="59">
        <v>40</v>
      </c>
      <c r="F14" s="59">
        <v>95</v>
      </c>
      <c r="G14" s="59">
        <v>10</v>
      </c>
      <c r="H14" s="59">
        <v>10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</row>
    <row r="15" spans="1:25">
      <c r="B15" s="59" t="s">
        <v>122</v>
      </c>
      <c r="C15" s="59" t="s">
        <v>132</v>
      </c>
      <c r="D15" s="60">
        <v>43823</v>
      </c>
      <c r="E15" s="59">
        <v>39</v>
      </c>
      <c r="F15" s="59">
        <v>86</v>
      </c>
      <c r="G15" s="59">
        <v>10</v>
      </c>
      <c r="H15" s="59">
        <v>10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</row>
    <row r="16" spans="1:25">
      <c r="B16" s="59" t="s">
        <v>121</v>
      </c>
      <c r="C16" s="59" t="s">
        <v>132</v>
      </c>
      <c r="D16" s="60">
        <v>43823</v>
      </c>
      <c r="E16" s="59">
        <v>31</v>
      </c>
      <c r="F16" s="59">
        <v>102</v>
      </c>
      <c r="G16" s="59">
        <v>10</v>
      </c>
      <c r="H16" s="59">
        <v>10</v>
      </c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</row>
    <row r="17" spans="2:25" customFormat="1">
      <c r="B17" s="59" t="s">
        <v>120</v>
      </c>
      <c r="C17" s="59" t="s">
        <v>132</v>
      </c>
      <c r="D17" s="60">
        <v>43823</v>
      </c>
      <c r="E17" s="59">
        <v>273</v>
      </c>
      <c r="F17" s="59">
        <v>62</v>
      </c>
      <c r="G17" s="59">
        <v>10</v>
      </c>
      <c r="H17" s="59">
        <v>10</v>
      </c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</row>
    <row r="18" spans="2:25" customFormat="1">
      <c r="B18" s="59" t="s">
        <v>125</v>
      </c>
      <c r="C18" s="59" t="s">
        <v>131</v>
      </c>
      <c r="D18" s="60">
        <v>43823</v>
      </c>
      <c r="E18" s="59">
        <v>34</v>
      </c>
      <c r="F18" s="59">
        <v>94</v>
      </c>
      <c r="G18" s="59">
        <v>10</v>
      </c>
      <c r="H18" s="59">
        <v>10</v>
      </c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</row>
    <row r="19" spans="2:25" customFormat="1">
      <c r="B19" s="59" t="s">
        <v>124</v>
      </c>
      <c r="C19" s="59" t="s">
        <v>131</v>
      </c>
      <c r="D19" s="60">
        <v>43823</v>
      </c>
      <c r="E19" s="59">
        <v>14</v>
      </c>
      <c r="F19" s="59">
        <v>29</v>
      </c>
      <c r="G19" s="59">
        <v>10</v>
      </c>
      <c r="H19" s="59">
        <v>10</v>
      </c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</row>
    <row r="20" spans="2:25" customFormat="1">
      <c r="B20" s="59" t="s">
        <v>123</v>
      </c>
      <c r="C20" s="59" t="s">
        <v>131</v>
      </c>
      <c r="D20" s="60">
        <v>43823</v>
      </c>
      <c r="E20" s="59">
        <v>34</v>
      </c>
      <c r="F20" s="59">
        <v>165</v>
      </c>
      <c r="G20" s="59">
        <v>10</v>
      </c>
      <c r="H20" s="59">
        <v>10</v>
      </c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</row>
    <row r="21" spans="2:25" customFormat="1">
      <c r="B21" s="59" t="s">
        <v>122</v>
      </c>
      <c r="C21" s="59" t="s">
        <v>131</v>
      </c>
      <c r="D21" s="60">
        <v>43823</v>
      </c>
      <c r="E21" s="59">
        <v>22</v>
      </c>
      <c r="F21" s="59">
        <v>100</v>
      </c>
      <c r="G21" s="59">
        <v>10</v>
      </c>
      <c r="H21" s="59">
        <v>10</v>
      </c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</row>
    <row r="22" spans="2:25" customFormat="1">
      <c r="B22" s="59" t="s">
        <v>121</v>
      </c>
      <c r="C22" s="59" t="s">
        <v>131</v>
      </c>
      <c r="D22" s="60">
        <v>43823</v>
      </c>
      <c r="E22" s="59">
        <v>58</v>
      </c>
      <c r="F22" s="59">
        <v>98</v>
      </c>
      <c r="G22" s="59">
        <v>10</v>
      </c>
      <c r="H22" s="59">
        <v>10</v>
      </c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</row>
    <row r="23" spans="2:25" customFormat="1">
      <c r="B23" s="59" t="s">
        <v>120</v>
      </c>
      <c r="C23" s="59" t="s">
        <v>131</v>
      </c>
      <c r="D23" s="60">
        <v>43823</v>
      </c>
      <c r="E23" s="59">
        <v>21</v>
      </c>
      <c r="F23" s="59">
        <v>52</v>
      </c>
      <c r="G23" s="59">
        <v>10</v>
      </c>
      <c r="H23" s="59">
        <v>10</v>
      </c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</row>
    <row r="24" spans="2:25" customFormat="1">
      <c r="B24" s="59" t="s">
        <v>125</v>
      </c>
      <c r="C24" s="59" t="s">
        <v>34</v>
      </c>
      <c r="D24" s="60">
        <v>43823</v>
      </c>
      <c r="E24" s="59">
        <v>5593</v>
      </c>
      <c r="F24" s="59">
        <v>44</v>
      </c>
      <c r="G24" s="59">
        <v>10</v>
      </c>
      <c r="H24" s="59"/>
      <c r="I24" s="59">
        <v>1</v>
      </c>
      <c r="J24" s="59"/>
      <c r="K24" s="59">
        <v>2</v>
      </c>
      <c r="L24" s="59">
        <v>2</v>
      </c>
      <c r="M24" s="59">
        <v>1</v>
      </c>
      <c r="N24" s="59">
        <v>2</v>
      </c>
      <c r="O24" s="59">
        <v>1</v>
      </c>
      <c r="P24" s="59">
        <v>1</v>
      </c>
      <c r="Q24" s="59"/>
      <c r="R24" s="59"/>
      <c r="S24" s="59"/>
      <c r="T24" s="59"/>
      <c r="U24" s="59"/>
      <c r="V24" s="59"/>
      <c r="W24" s="59"/>
      <c r="X24" s="59"/>
      <c r="Y24" s="59"/>
    </row>
    <row r="25" spans="2:25" customFormat="1">
      <c r="B25" s="59" t="s">
        <v>124</v>
      </c>
      <c r="C25" s="59" t="s">
        <v>34</v>
      </c>
      <c r="D25" s="60">
        <v>43823</v>
      </c>
      <c r="E25" s="59">
        <v>8907</v>
      </c>
      <c r="F25" s="59">
        <v>44</v>
      </c>
      <c r="G25" s="59">
        <v>10</v>
      </c>
      <c r="H25" s="59"/>
      <c r="I25" s="59"/>
      <c r="J25" s="59"/>
      <c r="K25" s="59"/>
      <c r="L25" s="59">
        <v>1</v>
      </c>
      <c r="M25" s="59">
        <v>1</v>
      </c>
      <c r="N25" s="59">
        <v>2</v>
      </c>
      <c r="O25" s="59">
        <v>4</v>
      </c>
      <c r="P25" s="59"/>
      <c r="Q25" s="59">
        <v>1</v>
      </c>
      <c r="R25" s="59"/>
      <c r="S25" s="59">
        <v>1</v>
      </c>
      <c r="T25" s="59"/>
      <c r="U25" s="59"/>
      <c r="V25" s="59"/>
      <c r="W25" s="59"/>
      <c r="X25" s="59"/>
      <c r="Y25" s="59"/>
    </row>
    <row r="26" spans="2:25" customFormat="1">
      <c r="B26" s="59" t="s">
        <v>123</v>
      </c>
      <c r="C26" s="59" t="s">
        <v>34</v>
      </c>
      <c r="D26" s="60">
        <v>43823</v>
      </c>
      <c r="E26" s="59">
        <v>4464</v>
      </c>
      <c r="F26" s="59">
        <v>54</v>
      </c>
      <c r="G26" s="59">
        <v>10</v>
      </c>
      <c r="H26" s="59"/>
      <c r="I26" s="59">
        <v>1</v>
      </c>
      <c r="J26" s="59">
        <v>2</v>
      </c>
      <c r="K26" s="59">
        <v>3</v>
      </c>
      <c r="L26" s="59"/>
      <c r="M26" s="59"/>
      <c r="N26" s="59">
        <v>4</v>
      </c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</row>
    <row r="27" spans="2:25" customFormat="1">
      <c r="B27" s="59" t="s">
        <v>122</v>
      </c>
      <c r="C27" s="59" t="s">
        <v>34</v>
      </c>
      <c r="D27" s="60">
        <v>43823</v>
      </c>
      <c r="E27" s="59">
        <v>4740</v>
      </c>
      <c r="F27" s="59">
        <v>69</v>
      </c>
      <c r="G27" s="59">
        <v>10</v>
      </c>
      <c r="H27" s="59"/>
      <c r="I27" s="59">
        <v>3</v>
      </c>
      <c r="J27" s="59">
        <v>2</v>
      </c>
      <c r="K27" s="59"/>
      <c r="L27" s="59">
        <v>1</v>
      </c>
      <c r="M27" s="59"/>
      <c r="N27" s="59">
        <v>3</v>
      </c>
      <c r="O27" s="59"/>
      <c r="P27" s="59">
        <v>1</v>
      </c>
      <c r="Q27" s="59"/>
      <c r="R27" s="59"/>
      <c r="S27" s="59"/>
      <c r="T27" s="59"/>
      <c r="U27" s="59"/>
      <c r="V27" s="59"/>
      <c r="W27" s="59"/>
      <c r="X27" s="59"/>
      <c r="Y27" s="59"/>
    </row>
    <row r="28" spans="2:25" customFormat="1">
      <c r="B28" s="59" t="s">
        <v>121</v>
      </c>
      <c r="C28" s="59" t="s">
        <v>34</v>
      </c>
      <c r="D28" s="60">
        <v>43823</v>
      </c>
      <c r="E28" s="59">
        <v>5850</v>
      </c>
      <c r="F28" s="59">
        <v>30</v>
      </c>
      <c r="G28" s="59">
        <v>10</v>
      </c>
      <c r="H28" s="59"/>
      <c r="I28" s="59"/>
      <c r="J28" s="59">
        <v>1</v>
      </c>
      <c r="K28" s="59"/>
      <c r="L28" s="59">
        <v>2</v>
      </c>
      <c r="M28" s="59">
        <v>2</v>
      </c>
      <c r="N28" s="59">
        <v>4</v>
      </c>
      <c r="O28" s="59">
        <v>1</v>
      </c>
      <c r="P28" s="59"/>
      <c r="Q28" s="59"/>
      <c r="R28" s="59"/>
      <c r="S28" s="59"/>
      <c r="T28" s="59"/>
      <c r="U28" s="59"/>
      <c r="V28" s="59"/>
      <c r="W28" s="59"/>
      <c r="X28" s="59"/>
      <c r="Y28" s="59"/>
    </row>
    <row r="29" spans="2:25" customFormat="1">
      <c r="B29" s="59" t="s">
        <v>120</v>
      </c>
      <c r="C29" s="59" t="s">
        <v>34</v>
      </c>
      <c r="D29" s="60">
        <v>43823</v>
      </c>
      <c r="E29" s="59">
        <v>5421</v>
      </c>
      <c r="F29" s="59">
        <v>45</v>
      </c>
      <c r="G29" s="59">
        <v>10</v>
      </c>
      <c r="H29" s="59"/>
      <c r="I29" s="59">
        <v>1</v>
      </c>
      <c r="J29" s="59">
        <v>1</v>
      </c>
      <c r="K29" s="59">
        <v>1</v>
      </c>
      <c r="L29" s="59">
        <v>1</v>
      </c>
      <c r="M29" s="59">
        <v>1</v>
      </c>
      <c r="N29" s="59">
        <v>4</v>
      </c>
      <c r="O29" s="59">
        <v>1</v>
      </c>
      <c r="P29" s="59"/>
      <c r="Q29" s="59"/>
      <c r="R29" s="59"/>
      <c r="S29" s="59"/>
      <c r="T29" s="59"/>
      <c r="U29" s="59"/>
      <c r="V29" s="59"/>
      <c r="W29" s="59"/>
      <c r="X29" s="59"/>
      <c r="Y29" s="59"/>
    </row>
    <row r="30" spans="2:25" customFormat="1">
      <c r="B30" s="59" t="s">
        <v>125</v>
      </c>
      <c r="C30" s="59" t="s">
        <v>130</v>
      </c>
      <c r="D30" s="60">
        <v>43823</v>
      </c>
      <c r="E30" s="59">
        <v>1692</v>
      </c>
      <c r="F30" s="59">
        <v>62</v>
      </c>
      <c r="G30" s="59">
        <v>10</v>
      </c>
      <c r="H30" s="59">
        <v>6</v>
      </c>
      <c r="I30" s="59">
        <v>1</v>
      </c>
      <c r="J30" s="59">
        <v>1</v>
      </c>
      <c r="K30" s="59">
        <v>2</v>
      </c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</row>
    <row r="31" spans="2:25" customFormat="1">
      <c r="B31" s="59" t="s">
        <v>124</v>
      </c>
      <c r="C31" s="59" t="s">
        <v>130</v>
      </c>
      <c r="D31" s="60">
        <v>43823</v>
      </c>
      <c r="E31" s="59">
        <v>4055</v>
      </c>
      <c r="F31" s="59">
        <v>82</v>
      </c>
      <c r="G31" s="59">
        <v>10</v>
      </c>
      <c r="H31" s="59">
        <v>3</v>
      </c>
      <c r="I31" s="59"/>
      <c r="J31" s="59">
        <v>2</v>
      </c>
      <c r="K31" s="59">
        <v>1</v>
      </c>
      <c r="L31" s="59">
        <v>2</v>
      </c>
      <c r="M31" s="59"/>
      <c r="N31" s="59"/>
      <c r="O31" s="59">
        <v>1</v>
      </c>
      <c r="P31" s="59">
        <v>1</v>
      </c>
      <c r="Q31" s="59"/>
      <c r="R31" s="59"/>
      <c r="S31" s="59"/>
      <c r="T31" s="59"/>
      <c r="U31" s="59"/>
      <c r="V31" s="59"/>
      <c r="W31" s="59"/>
      <c r="X31" s="59"/>
      <c r="Y31" s="59"/>
    </row>
    <row r="32" spans="2:25" customFormat="1">
      <c r="B32" s="59" t="s">
        <v>123</v>
      </c>
      <c r="C32" s="59" t="s">
        <v>130</v>
      </c>
      <c r="D32" s="60">
        <v>43823</v>
      </c>
      <c r="E32" s="59">
        <v>1517</v>
      </c>
      <c r="F32" s="59">
        <v>92</v>
      </c>
      <c r="G32" s="59">
        <v>10</v>
      </c>
      <c r="H32" s="59">
        <v>7</v>
      </c>
      <c r="I32" s="59">
        <v>1</v>
      </c>
      <c r="J32" s="59">
        <v>1</v>
      </c>
      <c r="K32" s="59"/>
      <c r="L32" s="59">
        <v>1</v>
      </c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</row>
    <row r="33" spans="2:25" customFormat="1">
      <c r="B33" s="59" t="s">
        <v>122</v>
      </c>
      <c r="C33" s="59" t="s">
        <v>130</v>
      </c>
      <c r="D33" s="60">
        <v>43823</v>
      </c>
      <c r="E33" s="59">
        <v>1587</v>
      </c>
      <c r="F33" s="59">
        <v>102</v>
      </c>
      <c r="G33" s="59">
        <v>10</v>
      </c>
      <c r="H33" s="59">
        <v>7</v>
      </c>
      <c r="I33" s="59">
        <v>2</v>
      </c>
      <c r="J33" s="59"/>
      <c r="K33" s="59"/>
      <c r="L33" s="59"/>
      <c r="M33" s="59">
        <v>1</v>
      </c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</row>
    <row r="34" spans="2:25" customFormat="1">
      <c r="B34" s="59" t="s">
        <v>121</v>
      </c>
      <c r="C34" s="59" t="s">
        <v>130</v>
      </c>
      <c r="D34" s="60">
        <v>43823</v>
      </c>
      <c r="E34" s="59">
        <v>3557</v>
      </c>
      <c r="F34" s="59">
        <v>86</v>
      </c>
      <c r="G34" s="59">
        <v>10</v>
      </c>
      <c r="H34" s="59">
        <v>2</v>
      </c>
      <c r="I34" s="59">
        <v>3</v>
      </c>
      <c r="J34" s="59">
        <v>1</v>
      </c>
      <c r="K34" s="59">
        <v>1</v>
      </c>
      <c r="L34" s="59">
        <v>1</v>
      </c>
      <c r="M34" s="59">
        <v>1</v>
      </c>
      <c r="N34" s="59"/>
      <c r="O34" s="59"/>
      <c r="P34" s="59">
        <v>1</v>
      </c>
      <c r="Q34" s="59"/>
      <c r="R34" s="59"/>
      <c r="S34" s="59"/>
      <c r="T34" s="59"/>
      <c r="U34" s="59"/>
      <c r="V34" s="59"/>
      <c r="W34" s="59"/>
      <c r="X34" s="59"/>
      <c r="Y34" s="59"/>
    </row>
    <row r="35" spans="2:25" customFormat="1">
      <c r="B35" s="59" t="s">
        <v>120</v>
      </c>
      <c r="C35" s="59" t="s">
        <v>130</v>
      </c>
      <c r="D35" s="60">
        <v>43823</v>
      </c>
      <c r="E35" s="59">
        <v>3442</v>
      </c>
      <c r="F35" s="59">
        <v>81</v>
      </c>
      <c r="G35" s="59">
        <v>10</v>
      </c>
      <c r="H35" s="59">
        <v>3</v>
      </c>
      <c r="I35" s="59">
        <v>2</v>
      </c>
      <c r="J35" s="59">
        <v>1</v>
      </c>
      <c r="K35" s="59">
        <v>2</v>
      </c>
      <c r="L35" s="59"/>
      <c r="M35" s="59"/>
      <c r="N35" s="59"/>
      <c r="O35" s="59">
        <v>2</v>
      </c>
      <c r="P35" s="59"/>
      <c r="Q35" s="59"/>
      <c r="R35" s="59"/>
      <c r="S35" s="59"/>
      <c r="T35" s="59"/>
      <c r="U35" s="59"/>
      <c r="V35" s="59"/>
      <c r="W35" s="59"/>
      <c r="X35" s="59"/>
      <c r="Y35" s="59"/>
    </row>
    <row r="36" spans="2:25" customFormat="1">
      <c r="B36" s="59" t="s">
        <v>125</v>
      </c>
      <c r="C36" s="59" t="s">
        <v>129</v>
      </c>
      <c r="D36" s="60">
        <v>43823</v>
      </c>
      <c r="E36" s="59">
        <v>10.6</v>
      </c>
      <c r="F36" s="93">
        <v>4.871677165040869</v>
      </c>
      <c r="G36" s="59">
        <v>10</v>
      </c>
      <c r="H36" s="59" t="s">
        <v>42</v>
      </c>
      <c r="I36" s="59" t="s">
        <v>42</v>
      </c>
      <c r="J36" s="59" t="s">
        <v>42</v>
      </c>
      <c r="K36" s="59" t="s">
        <v>42</v>
      </c>
      <c r="L36" s="59" t="s">
        <v>42</v>
      </c>
      <c r="M36" s="59" t="s">
        <v>42</v>
      </c>
      <c r="N36" s="59" t="s">
        <v>42</v>
      </c>
      <c r="O36" s="59" t="s">
        <v>42</v>
      </c>
      <c r="P36" s="59" t="s">
        <v>42</v>
      </c>
      <c r="Q36" s="59" t="s">
        <v>42</v>
      </c>
      <c r="R36" s="59">
        <v>4</v>
      </c>
      <c r="S36" s="59">
        <v>6</v>
      </c>
      <c r="T36" s="59" t="s">
        <v>42</v>
      </c>
      <c r="U36" s="59"/>
      <c r="V36" s="59"/>
      <c r="W36" s="59"/>
      <c r="X36" s="59"/>
      <c r="Y36" s="59"/>
    </row>
    <row r="37" spans="2:25" customFormat="1">
      <c r="B37" s="59" t="s">
        <v>124</v>
      </c>
      <c r="C37" s="59" t="s">
        <v>129</v>
      </c>
      <c r="D37" s="60">
        <v>43823</v>
      </c>
      <c r="E37" s="59">
        <v>11.4</v>
      </c>
      <c r="F37" s="93">
        <v>8.4744893252570268</v>
      </c>
      <c r="G37" s="59">
        <v>10</v>
      </c>
      <c r="H37" s="59" t="s">
        <v>42</v>
      </c>
      <c r="I37" s="59" t="s">
        <v>42</v>
      </c>
      <c r="J37" s="59" t="s">
        <v>42</v>
      </c>
      <c r="K37" s="59" t="s">
        <v>42</v>
      </c>
      <c r="L37" s="59" t="s">
        <v>42</v>
      </c>
      <c r="M37" s="59" t="s">
        <v>42</v>
      </c>
      <c r="N37" s="59" t="s">
        <v>42</v>
      </c>
      <c r="O37" s="59" t="s">
        <v>42</v>
      </c>
      <c r="P37" s="59" t="s">
        <v>42</v>
      </c>
      <c r="Q37" s="59">
        <v>1</v>
      </c>
      <c r="R37" s="59" t="s">
        <v>42</v>
      </c>
      <c r="S37" s="59">
        <v>3</v>
      </c>
      <c r="T37" s="59">
        <v>6</v>
      </c>
      <c r="U37" s="59"/>
      <c r="V37" s="59"/>
      <c r="W37" s="59"/>
      <c r="X37" s="59"/>
      <c r="Y37" s="59"/>
    </row>
    <row r="38" spans="2:25" customFormat="1">
      <c r="B38" s="59" t="s">
        <v>123</v>
      </c>
      <c r="C38" s="59" t="s">
        <v>129</v>
      </c>
      <c r="D38" s="60">
        <v>43823</v>
      </c>
      <c r="E38" s="59">
        <v>10.8</v>
      </c>
      <c r="F38" s="93">
        <v>7.3038022013574917</v>
      </c>
      <c r="G38" s="59">
        <v>10</v>
      </c>
      <c r="H38" s="59" t="s">
        <v>42</v>
      </c>
      <c r="I38" s="59" t="s">
        <v>42</v>
      </c>
      <c r="J38" s="59" t="s">
        <v>42</v>
      </c>
      <c r="K38" s="59" t="s">
        <v>42</v>
      </c>
      <c r="L38" s="59" t="s">
        <v>42</v>
      </c>
      <c r="M38" s="59" t="s">
        <v>42</v>
      </c>
      <c r="N38" s="59" t="s">
        <v>42</v>
      </c>
      <c r="O38" s="59" t="s">
        <v>42</v>
      </c>
      <c r="P38" s="59" t="s">
        <v>42</v>
      </c>
      <c r="Q38" s="59" t="s">
        <v>42</v>
      </c>
      <c r="R38" s="59">
        <v>4</v>
      </c>
      <c r="S38" s="59">
        <v>4</v>
      </c>
      <c r="T38" s="59">
        <v>2</v>
      </c>
      <c r="U38" s="59"/>
      <c r="V38" s="59"/>
      <c r="W38" s="59"/>
      <c r="X38" s="59"/>
      <c r="Y38" s="59"/>
    </row>
    <row r="39" spans="2:25" customFormat="1">
      <c r="B39" s="59" t="s">
        <v>122</v>
      </c>
      <c r="C39" s="59" t="s">
        <v>129</v>
      </c>
      <c r="D39" s="60">
        <v>43823</v>
      </c>
      <c r="E39" s="59">
        <v>10.9</v>
      </c>
      <c r="F39" s="93">
        <v>6.7694017190149403</v>
      </c>
      <c r="G39" s="59">
        <v>10</v>
      </c>
      <c r="H39" s="59" t="s">
        <v>42</v>
      </c>
      <c r="I39" s="59" t="s">
        <v>42</v>
      </c>
      <c r="J39" s="59" t="s">
        <v>42</v>
      </c>
      <c r="K39" s="59" t="s">
        <v>42</v>
      </c>
      <c r="L39" s="59" t="s">
        <v>42</v>
      </c>
      <c r="M39" s="59" t="s">
        <v>42</v>
      </c>
      <c r="N39" s="59" t="s">
        <v>42</v>
      </c>
      <c r="O39" s="59" t="s">
        <v>42</v>
      </c>
      <c r="P39" s="59" t="s">
        <v>42</v>
      </c>
      <c r="Q39" s="59" t="s">
        <v>42</v>
      </c>
      <c r="R39" s="59">
        <v>3</v>
      </c>
      <c r="S39" s="59">
        <v>5</v>
      </c>
      <c r="T39" s="59">
        <v>2</v>
      </c>
      <c r="U39" s="59"/>
      <c r="V39" s="59"/>
      <c r="W39" s="59"/>
      <c r="X39" s="59"/>
      <c r="Y39" s="59"/>
    </row>
    <row r="40" spans="2:25" customFormat="1">
      <c r="B40" s="59" t="s">
        <v>121</v>
      </c>
      <c r="C40" s="59" t="s">
        <v>129</v>
      </c>
      <c r="D40" s="60">
        <v>43823</v>
      </c>
      <c r="E40" s="59">
        <v>11.2</v>
      </c>
      <c r="F40" s="93">
        <v>3.7646162621051067</v>
      </c>
      <c r="G40" s="59">
        <v>10</v>
      </c>
      <c r="H40" s="59" t="s">
        <v>42</v>
      </c>
      <c r="I40" s="59" t="s">
        <v>42</v>
      </c>
      <c r="J40" s="59" t="s">
        <v>42</v>
      </c>
      <c r="K40" s="59" t="s">
        <v>42</v>
      </c>
      <c r="L40" s="59" t="s">
        <v>42</v>
      </c>
      <c r="M40" s="59" t="s">
        <v>42</v>
      </c>
      <c r="N40" s="59" t="s">
        <v>42</v>
      </c>
      <c r="O40" s="59" t="s">
        <v>42</v>
      </c>
      <c r="P40" s="59" t="s">
        <v>42</v>
      </c>
      <c r="Q40" s="59" t="s">
        <v>42</v>
      </c>
      <c r="R40" s="59" t="s">
        <v>42</v>
      </c>
      <c r="S40" s="59">
        <v>8</v>
      </c>
      <c r="T40" s="59">
        <v>2</v>
      </c>
      <c r="U40" s="59"/>
      <c r="V40" s="59"/>
      <c r="W40" s="59"/>
      <c r="X40" s="59"/>
      <c r="Y40" s="59"/>
    </row>
    <row r="41" spans="2:25" customFormat="1">
      <c r="B41" s="59" t="s">
        <v>120</v>
      </c>
      <c r="C41" s="59" t="s">
        <v>129</v>
      </c>
      <c r="D41" s="60">
        <v>43823</v>
      </c>
      <c r="E41" s="59">
        <v>11.4</v>
      </c>
      <c r="F41" s="93">
        <v>4.5298050832836143</v>
      </c>
      <c r="G41" s="59">
        <v>10</v>
      </c>
      <c r="H41" s="59" t="s">
        <v>42</v>
      </c>
      <c r="I41" s="59" t="s">
        <v>42</v>
      </c>
      <c r="J41" s="59" t="s">
        <v>42</v>
      </c>
      <c r="K41" s="59" t="s">
        <v>42</v>
      </c>
      <c r="L41" s="59" t="s">
        <v>42</v>
      </c>
      <c r="M41" s="59" t="s">
        <v>42</v>
      </c>
      <c r="N41" s="59" t="s">
        <v>42</v>
      </c>
      <c r="O41" s="59" t="s">
        <v>42</v>
      </c>
      <c r="P41" s="59" t="s">
        <v>42</v>
      </c>
      <c r="Q41" s="59" t="s">
        <v>42</v>
      </c>
      <c r="R41" s="59" t="s">
        <v>42</v>
      </c>
      <c r="S41" s="59">
        <v>6</v>
      </c>
      <c r="T41" s="59">
        <v>4</v>
      </c>
      <c r="U41" s="59"/>
      <c r="V41" s="59"/>
      <c r="W41" s="59"/>
      <c r="X41" s="59"/>
      <c r="Y41" s="59"/>
    </row>
    <row r="42" spans="2:25" customFormat="1">
      <c r="B42" s="59" t="s">
        <v>125</v>
      </c>
      <c r="C42" s="59" t="s">
        <v>128</v>
      </c>
      <c r="D42" s="60">
        <v>43823</v>
      </c>
      <c r="E42" s="59">
        <v>5.6</v>
      </c>
      <c r="F42" s="93">
        <v>12.485819621073201</v>
      </c>
      <c r="G42" s="59">
        <v>10</v>
      </c>
      <c r="H42" s="59" t="s">
        <v>42</v>
      </c>
      <c r="I42" s="59" t="s">
        <v>42</v>
      </c>
      <c r="J42" s="59" t="s">
        <v>42</v>
      </c>
      <c r="K42" s="59" t="s">
        <v>42</v>
      </c>
      <c r="L42" s="59" t="s">
        <v>42</v>
      </c>
      <c r="M42" s="59">
        <v>5</v>
      </c>
      <c r="N42" s="59">
        <v>4</v>
      </c>
      <c r="O42" s="59">
        <v>1</v>
      </c>
      <c r="P42" s="59" t="s">
        <v>42</v>
      </c>
      <c r="Q42" s="59" t="s">
        <v>42</v>
      </c>
      <c r="R42" s="59" t="s">
        <v>42</v>
      </c>
      <c r="S42" s="59" t="s">
        <v>42</v>
      </c>
      <c r="T42" s="59" t="s">
        <v>42</v>
      </c>
      <c r="U42" s="59"/>
      <c r="V42" s="59"/>
      <c r="W42" s="59"/>
      <c r="X42" s="59"/>
      <c r="Y42" s="59"/>
    </row>
    <row r="43" spans="2:25" customFormat="1">
      <c r="B43" s="59" t="s">
        <v>124</v>
      </c>
      <c r="C43" s="59" t="s">
        <v>128</v>
      </c>
      <c r="D43" s="60">
        <v>43823</v>
      </c>
      <c r="E43" s="59">
        <v>6.1</v>
      </c>
      <c r="F43" s="93">
        <v>14.354016979851011</v>
      </c>
      <c r="G43" s="59">
        <v>10</v>
      </c>
      <c r="H43" s="59" t="s">
        <v>42</v>
      </c>
      <c r="I43" s="59" t="s">
        <v>42</v>
      </c>
      <c r="J43" s="59" t="s">
        <v>42</v>
      </c>
      <c r="K43" s="59" t="s">
        <v>42</v>
      </c>
      <c r="L43" s="59" t="s">
        <v>42</v>
      </c>
      <c r="M43" s="59">
        <v>3</v>
      </c>
      <c r="N43" s="59">
        <v>3</v>
      </c>
      <c r="O43" s="59">
        <v>4</v>
      </c>
      <c r="P43" s="59" t="s">
        <v>42</v>
      </c>
      <c r="Q43" s="59" t="s">
        <v>42</v>
      </c>
      <c r="R43" s="59" t="s">
        <v>42</v>
      </c>
      <c r="S43" s="59" t="s">
        <v>42</v>
      </c>
      <c r="T43" s="59" t="s">
        <v>42</v>
      </c>
      <c r="U43" s="59"/>
      <c r="V43" s="59"/>
      <c r="W43" s="59"/>
      <c r="X43" s="59"/>
      <c r="Y43" s="59"/>
    </row>
    <row r="44" spans="2:25" customFormat="1">
      <c r="B44" s="59" t="s">
        <v>123</v>
      </c>
      <c r="C44" s="59" t="s">
        <v>128</v>
      </c>
      <c r="D44" s="60">
        <v>43823</v>
      </c>
      <c r="E44" s="59">
        <v>5.8</v>
      </c>
      <c r="F44" s="93">
        <v>13.600183409424432</v>
      </c>
      <c r="G44" s="59">
        <v>10</v>
      </c>
      <c r="H44" s="59" t="s">
        <v>42</v>
      </c>
      <c r="I44" s="59" t="s">
        <v>42</v>
      </c>
      <c r="J44" s="59" t="s">
        <v>42</v>
      </c>
      <c r="K44" s="59" t="s">
        <v>42</v>
      </c>
      <c r="L44" s="59" t="s">
        <v>42</v>
      </c>
      <c r="M44" s="59">
        <v>4</v>
      </c>
      <c r="N44" s="59">
        <v>4</v>
      </c>
      <c r="O44" s="59">
        <v>2</v>
      </c>
      <c r="P44" s="59" t="s">
        <v>42</v>
      </c>
      <c r="Q44" s="59" t="s">
        <v>42</v>
      </c>
      <c r="R44" s="59" t="s">
        <v>42</v>
      </c>
      <c r="S44" s="59" t="s">
        <v>42</v>
      </c>
      <c r="T44" s="59" t="s">
        <v>42</v>
      </c>
      <c r="U44" s="59"/>
      <c r="V44" s="59"/>
      <c r="W44" s="59"/>
      <c r="X44" s="59"/>
      <c r="Y44" s="59"/>
    </row>
    <row r="45" spans="2:25" customFormat="1">
      <c r="B45" s="59" t="s">
        <v>122</v>
      </c>
      <c r="C45" s="59" t="s">
        <v>128</v>
      </c>
      <c r="D45" s="60">
        <v>43823</v>
      </c>
      <c r="E45" s="59">
        <v>5.8</v>
      </c>
      <c r="F45" s="93">
        <v>19.574007317156806</v>
      </c>
      <c r="G45" s="59">
        <v>10</v>
      </c>
      <c r="H45" s="59" t="s">
        <v>42</v>
      </c>
      <c r="I45" s="59" t="s">
        <v>42</v>
      </c>
      <c r="J45" s="59" t="s">
        <v>42</v>
      </c>
      <c r="K45" s="59">
        <v>1</v>
      </c>
      <c r="L45" s="59" t="s">
        <v>42</v>
      </c>
      <c r="M45" s="59">
        <v>1</v>
      </c>
      <c r="N45" s="59">
        <v>6</v>
      </c>
      <c r="O45" s="59">
        <v>2</v>
      </c>
      <c r="P45" s="59" t="s">
        <v>42</v>
      </c>
      <c r="Q45" s="59" t="s">
        <v>42</v>
      </c>
      <c r="R45" s="59" t="s">
        <v>42</v>
      </c>
      <c r="S45" s="59" t="s">
        <v>42</v>
      </c>
      <c r="T45" s="59" t="s">
        <v>42</v>
      </c>
      <c r="U45" s="59"/>
      <c r="V45" s="59"/>
      <c r="W45" s="59"/>
      <c r="X45" s="59"/>
      <c r="Y45" s="59"/>
    </row>
    <row r="46" spans="2:25" customFormat="1">
      <c r="B46" s="59" t="s">
        <v>121</v>
      </c>
      <c r="C46" s="59" t="s">
        <v>128</v>
      </c>
      <c r="D46" s="60">
        <v>43823</v>
      </c>
      <c r="E46" s="59">
        <v>5.8</v>
      </c>
      <c r="F46" s="93">
        <v>13.600183409424432</v>
      </c>
      <c r="G46" s="59">
        <v>10</v>
      </c>
      <c r="H46" s="59" t="s">
        <v>42</v>
      </c>
      <c r="I46" s="59" t="s">
        <v>42</v>
      </c>
      <c r="J46" s="59" t="s">
        <v>42</v>
      </c>
      <c r="K46" s="59" t="s">
        <v>42</v>
      </c>
      <c r="L46" s="59" t="s">
        <v>42</v>
      </c>
      <c r="M46" s="59">
        <v>4</v>
      </c>
      <c r="N46" s="59">
        <v>4</v>
      </c>
      <c r="O46" s="59">
        <v>2</v>
      </c>
      <c r="P46" s="59" t="s">
        <v>42</v>
      </c>
      <c r="Q46" s="59" t="s">
        <v>42</v>
      </c>
      <c r="R46" s="59" t="s">
        <v>42</v>
      </c>
      <c r="S46" s="59" t="s">
        <v>42</v>
      </c>
      <c r="T46" s="59" t="s">
        <v>42</v>
      </c>
      <c r="U46" s="59"/>
      <c r="V46" s="59"/>
      <c r="W46" s="59"/>
      <c r="X46" s="59"/>
      <c r="Y46" s="59"/>
    </row>
    <row r="47" spans="2:25" customFormat="1">
      <c r="B47" s="59" t="s">
        <v>120</v>
      </c>
      <c r="C47" s="59" t="s">
        <v>128</v>
      </c>
      <c r="D47" s="60">
        <v>43823</v>
      </c>
      <c r="E47" s="59">
        <v>6.8</v>
      </c>
      <c r="F47" s="93">
        <v>15.188169985127143</v>
      </c>
      <c r="G47" s="59">
        <v>10</v>
      </c>
      <c r="H47" s="59" t="s">
        <v>42</v>
      </c>
      <c r="I47" s="59" t="s">
        <v>42</v>
      </c>
      <c r="J47" s="59" t="s">
        <v>42</v>
      </c>
      <c r="K47" s="59" t="s">
        <v>42</v>
      </c>
      <c r="L47" s="59" t="s">
        <v>42</v>
      </c>
      <c r="M47" s="59" t="s">
        <v>42</v>
      </c>
      <c r="N47" s="59">
        <v>5</v>
      </c>
      <c r="O47" s="59">
        <v>3</v>
      </c>
      <c r="P47" s="59">
        <v>1</v>
      </c>
      <c r="Q47" s="59">
        <v>1</v>
      </c>
      <c r="R47" s="59" t="s">
        <v>42</v>
      </c>
      <c r="S47" s="59" t="s">
        <v>42</v>
      </c>
      <c r="T47" s="59" t="s">
        <v>42</v>
      </c>
      <c r="U47" s="59"/>
      <c r="V47" s="59"/>
      <c r="W47" s="59"/>
      <c r="X47" s="59"/>
      <c r="Y47" s="59"/>
    </row>
    <row r="48" spans="2:25" customFormat="1">
      <c r="B48" s="59" t="s">
        <v>125</v>
      </c>
      <c r="C48" s="59" t="s">
        <v>127</v>
      </c>
      <c r="D48" s="60">
        <v>43823</v>
      </c>
      <c r="E48" s="59">
        <v>13932</v>
      </c>
      <c r="F48" s="59">
        <v>40</v>
      </c>
      <c r="G48" s="59">
        <v>10</v>
      </c>
      <c r="H48" s="59"/>
      <c r="I48" s="59"/>
      <c r="J48" s="59"/>
      <c r="K48" s="59"/>
      <c r="L48" s="59"/>
      <c r="M48" s="59"/>
      <c r="N48" s="59">
        <v>1</v>
      </c>
      <c r="O48" s="59">
        <v>3</v>
      </c>
      <c r="P48" s="59"/>
      <c r="Q48" s="59">
        <v>1</v>
      </c>
      <c r="R48" s="59">
        <v>1</v>
      </c>
      <c r="S48" s="59">
        <v>3</v>
      </c>
      <c r="T48" s="59">
        <v>1</v>
      </c>
      <c r="U48" s="59"/>
      <c r="V48" s="59"/>
      <c r="W48" s="59"/>
      <c r="X48" s="59"/>
      <c r="Y48" s="59"/>
    </row>
    <row r="49" spans="2:25" customFormat="1">
      <c r="B49" s="59" t="s">
        <v>124</v>
      </c>
      <c r="C49" s="59" t="s">
        <v>127</v>
      </c>
      <c r="D49" s="60">
        <v>43823</v>
      </c>
      <c r="E49" s="59">
        <v>6857</v>
      </c>
      <c r="F49" s="59">
        <v>62</v>
      </c>
      <c r="G49" s="59">
        <v>10</v>
      </c>
      <c r="H49" s="59"/>
      <c r="I49" s="59">
        <v>1</v>
      </c>
      <c r="J49" s="59">
        <v>2</v>
      </c>
      <c r="K49" s="59"/>
      <c r="L49" s="59">
        <v>1</v>
      </c>
      <c r="M49" s="59"/>
      <c r="N49" s="59">
        <v>1</v>
      </c>
      <c r="O49" s="59">
        <v>3</v>
      </c>
      <c r="P49" s="59">
        <v>1</v>
      </c>
      <c r="Q49" s="59">
        <v>1</v>
      </c>
      <c r="R49" s="59"/>
      <c r="S49" s="59"/>
      <c r="T49" s="59"/>
      <c r="U49" s="59"/>
      <c r="V49" s="59"/>
      <c r="W49" s="59"/>
      <c r="X49" s="59"/>
      <c r="Y49" s="59"/>
    </row>
    <row r="50" spans="2:25" customFormat="1">
      <c r="B50" s="59" t="s">
        <v>123</v>
      </c>
      <c r="C50" s="59" t="s">
        <v>127</v>
      </c>
      <c r="D50" s="60">
        <v>43823</v>
      </c>
      <c r="E50" s="59">
        <v>7771</v>
      </c>
      <c r="F50" s="59">
        <v>51</v>
      </c>
      <c r="G50" s="59">
        <v>10</v>
      </c>
      <c r="H50" s="59"/>
      <c r="I50" s="59"/>
      <c r="J50" s="59">
        <v>2</v>
      </c>
      <c r="K50" s="59"/>
      <c r="L50" s="59"/>
      <c r="M50" s="59">
        <v>2</v>
      </c>
      <c r="N50" s="59">
        <v>2</v>
      </c>
      <c r="O50" s="59"/>
      <c r="P50" s="59">
        <v>3</v>
      </c>
      <c r="Q50" s="59"/>
      <c r="R50" s="59">
        <v>1</v>
      </c>
      <c r="S50" s="59"/>
      <c r="T50" s="59"/>
      <c r="U50" s="59"/>
      <c r="V50" s="59"/>
      <c r="W50" s="59"/>
      <c r="X50" s="59"/>
      <c r="Y50" s="59"/>
    </row>
    <row r="51" spans="2:25" customFormat="1">
      <c r="B51" s="59" t="s">
        <v>122</v>
      </c>
      <c r="C51" s="59" t="s">
        <v>127</v>
      </c>
      <c r="D51" s="60">
        <v>43823</v>
      </c>
      <c r="E51" s="59">
        <v>10703</v>
      </c>
      <c r="F51" s="59">
        <v>31</v>
      </c>
      <c r="G51" s="59">
        <v>10</v>
      </c>
      <c r="H51" s="59"/>
      <c r="I51" s="59"/>
      <c r="J51" s="59"/>
      <c r="K51" s="59"/>
      <c r="L51" s="59"/>
      <c r="M51" s="59">
        <v>1</v>
      </c>
      <c r="N51" s="59">
        <v>2</v>
      </c>
      <c r="O51" s="59">
        <v>1</v>
      </c>
      <c r="P51" s="59">
        <v>2</v>
      </c>
      <c r="Q51" s="59">
        <v>3</v>
      </c>
      <c r="R51" s="59">
        <v>1</v>
      </c>
      <c r="S51" s="59"/>
      <c r="T51" s="59"/>
      <c r="U51" s="59"/>
      <c r="V51" s="59"/>
      <c r="W51" s="59"/>
      <c r="X51" s="59"/>
      <c r="Y51" s="59"/>
    </row>
    <row r="52" spans="2:25" customFormat="1">
      <c r="B52" s="59" t="s">
        <v>121</v>
      </c>
      <c r="C52" s="59" t="s">
        <v>127</v>
      </c>
      <c r="D52" s="60">
        <v>43823</v>
      </c>
      <c r="E52" s="59">
        <v>9675</v>
      </c>
      <c r="F52" s="59">
        <v>31</v>
      </c>
      <c r="G52" s="59">
        <v>10</v>
      </c>
      <c r="H52" s="59"/>
      <c r="I52" s="59"/>
      <c r="J52" s="59"/>
      <c r="K52" s="59"/>
      <c r="L52" s="59"/>
      <c r="M52" s="59">
        <v>2</v>
      </c>
      <c r="N52" s="59">
        <v>2</v>
      </c>
      <c r="O52" s="59">
        <v>2</v>
      </c>
      <c r="P52" s="59">
        <v>1</v>
      </c>
      <c r="Q52" s="59">
        <v>3</v>
      </c>
      <c r="R52" s="59"/>
      <c r="S52" s="59"/>
      <c r="T52" s="59"/>
      <c r="U52" s="59"/>
      <c r="V52" s="59"/>
      <c r="W52" s="59"/>
      <c r="X52" s="59"/>
      <c r="Y52" s="59"/>
    </row>
    <row r="53" spans="2:25" customFormat="1">
      <c r="B53" s="59" t="s">
        <v>120</v>
      </c>
      <c r="C53" s="59" t="s">
        <v>127</v>
      </c>
      <c r="D53" s="60">
        <v>43823</v>
      </c>
      <c r="E53" s="59">
        <v>9765</v>
      </c>
      <c r="F53" s="59">
        <v>50</v>
      </c>
      <c r="G53" s="59">
        <v>10</v>
      </c>
      <c r="H53" s="59"/>
      <c r="I53" s="59"/>
      <c r="J53" s="59">
        <v>1</v>
      </c>
      <c r="K53" s="59"/>
      <c r="L53" s="59"/>
      <c r="M53" s="59">
        <v>1</v>
      </c>
      <c r="N53" s="59">
        <v>3</v>
      </c>
      <c r="O53" s="59">
        <v>1</v>
      </c>
      <c r="P53" s="59">
        <v>2</v>
      </c>
      <c r="Q53" s="59"/>
      <c r="R53" s="59">
        <v>1</v>
      </c>
      <c r="S53" s="59">
        <v>1</v>
      </c>
      <c r="T53" s="59"/>
      <c r="U53" s="59"/>
      <c r="V53" s="59"/>
      <c r="W53" s="59"/>
      <c r="X53" s="59"/>
      <c r="Y53" s="59"/>
    </row>
    <row r="54" spans="2:25" customFormat="1">
      <c r="B54" s="59" t="s">
        <v>125</v>
      </c>
      <c r="C54" s="59" t="s">
        <v>126</v>
      </c>
      <c r="D54" s="60">
        <v>43823</v>
      </c>
      <c r="E54" s="59">
        <v>6583</v>
      </c>
      <c r="F54" s="59">
        <v>46</v>
      </c>
      <c r="G54" s="59">
        <v>10</v>
      </c>
      <c r="H54" s="59"/>
      <c r="I54" s="59">
        <v>1</v>
      </c>
      <c r="J54" s="59"/>
      <c r="K54" s="59">
        <v>1</v>
      </c>
      <c r="L54" s="59">
        <v>2</v>
      </c>
      <c r="M54" s="59"/>
      <c r="N54" s="59">
        <v>1</v>
      </c>
      <c r="O54" s="59">
        <v>1</v>
      </c>
      <c r="P54" s="59">
        <v>2</v>
      </c>
      <c r="Q54" s="59">
        <v>2</v>
      </c>
      <c r="R54" s="59"/>
      <c r="S54" s="59"/>
      <c r="T54" s="59"/>
      <c r="U54" s="59"/>
      <c r="V54" s="59"/>
      <c r="W54" s="59"/>
      <c r="X54" s="59"/>
      <c r="Y54" s="59"/>
    </row>
    <row r="55" spans="2:25" customFormat="1">
      <c r="B55" s="59" t="s">
        <v>124</v>
      </c>
      <c r="C55" s="59" t="s">
        <v>126</v>
      </c>
      <c r="D55" s="60">
        <v>43823</v>
      </c>
      <c r="E55" s="59">
        <v>8377</v>
      </c>
      <c r="F55" s="59">
        <v>43</v>
      </c>
      <c r="G55" s="59">
        <v>10</v>
      </c>
      <c r="H55" s="59"/>
      <c r="I55" s="59"/>
      <c r="J55" s="59">
        <v>1</v>
      </c>
      <c r="K55" s="59"/>
      <c r="L55" s="59">
        <v>1</v>
      </c>
      <c r="M55" s="59">
        <v>1</v>
      </c>
      <c r="N55" s="59">
        <v>1</v>
      </c>
      <c r="O55" s="59">
        <v>1</v>
      </c>
      <c r="P55" s="59">
        <v>1</v>
      </c>
      <c r="Q55" s="59">
        <v>3</v>
      </c>
      <c r="R55" s="59">
        <v>1</v>
      </c>
      <c r="S55" s="59"/>
      <c r="T55" s="59"/>
      <c r="U55" s="59"/>
      <c r="V55" s="59"/>
      <c r="W55" s="59"/>
      <c r="X55" s="59"/>
      <c r="Y55" s="59"/>
    </row>
    <row r="56" spans="2:25" customFormat="1">
      <c r="B56" s="59" t="s">
        <v>123</v>
      </c>
      <c r="C56" s="59" t="s">
        <v>126</v>
      </c>
      <c r="D56" s="60">
        <v>43823</v>
      </c>
      <c r="E56" s="59">
        <v>3429</v>
      </c>
      <c r="F56" s="59">
        <v>40</v>
      </c>
      <c r="G56" s="59">
        <v>10</v>
      </c>
      <c r="H56" s="59">
        <v>1</v>
      </c>
      <c r="I56" s="59"/>
      <c r="J56" s="59">
        <v>2</v>
      </c>
      <c r="K56" s="59">
        <v>4</v>
      </c>
      <c r="L56" s="59">
        <v>2</v>
      </c>
      <c r="M56" s="59">
        <v>1</v>
      </c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</row>
    <row r="57" spans="2:25" customFormat="1">
      <c r="B57" s="59" t="s">
        <v>122</v>
      </c>
      <c r="C57" s="59" t="s">
        <v>126</v>
      </c>
      <c r="D57" s="60">
        <v>43823</v>
      </c>
      <c r="E57" s="59">
        <v>5155</v>
      </c>
      <c r="F57" s="59">
        <v>58</v>
      </c>
      <c r="G57" s="59">
        <v>10</v>
      </c>
      <c r="H57" s="59">
        <v>2</v>
      </c>
      <c r="I57" s="59"/>
      <c r="J57" s="59"/>
      <c r="K57" s="59">
        <v>2</v>
      </c>
      <c r="L57" s="59"/>
      <c r="M57" s="59">
        <v>1</v>
      </c>
      <c r="N57" s="59">
        <v>2</v>
      </c>
      <c r="O57" s="59"/>
      <c r="P57" s="59">
        <v>3</v>
      </c>
      <c r="Q57" s="59"/>
      <c r="R57" s="59"/>
      <c r="S57" s="59"/>
      <c r="T57" s="59"/>
      <c r="U57" s="59"/>
      <c r="V57" s="59"/>
      <c r="W57" s="59"/>
      <c r="X57" s="59"/>
      <c r="Y57" s="59"/>
    </row>
    <row r="58" spans="2:25" customFormat="1">
      <c r="B58" s="59" t="s">
        <v>121</v>
      </c>
      <c r="C58" s="59" t="s">
        <v>126</v>
      </c>
      <c r="D58" s="60">
        <v>43823</v>
      </c>
      <c r="E58" s="59">
        <v>7395</v>
      </c>
      <c r="F58" s="59">
        <v>45</v>
      </c>
      <c r="G58" s="59">
        <v>10</v>
      </c>
      <c r="H58" s="59"/>
      <c r="I58" s="59">
        <v>2</v>
      </c>
      <c r="J58" s="59"/>
      <c r="K58" s="59"/>
      <c r="L58" s="59"/>
      <c r="M58" s="59">
        <v>1</v>
      </c>
      <c r="N58" s="59">
        <v>1</v>
      </c>
      <c r="O58" s="59"/>
      <c r="P58" s="59">
        <v>3</v>
      </c>
      <c r="Q58" s="59">
        <v>3</v>
      </c>
      <c r="R58" s="59"/>
      <c r="S58" s="59"/>
      <c r="T58" s="59"/>
      <c r="U58" s="59"/>
      <c r="V58" s="59"/>
      <c r="W58" s="59"/>
      <c r="X58" s="59"/>
      <c r="Y58" s="59"/>
    </row>
    <row r="59" spans="2:25" customFormat="1">
      <c r="B59" s="59" t="s">
        <v>120</v>
      </c>
      <c r="C59" s="59" t="s">
        <v>126</v>
      </c>
      <c r="D59" s="60">
        <v>43823</v>
      </c>
      <c r="E59" s="59">
        <v>4508</v>
      </c>
      <c r="F59" s="59">
        <v>64</v>
      </c>
      <c r="G59" s="59">
        <v>10</v>
      </c>
      <c r="H59" s="59">
        <v>2</v>
      </c>
      <c r="I59" s="59"/>
      <c r="J59" s="59">
        <v>1</v>
      </c>
      <c r="K59" s="59">
        <v>1</v>
      </c>
      <c r="L59" s="59">
        <v>1</v>
      </c>
      <c r="M59" s="59"/>
      <c r="N59" s="59">
        <v>3</v>
      </c>
      <c r="O59" s="59">
        <v>1</v>
      </c>
      <c r="P59" s="59">
        <v>1</v>
      </c>
      <c r="Q59" s="59"/>
      <c r="R59" s="59"/>
      <c r="S59" s="59"/>
      <c r="T59" s="59"/>
      <c r="U59" s="59"/>
      <c r="V59" s="59"/>
      <c r="W59" s="59"/>
      <c r="X59" s="59"/>
      <c r="Y59" s="59"/>
    </row>
    <row r="60" spans="2:25" customFormat="1">
      <c r="B60" s="59" t="s">
        <v>125</v>
      </c>
      <c r="C60" s="59" t="s">
        <v>119</v>
      </c>
      <c r="D60" s="60">
        <v>43823</v>
      </c>
      <c r="E60" s="59">
        <v>4.7</v>
      </c>
      <c r="F60" s="93">
        <v>28.457308720196988</v>
      </c>
      <c r="G60" s="59">
        <v>10</v>
      </c>
      <c r="H60" s="59" t="s">
        <v>42</v>
      </c>
      <c r="I60" s="59" t="s">
        <v>42</v>
      </c>
      <c r="J60" s="59" t="s">
        <v>42</v>
      </c>
      <c r="K60" s="59">
        <v>3</v>
      </c>
      <c r="L60" s="59" t="s">
        <v>42</v>
      </c>
      <c r="M60" s="59">
        <v>5</v>
      </c>
      <c r="N60" s="59">
        <v>1</v>
      </c>
      <c r="O60" s="59">
        <v>1</v>
      </c>
      <c r="P60" s="59" t="s">
        <v>42</v>
      </c>
      <c r="Q60" s="59" t="s">
        <v>42</v>
      </c>
      <c r="R60" s="59" t="s">
        <v>42</v>
      </c>
      <c r="S60" s="59" t="s">
        <v>42</v>
      </c>
      <c r="T60" s="59" t="s">
        <v>42</v>
      </c>
      <c r="U60" s="59"/>
      <c r="V60" s="59"/>
      <c r="W60" s="59"/>
      <c r="X60" s="59"/>
      <c r="Y60" s="59"/>
    </row>
    <row r="61" spans="2:25" customFormat="1">
      <c r="B61" s="59" t="s">
        <v>124</v>
      </c>
      <c r="C61" s="59" t="s">
        <v>119</v>
      </c>
      <c r="D61" s="60">
        <v>43823</v>
      </c>
      <c r="E61" s="59">
        <v>4.3</v>
      </c>
      <c r="F61" s="93">
        <v>24.636044313287908</v>
      </c>
      <c r="G61" s="59">
        <v>10</v>
      </c>
      <c r="H61" s="59" t="s">
        <v>42</v>
      </c>
      <c r="I61" s="59" t="s">
        <v>42</v>
      </c>
      <c r="J61" s="59" t="s">
        <v>42</v>
      </c>
      <c r="K61" s="59">
        <v>2</v>
      </c>
      <c r="L61" s="59">
        <v>5</v>
      </c>
      <c r="M61" s="59">
        <v>1</v>
      </c>
      <c r="N61" s="59">
        <v>2</v>
      </c>
      <c r="O61" s="59" t="s">
        <v>42</v>
      </c>
      <c r="P61" s="59" t="s">
        <v>42</v>
      </c>
      <c r="Q61" s="59" t="s">
        <v>42</v>
      </c>
      <c r="R61" s="59" t="s">
        <v>42</v>
      </c>
      <c r="S61" s="59" t="s">
        <v>42</v>
      </c>
      <c r="T61" s="59" t="s">
        <v>42</v>
      </c>
      <c r="U61" s="59"/>
      <c r="V61" s="59"/>
      <c r="W61" s="59"/>
      <c r="X61" s="59"/>
      <c r="Y61" s="59"/>
    </row>
    <row r="62" spans="2:25" customFormat="1">
      <c r="B62" s="59" t="s">
        <v>123</v>
      </c>
      <c r="C62" s="59" t="s">
        <v>119</v>
      </c>
      <c r="D62" s="60">
        <v>43823</v>
      </c>
      <c r="E62" s="59">
        <v>3.8</v>
      </c>
      <c r="F62" s="93">
        <v>40.76824574955176</v>
      </c>
      <c r="G62" s="59">
        <v>10</v>
      </c>
      <c r="H62" s="59" t="s">
        <v>42</v>
      </c>
      <c r="I62" s="59" t="s">
        <v>42</v>
      </c>
      <c r="J62" s="59">
        <v>3</v>
      </c>
      <c r="K62" s="59">
        <v>1</v>
      </c>
      <c r="L62" s="59">
        <v>3</v>
      </c>
      <c r="M62" s="59">
        <v>1</v>
      </c>
      <c r="N62" s="59">
        <v>2</v>
      </c>
      <c r="O62" s="59" t="s">
        <v>42</v>
      </c>
      <c r="P62" s="59" t="s">
        <v>42</v>
      </c>
      <c r="Q62" s="59" t="s">
        <v>42</v>
      </c>
      <c r="R62" s="59" t="s">
        <v>42</v>
      </c>
      <c r="S62" s="59" t="s">
        <v>42</v>
      </c>
      <c r="T62" s="59" t="s">
        <v>42</v>
      </c>
      <c r="U62" s="59"/>
      <c r="V62" s="59"/>
      <c r="W62" s="59"/>
      <c r="X62" s="59"/>
      <c r="Y62" s="59"/>
    </row>
    <row r="63" spans="2:25" customFormat="1">
      <c r="B63" s="59" t="s">
        <v>122</v>
      </c>
      <c r="C63" s="59" t="s">
        <v>119</v>
      </c>
      <c r="D63" s="60">
        <v>43823</v>
      </c>
      <c r="E63" s="59">
        <v>3.5</v>
      </c>
      <c r="F63" s="93">
        <v>45.175395145262563</v>
      </c>
      <c r="G63" s="59">
        <v>10</v>
      </c>
      <c r="H63" s="59" t="s">
        <v>42</v>
      </c>
      <c r="I63" s="59" t="s">
        <v>42</v>
      </c>
      <c r="J63" s="59">
        <v>3</v>
      </c>
      <c r="K63" s="59">
        <v>4</v>
      </c>
      <c r="L63" s="59" t="s">
        <v>42</v>
      </c>
      <c r="M63" s="59">
        <v>1</v>
      </c>
      <c r="N63" s="59">
        <v>2</v>
      </c>
      <c r="O63" s="59" t="s">
        <v>42</v>
      </c>
      <c r="P63" s="59" t="s">
        <v>42</v>
      </c>
      <c r="Q63" s="59" t="s">
        <v>42</v>
      </c>
      <c r="R63" s="59" t="s">
        <v>42</v>
      </c>
      <c r="S63" s="59" t="s">
        <v>42</v>
      </c>
      <c r="T63" s="59" t="s">
        <v>42</v>
      </c>
      <c r="U63" s="59"/>
      <c r="V63" s="59"/>
      <c r="W63" s="59"/>
      <c r="X63" s="59"/>
      <c r="Y63" s="59"/>
    </row>
    <row r="64" spans="2:25" customFormat="1">
      <c r="B64" s="59" t="s">
        <v>121</v>
      </c>
      <c r="C64" s="59" t="s">
        <v>119</v>
      </c>
      <c r="D64" s="60">
        <v>43823</v>
      </c>
      <c r="E64" s="59">
        <v>5.8</v>
      </c>
      <c r="F64" s="93">
        <v>15.843734197804876</v>
      </c>
      <c r="G64" s="59">
        <v>10</v>
      </c>
      <c r="H64" s="59" t="s">
        <v>42</v>
      </c>
      <c r="I64" s="59" t="s">
        <v>42</v>
      </c>
      <c r="J64" s="59" t="s">
        <v>42</v>
      </c>
      <c r="K64" s="59" t="s">
        <v>42</v>
      </c>
      <c r="L64" s="59">
        <v>1</v>
      </c>
      <c r="M64" s="59">
        <v>2</v>
      </c>
      <c r="N64" s="59">
        <v>5</v>
      </c>
      <c r="O64" s="59">
        <v>2</v>
      </c>
      <c r="P64" s="59" t="s">
        <v>42</v>
      </c>
      <c r="Q64" s="59" t="s">
        <v>42</v>
      </c>
      <c r="R64" s="59" t="s">
        <v>42</v>
      </c>
      <c r="S64" s="59" t="s">
        <v>42</v>
      </c>
      <c r="T64" s="59" t="s">
        <v>42</v>
      </c>
      <c r="U64" s="59"/>
      <c r="V64" s="59"/>
      <c r="W64" s="59"/>
      <c r="X64" s="59"/>
      <c r="Y64" s="59"/>
    </row>
    <row r="65" spans="2:25" customFormat="1">
      <c r="B65" s="59" t="s">
        <v>120</v>
      </c>
      <c r="C65" s="59" t="s">
        <v>119</v>
      </c>
      <c r="D65" s="60">
        <v>43823</v>
      </c>
      <c r="E65" s="61">
        <v>7.2</v>
      </c>
      <c r="F65" s="93">
        <v>20.496244093683952</v>
      </c>
      <c r="G65" s="59">
        <v>10</v>
      </c>
      <c r="H65" s="59" t="s">
        <v>42</v>
      </c>
      <c r="I65" s="59" t="s">
        <v>42</v>
      </c>
      <c r="J65" s="59" t="s">
        <v>42</v>
      </c>
      <c r="K65" s="59" t="s">
        <v>42</v>
      </c>
      <c r="L65" s="59" t="s">
        <v>42</v>
      </c>
      <c r="M65" s="59" t="s">
        <v>42</v>
      </c>
      <c r="N65" s="59">
        <v>5</v>
      </c>
      <c r="O65" s="59">
        <v>1</v>
      </c>
      <c r="P65" s="59">
        <v>2</v>
      </c>
      <c r="Q65" s="59">
        <v>1</v>
      </c>
      <c r="R65" s="59">
        <v>1</v>
      </c>
      <c r="S65" s="59" t="s">
        <v>42</v>
      </c>
      <c r="T65" s="59" t="s">
        <v>42</v>
      </c>
      <c r="U65" s="59"/>
      <c r="V65" s="59"/>
      <c r="W65" s="59"/>
      <c r="X65" s="59"/>
      <c r="Y65" s="59"/>
    </row>
    <row r="67" spans="2:25" customFormat="1">
      <c r="B67" s="81" t="s">
        <v>118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2:25" customFormat="1">
      <c r="B68" s="82" t="s">
        <v>100</v>
      </c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4"/>
    </row>
    <row r="69" spans="2:25" customFormat="1">
      <c r="B69" s="85" t="s">
        <v>159</v>
      </c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86"/>
    </row>
    <row r="70" spans="2:25" customFormat="1">
      <c r="B70" s="85" t="s">
        <v>160</v>
      </c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86"/>
    </row>
    <row r="71" spans="2:25" customFormat="1">
      <c r="B71" s="85" t="s">
        <v>158</v>
      </c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86"/>
    </row>
    <row r="72" spans="2:25" customFormat="1">
      <c r="B72" s="88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90"/>
    </row>
    <row r="75" spans="2:25" customFormat="1">
      <c r="B75" s="110" t="s">
        <v>97</v>
      </c>
      <c r="C75" s="110"/>
      <c r="D75" s="110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0"/>
      <c r="V75" s="110"/>
      <c r="W75" s="110"/>
      <c r="X75" s="110"/>
      <c r="Y75" s="110"/>
    </row>
    <row r="76" spans="2:25" customFormat="1" ht="17.25">
      <c r="B76" s="111" t="s">
        <v>98</v>
      </c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1"/>
    </row>
  </sheetData>
  <mergeCells count="18"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  <mergeCell ref="B75:Y75"/>
    <mergeCell ref="B76:Y76"/>
    <mergeCell ref="G7:H7"/>
    <mergeCell ref="J7:N7"/>
    <mergeCell ref="U7:X7"/>
    <mergeCell ref="G8:H8"/>
    <mergeCell ref="J8:N8"/>
    <mergeCell ref="U8:X8"/>
  </mergeCells>
  <phoneticPr fontId="3" type="noConversion"/>
  <conditionalFormatting sqref="B11:Y11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8:D49 D12:D29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48:Y50 B12:Y29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50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48:D50 D12:D29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65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65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tabSelected="1" topLeftCell="A21" workbookViewId="0">
      <selection activeCell="B37" sqref="B37"/>
    </sheetView>
  </sheetViews>
  <sheetFormatPr defaultRowHeight="16.5"/>
  <cols>
    <col min="1" max="1" width="1.375" style="1" customWidth="1"/>
    <col min="2" max="2" width="13.25" style="1" customWidth="1"/>
    <col min="3" max="3" width="9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73"/>
      <c r="C1" s="74"/>
      <c r="D1" s="75"/>
      <c r="E1" s="4"/>
      <c r="F1" s="75"/>
      <c r="G1" s="99"/>
      <c r="H1" s="99"/>
      <c r="I1" s="99"/>
      <c r="J1" s="75"/>
      <c r="K1" s="75"/>
      <c r="L1" s="75"/>
      <c r="M1" s="75"/>
      <c r="N1" s="75"/>
      <c r="O1" s="5"/>
      <c r="P1" s="75"/>
      <c r="Q1" s="5"/>
      <c r="R1" s="75"/>
      <c r="S1" s="75"/>
      <c r="T1" s="94"/>
      <c r="U1" s="75"/>
      <c r="V1" s="75"/>
      <c r="W1" s="75"/>
      <c r="X1" s="75"/>
      <c r="Y1" s="75"/>
    </row>
    <row r="2" spans="1:25" ht="20.25">
      <c r="B2" s="100" t="s">
        <v>161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</row>
    <row r="3" spans="1:25">
      <c r="B3" s="106" t="s">
        <v>162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</row>
    <row r="4" spans="1:25" ht="17.25" thickBot="1">
      <c r="A4" s="7"/>
      <c r="B4" s="8" t="s">
        <v>163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07" t="s">
        <v>164</v>
      </c>
      <c r="C5" s="76" t="s">
        <v>165</v>
      </c>
      <c r="D5" s="13"/>
      <c r="E5" s="14" t="s">
        <v>166</v>
      </c>
      <c r="F5" s="15"/>
      <c r="G5" s="102" t="s">
        <v>167</v>
      </c>
      <c r="H5" s="102"/>
      <c r="I5" s="16"/>
      <c r="J5" s="103">
        <v>43845</v>
      </c>
      <c r="K5" s="103"/>
      <c r="L5" s="103"/>
      <c r="M5" s="103"/>
      <c r="N5" s="103"/>
      <c r="O5" s="16"/>
      <c r="P5" s="17" t="s">
        <v>168</v>
      </c>
      <c r="Q5" s="18"/>
      <c r="R5" s="19"/>
      <c r="S5" s="14"/>
      <c r="T5" s="14"/>
      <c r="U5" s="104">
        <v>43486</v>
      </c>
      <c r="V5" s="105"/>
      <c r="W5" s="105"/>
      <c r="X5" s="105"/>
      <c r="Y5" s="20"/>
    </row>
    <row r="6" spans="1:25">
      <c r="A6" s="7"/>
      <c r="B6" s="108"/>
      <c r="C6" s="77" t="s">
        <v>169</v>
      </c>
      <c r="D6" s="23"/>
      <c r="E6" s="24" t="s">
        <v>170</v>
      </c>
      <c r="F6" s="25"/>
      <c r="G6" s="95" t="s">
        <v>171</v>
      </c>
      <c r="H6" s="95"/>
      <c r="I6" s="26"/>
      <c r="J6" s="96">
        <v>43700</v>
      </c>
      <c r="K6" s="96"/>
      <c r="L6" s="96"/>
      <c r="M6" s="96"/>
      <c r="N6" s="96"/>
      <c r="O6" s="26"/>
      <c r="P6" s="27" t="s">
        <v>172</v>
      </c>
      <c r="Q6" s="28"/>
      <c r="R6" s="28"/>
      <c r="S6" s="26"/>
      <c r="T6" s="28"/>
      <c r="U6" s="97"/>
      <c r="V6" s="97"/>
      <c r="W6" s="97"/>
      <c r="X6" s="97"/>
      <c r="Y6" s="29" t="s">
        <v>173</v>
      </c>
    </row>
    <row r="7" spans="1:25">
      <c r="A7" s="7"/>
      <c r="B7" s="108"/>
      <c r="C7" s="77" t="s">
        <v>174</v>
      </c>
      <c r="D7" s="23"/>
      <c r="E7" s="32"/>
      <c r="F7" s="33"/>
      <c r="G7" s="95" t="s">
        <v>175</v>
      </c>
      <c r="H7" s="95"/>
      <c r="I7" s="26"/>
      <c r="J7" s="98"/>
      <c r="K7" s="98"/>
      <c r="L7" s="98"/>
      <c r="M7" s="98"/>
      <c r="N7" s="98"/>
      <c r="O7" s="26"/>
      <c r="P7" s="27" t="s">
        <v>176</v>
      </c>
      <c r="Q7" s="32"/>
      <c r="R7" s="32"/>
      <c r="S7" s="32"/>
      <c r="T7" s="32"/>
      <c r="U7" s="97"/>
      <c r="V7" s="97"/>
      <c r="W7" s="97"/>
      <c r="X7" s="97"/>
      <c r="Y7" s="34"/>
    </row>
    <row r="8" spans="1:25" ht="17.25" thickBot="1">
      <c r="A8" s="30"/>
      <c r="B8" s="109"/>
      <c r="C8" s="78" t="s">
        <v>177</v>
      </c>
      <c r="D8" s="37"/>
      <c r="E8" s="43"/>
      <c r="F8" s="39"/>
      <c r="G8" s="112"/>
      <c r="H8" s="112"/>
      <c r="I8" s="36"/>
      <c r="J8" s="113"/>
      <c r="K8" s="113"/>
      <c r="L8" s="113"/>
      <c r="M8" s="113"/>
      <c r="N8" s="113"/>
      <c r="O8" s="36"/>
      <c r="P8" s="40"/>
      <c r="Q8" s="43"/>
      <c r="R8" s="43"/>
      <c r="S8" s="43"/>
      <c r="T8" s="43"/>
      <c r="U8" s="114"/>
      <c r="V8" s="114"/>
      <c r="W8" s="114"/>
      <c r="X8" s="114"/>
      <c r="Y8" s="45"/>
    </row>
    <row r="9" spans="1:25" ht="18" thickTop="1" thickBot="1">
      <c r="B9" s="46" t="s">
        <v>178</v>
      </c>
      <c r="C9" s="47"/>
      <c r="D9" s="79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0" t="str">
        <f>E6</f>
        <v>혜인농장</v>
      </c>
      <c r="C10" s="51" t="s">
        <v>179</v>
      </c>
      <c r="D10" s="52">
        <f>ROUNDDOWN((J5-J6+1)/7,0)</f>
        <v>20</v>
      </c>
      <c r="E10" s="53" t="s">
        <v>180</v>
      </c>
      <c r="F10" s="54">
        <f>(J5-J6+1)-(D10*7)</f>
        <v>6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58" t="s">
        <v>27</v>
      </c>
      <c r="C11" s="58" t="s">
        <v>28</v>
      </c>
      <c r="D11" s="58" t="s">
        <v>29</v>
      </c>
      <c r="E11" s="58" t="s">
        <v>30</v>
      </c>
      <c r="F11" s="58" t="s">
        <v>31</v>
      </c>
      <c r="G11" s="58" t="s">
        <v>32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>
      <c r="B12" s="59" t="s">
        <v>181</v>
      </c>
      <c r="C12" s="59" t="s">
        <v>182</v>
      </c>
      <c r="D12" s="60">
        <v>43845</v>
      </c>
      <c r="E12" s="61">
        <v>75</v>
      </c>
      <c r="F12" s="93">
        <v>59</v>
      </c>
      <c r="G12" s="59">
        <v>10</v>
      </c>
      <c r="H12" s="59">
        <v>10</v>
      </c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</row>
    <row r="13" spans="1:25">
      <c r="B13" s="59" t="s">
        <v>183</v>
      </c>
      <c r="C13" s="59" t="s">
        <v>182</v>
      </c>
      <c r="D13" s="60">
        <v>43845</v>
      </c>
      <c r="E13" s="61">
        <v>98</v>
      </c>
      <c r="F13" s="93">
        <v>157</v>
      </c>
      <c r="G13" s="59">
        <v>10</v>
      </c>
      <c r="H13" s="59">
        <v>10</v>
      </c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</row>
    <row r="14" spans="1:25">
      <c r="B14" s="59" t="s">
        <v>184</v>
      </c>
      <c r="C14" s="59" t="s">
        <v>182</v>
      </c>
      <c r="D14" s="60">
        <v>43845</v>
      </c>
      <c r="E14" s="61">
        <v>19</v>
      </c>
      <c r="F14" s="93">
        <v>122</v>
      </c>
      <c r="G14" s="59">
        <v>10</v>
      </c>
      <c r="H14" s="59">
        <v>10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</row>
    <row r="15" spans="1:25">
      <c r="B15" s="59" t="s">
        <v>185</v>
      </c>
      <c r="C15" s="59" t="s">
        <v>182</v>
      </c>
      <c r="D15" s="60">
        <v>43845</v>
      </c>
      <c r="E15" s="61">
        <v>29</v>
      </c>
      <c r="F15" s="93">
        <v>106</v>
      </c>
      <c r="G15" s="59">
        <v>10</v>
      </c>
      <c r="H15" s="59">
        <v>10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</row>
    <row r="16" spans="1:25">
      <c r="B16" s="59" t="s">
        <v>186</v>
      </c>
      <c r="C16" s="59" t="s">
        <v>182</v>
      </c>
      <c r="D16" s="60">
        <v>43845</v>
      </c>
      <c r="E16" s="61">
        <v>69</v>
      </c>
      <c r="F16" s="93">
        <v>195</v>
      </c>
      <c r="G16" s="59">
        <v>10</v>
      </c>
      <c r="H16" s="59">
        <v>10</v>
      </c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</row>
    <row r="17" spans="1:25">
      <c r="A17"/>
      <c r="B17" s="59" t="s">
        <v>187</v>
      </c>
      <c r="C17" s="59" t="s">
        <v>182</v>
      </c>
      <c r="D17" s="60">
        <v>43845</v>
      </c>
      <c r="E17" s="61">
        <v>61</v>
      </c>
      <c r="F17" s="93">
        <v>102</v>
      </c>
      <c r="G17" s="59">
        <v>10</v>
      </c>
      <c r="H17" s="59">
        <v>10</v>
      </c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</row>
    <row r="18" spans="1:25">
      <c r="A18"/>
      <c r="B18" s="59" t="s">
        <v>181</v>
      </c>
      <c r="C18" s="59" t="s">
        <v>188</v>
      </c>
      <c r="D18" s="60">
        <v>43845</v>
      </c>
      <c r="E18" s="59">
        <v>31</v>
      </c>
      <c r="F18" s="59">
        <v>158</v>
      </c>
      <c r="G18" s="59">
        <v>10</v>
      </c>
      <c r="H18" s="59">
        <v>10</v>
      </c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</row>
    <row r="19" spans="1:25">
      <c r="A19"/>
      <c r="B19" s="59" t="s">
        <v>183</v>
      </c>
      <c r="C19" s="59" t="s">
        <v>188</v>
      </c>
      <c r="D19" s="60">
        <v>43845</v>
      </c>
      <c r="E19" s="59">
        <v>5</v>
      </c>
      <c r="F19" s="59">
        <v>100</v>
      </c>
      <c r="G19" s="59">
        <v>10</v>
      </c>
      <c r="H19" s="59">
        <v>10</v>
      </c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</row>
    <row r="20" spans="1:25">
      <c r="A20"/>
      <c r="B20" s="59" t="s">
        <v>184</v>
      </c>
      <c r="C20" s="59" t="s">
        <v>188</v>
      </c>
      <c r="D20" s="60">
        <v>43845</v>
      </c>
      <c r="E20" s="59">
        <v>15</v>
      </c>
      <c r="F20" s="59">
        <v>107</v>
      </c>
      <c r="G20" s="59">
        <v>10</v>
      </c>
      <c r="H20" s="59">
        <v>10</v>
      </c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</row>
    <row r="21" spans="1:25">
      <c r="A21"/>
      <c r="B21" s="59" t="s">
        <v>185</v>
      </c>
      <c r="C21" s="59" t="s">
        <v>188</v>
      </c>
      <c r="D21" s="60">
        <v>43845</v>
      </c>
      <c r="E21" s="59">
        <v>15</v>
      </c>
      <c r="F21" s="59">
        <v>93</v>
      </c>
      <c r="G21" s="59">
        <v>10</v>
      </c>
      <c r="H21" s="59">
        <v>10</v>
      </c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</row>
    <row r="22" spans="1:25">
      <c r="A22"/>
      <c r="B22" s="59" t="s">
        <v>186</v>
      </c>
      <c r="C22" s="59" t="s">
        <v>188</v>
      </c>
      <c r="D22" s="60">
        <v>43845</v>
      </c>
      <c r="E22" s="59">
        <v>161</v>
      </c>
      <c r="F22" s="59">
        <v>158</v>
      </c>
      <c r="G22" s="59">
        <v>10</v>
      </c>
      <c r="H22" s="59">
        <v>10</v>
      </c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</row>
    <row r="23" spans="1:25">
      <c r="A23"/>
      <c r="B23" s="59" t="s">
        <v>187</v>
      </c>
      <c r="C23" s="59" t="s">
        <v>188</v>
      </c>
      <c r="D23" s="60">
        <v>43845</v>
      </c>
      <c r="E23" s="59">
        <v>18</v>
      </c>
      <c r="F23" s="59">
        <v>50</v>
      </c>
      <c r="G23" s="59">
        <v>10</v>
      </c>
      <c r="H23" s="59">
        <v>10</v>
      </c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</row>
    <row r="24" spans="1:25">
      <c r="A24"/>
      <c r="B24" s="59" t="s">
        <v>181</v>
      </c>
      <c r="C24" s="59" t="s">
        <v>92</v>
      </c>
      <c r="D24" s="60">
        <v>43845</v>
      </c>
      <c r="E24" s="59">
        <v>1693</v>
      </c>
      <c r="F24" s="59">
        <v>49</v>
      </c>
      <c r="G24" s="59">
        <v>10</v>
      </c>
      <c r="H24" s="59">
        <v>1</v>
      </c>
      <c r="I24" s="59">
        <v>1</v>
      </c>
      <c r="J24" s="59">
        <v>5</v>
      </c>
      <c r="K24" s="59">
        <v>2</v>
      </c>
      <c r="L24" s="59">
        <v>1</v>
      </c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</row>
    <row r="25" spans="1:25">
      <c r="A25"/>
      <c r="B25" s="59" t="s">
        <v>183</v>
      </c>
      <c r="C25" s="59" t="s">
        <v>92</v>
      </c>
      <c r="D25" s="60">
        <v>43845</v>
      </c>
      <c r="E25" s="59">
        <v>1915</v>
      </c>
      <c r="F25" s="59">
        <v>43</v>
      </c>
      <c r="G25" s="59">
        <v>10</v>
      </c>
      <c r="H25" s="59"/>
      <c r="I25" s="59">
        <v>2</v>
      </c>
      <c r="J25" s="59">
        <v>3</v>
      </c>
      <c r="K25" s="59">
        <v>4</v>
      </c>
      <c r="L25" s="59">
        <v>1</v>
      </c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</row>
    <row r="26" spans="1:25">
      <c r="A26"/>
      <c r="B26" s="59" t="s">
        <v>184</v>
      </c>
      <c r="C26" s="59" t="s">
        <v>92</v>
      </c>
      <c r="D26" s="60">
        <v>43845</v>
      </c>
      <c r="E26" s="59">
        <v>2384</v>
      </c>
      <c r="F26" s="59">
        <v>49</v>
      </c>
      <c r="G26" s="59">
        <v>10</v>
      </c>
      <c r="H26" s="59">
        <v>1</v>
      </c>
      <c r="I26" s="59">
        <v>1</v>
      </c>
      <c r="J26" s="59">
        <v>2</v>
      </c>
      <c r="K26" s="59">
        <v>2</v>
      </c>
      <c r="L26" s="59">
        <v>4</v>
      </c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</row>
    <row r="27" spans="1:25">
      <c r="A27"/>
      <c r="B27" s="59" t="s">
        <v>185</v>
      </c>
      <c r="C27" s="59" t="s">
        <v>92</v>
      </c>
      <c r="D27" s="60">
        <v>43845</v>
      </c>
      <c r="E27" s="59">
        <v>2050</v>
      </c>
      <c r="F27" s="59">
        <v>58</v>
      </c>
      <c r="G27" s="59">
        <v>10</v>
      </c>
      <c r="H27" s="59">
        <v>2</v>
      </c>
      <c r="I27" s="59"/>
      <c r="J27" s="59">
        <v>2</v>
      </c>
      <c r="K27" s="59">
        <v>5</v>
      </c>
      <c r="L27" s="59"/>
      <c r="M27" s="59">
        <v>1</v>
      </c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</row>
    <row r="28" spans="1:25">
      <c r="A28"/>
      <c r="B28" s="59" t="s">
        <v>186</v>
      </c>
      <c r="C28" s="59" t="s">
        <v>92</v>
      </c>
      <c r="D28" s="60">
        <v>43845</v>
      </c>
      <c r="E28" s="59">
        <v>2448</v>
      </c>
      <c r="F28" s="59">
        <v>28</v>
      </c>
      <c r="G28" s="59">
        <v>10</v>
      </c>
      <c r="H28" s="59"/>
      <c r="I28" s="59"/>
      <c r="J28" s="59">
        <v>2</v>
      </c>
      <c r="K28" s="59">
        <v>6</v>
      </c>
      <c r="L28" s="59">
        <v>2</v>
      </c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</row>
    <row r="29" spans="1:25">
      <c r="A29"/>
      <c r="B29" s="59" t="s">
        <v>187</v>
      </c>
      <c r="C29" s="59" t="s">
        <v>92</v>
      </c>
      <c r="D29" s="60">
        <v>43845</v>
      </c>
      <c r="E29" s="59">
        <v>3827</v>
      </c>
      <c r="F29" s="59">
        <v>17</v>
      </c>
      <c r="G29" s="59">
        <v>10</v>
      </c>
      <c r="H29" s="59"/>
      <c r="I29" s="59"/>
      <c r="J29" s="59"/>
      <c r="K29" s="59">
        <v>2</v>
      </c>
      <c r="L29" s="59">
        <v>3</v>
      </c>
      <c r="M29" s="59">
        <v>5</v>
      </c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</row>
    <row r="31" spans="1:25">
      <c r="A31"/>
      <c r="B31" s="81" t="s">
        <v>189</v>
      </c>
    </row>
    <row r="32" spans="1:25">
      <c r="A32"/>
      <c r="B32" s="82" t="s">
        <v>190</v>
      </c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4"/>
    </row>
    <row r="33" spans="1:25">
      <c r="A33"/>
      <c r="B33" s="85" t="s">
        <v>191</v>
      </c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86"/>
    </row>
    <row r="34" spans="1:25">
      <c r="A34"/>
      <c r="B34" s="8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86"/>
    </row>
    <row r="35" spans="1:25">
      <c r="A35"/>
      <c r="B35" s="87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86"/>
    </row>
    <row r="36" spans="1:25">
      <c r="A36"/>
      <c r="B36" s="88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90"/>
    </row>
    <row r="39" spans="1:25">
      <c r="A39"/>
      <c r="B39" s="110" t="s">
        <v>97</v>
      </c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</row>
    <row r="40" spans="1:25" ht="17.25">
      <c r="A40"/>
      <c r="B40" s="111" t="s">
        <v>98</v>
      </c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</row>
  </sheetData>
  <mergeCells count="18"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  <mergeCell ref="B39:Y39"/>
    <mergeCell ref="B40:Y40"/>
    <mergeCell ref="G7:H7"/>
    <mergeCell ref="J7:N7"/>
    <mergeCell ref="U7:X7"/>
    <mergeCell ref="G8:H8"/>
    <mergeCell ref="J8:N8"/>
    <mergeCell ref="U8:X8"/>
  </mergeCells>
  <phoneticPr fontId="3" type="noConversion"/>
  <conditionalFormatting sqref="B11:Y11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:D29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9 B12:C17 E12:Y17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29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9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29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9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"/>
  <sheetViews>
    <sheetView topLeftCell="A11" zoomScale="70" zoomScaleNormal="70" workbookViewId="0">
      <selection activeCell="AJ28" sqref="AJ28"/>
    </sheetView>
  </sheetViews>
  <sheetFormatPr defaultRowHeight="16.5"/>
  <cols>
    <col min="3" max="4" width="4.375" customWidth="1"/>
    <col min="7" max="8" width="4.375" customWidth="1"/>
    <col min="11" max="12" width="4.375" customWidth="1"/>
    <col min="15" max="16" width="4.375" customWidth="1"/>
    <col min="19" max="20" width="4.375" customWidth="1"/>
    <col min="23" max="24" width="4.375" customWidth="1"/>
    <col min="27" max="28" width="4.375" customWidth="1"/>
  </cols>
  <sheetData>
    <row r="1" spans="1:29">
      <c r="B1" s="115" t="s">
        <v>44</v>
      </c>
      <c r="C1" s="116"/>
      <c r="D1" s="116"/>
      <c r="E1" s="117"/>
      <c r="F1" s="115" t="s">
        <v>45</v>
      </c>
      <c r="G1" s="116"/>
      <c r="H1" s="116"/>
      <c r="I1" s="117"/>
      <c r="J1" s="115" t="s">
        <v>46</v>
      </c>
      <c r="K1" s="116"/>
      <c r="L1" s="116"/>
      <c r="M1" s="117"/>
      <c r="N1" s="115" t="s">
        <v>47</v>
      </c>
      <c r="O1" s="116"/>
      <c r="P1" s="116"/>
      <c r="Q1" s="117"/>
      <c r="R1" s="115" t="s">
        <v>48</v>
      </c>
      <c r="S1" s="116"/>
      <c r="T1" s="116"/>
      <c r="U1" s="117"/>
      <c r="V1" s="115" t="s">
        <v>49</v>
      </c>
      <c r="W1" s="116"/>
      <c r="X1" s="116"/>
      <c r="Y1" s="117"/>
      <c r="Z1" s="115" t="s">
        <v>50</v>
      </c>
      <c r="AA1" s="116"/>
      <c r="AB1" s="116"/>
      <c r="AC1" s="117"/>
    </row>
    <row r="2" spans="1:29">
      <c r="B2" s="64" t="s">
        <v>51</v>
      </c>
      <c r="C2" s="65"/>
      <c r="D2" s="65"/>
      <c r="E2" s="66" t="s">
        <v>52</v>
      </c>
      <c r="F2" s="64"/>
      <c r="G2" s="65"/>
      <c r="H2" s="65"/>
      <c r="I2" s="66"/>
      <c r="J2" s="64"/>
      <c r="K2" s="65"/>
      <c r="L2" s="65"/>
      <c r="M2" s="66"/>
      <c r="N2" s="64"/>
      <c r="O2" s="65"/>
      <c r="P2" s="65"/>
      <c r="Q2" s="66"/>
      <c r="R2" s="64"/>
      <c r="S2" s="65"/>
      <c r="T2" s="65"/>
      <c r="U2" s="66"/>
      <c r="V2" s="64"/>
      <c r="W2" s="65"/>
      <c r="X2" s="65"/>
      <c r="Y2" s="66"/>
      <c r="Z2" s="64"/>
      <c r="AA2" s="65"/>
      <c r="AB2" s="65"/>
      <c r="AC2" s="66"/>
    </row>
    <row r="3" spans="1:29">
      <c r="A3" t="s">
        <v>53</v>
      </c>
      <c r="B3" s="67">
        <f ca="1">IFERROR(AVERAGEIF(INDIRECT(B$1&amp;"!$C$12:$C$500"),$A3,INDIRECT(B$1&amp;"!$E$12:$E$500")),NA())</f>
        <v>6.6199999999999992</v>
      </c>
      <c r="C3" s="68">
        <f ca="1">IF(SUMIF(INDIRECT(B$1&amp;"!$C$12:$C$500"),$A3,INDIRECT(B$1&amp;"!$G$12:$G$500"))=0,NA(),SUMIF(INDIRECT(B$1&amp;"!$C$12:$C$500"),$A3,INDIRECT(B$1&amp;"!$G$12:$G$500")))</f>
        <v>50</v>
      </c>
      <c r="D3" s="68">
        <f ca="1">SUMIF(INDIRECT(B$1&amp;"!$C$12:$C$500"),$A3,INDIRECT(B$1&amp;"!$h$12:$h$500"))</f>
        <v>1</v>
      </c>
      <c r="E3" s="69">
        <f ca="1">IFERROR((1-D3/C3),NA())</f>
        <v>0.98</v>
      </c>
      <c r="F3" s="67">
        <f ca="1">IFERROR(AVERAGEIF(INDIRECT(F$1&amp;"!$C$12:$C$500"),$A3,INDIRECT(F$1&amp;"!$E$12:$E$500")),NA())</f>
        <v>6.9799999999999995</v>
      </c>
      <c r="G3" s="68">
        <f ca="1">IF(SUMIF(INDIRECT(F$1&amp;"!$C$12:$C$500"),$A3,INDIRECT(F$1&amp;"!$G$12:$G$500"))=0,NA(),SUMIF(INDIRECT(F$1&amp;"!$C$12:$C$500"),$A3,INDIRECT(F$1&amp;"!$G$12:$G$500")))</f>
        <v>50</v>
      </c>
      <c r="H3" s="68">
        <f ca="1">SUMIF(INDIRECT(F$1&amp;"!$C$12:$C$500"),$A3,INDIRECT(F$1&amp;"!$h$12:$h$500"))</f>
        <v>0</v>
      </c>
      <c r="I3" s="69">
        <f ca="1">IFERROR((1-H3/G3),NA())</f>
        <v>1</v>
      </c>
      <c r="J3" s="67" t="e">
        <f ca="1">IFERROR(AVERAGEIF(INDIRECT(J$1&amp;"!$C$12:$C$500"),$A3,INDIRECT(J$1&amp;"!$E$12:$E$500")),NA())</f>
        <v>#N/A</v>
      </c>
      <c r="K3" s="68" t="e">
        <f ca="1">IF(SUMIF(INDIRECT(J$1&amp;"!$C$12:$C$500"),$A3,INDIRECT(J$1&amp;"!$G$12:$G$500"))=0,NA(),SUMIF(INDIRECT(J$1&amp;"!$C$12:$C$500"),$A3,INDIRECT(J$1&amp;"!$G$12:$G$500")))</f>
        <v>#N/A</v>
      </c>
      <c r="L3" s="68">
        <f ca="1">SUMIF(INDIRECT(J$1&amp;"!$C$12:$C$500"),$A3,INDIRECT(J$1&amp;"!$h$12:$h$500"))</f>
        <v>0</v>
      </c>
      <c r="M3" s="69" t="e">
        <f ca="1">IFERROR((1-L3/K3),NA())</f>
        <v>#N/A</v>
      </c>
      <c r="N3" s="67">
        <f ca="1">IFERROR(AVERAGEIF(INDIRECT(N$1&amp;"!$C$12:$C$500"),$A3,INDIRECT(N$1&amp;"!$E$12:$E$500")),NA())</f>
        <v>11.049999999999999</v>
      </c>
      <c r="O3" s="68">
        <f ca="1">IF(SUMIF(INDIRECT(N$1&amp;"!$C$12:$C$500"),$A3,INDIRECT(N$1&amp;"!$G$12:$G$500"))=0,NA(),SUMIF(INDIRECT(N$1&amp;"!$C$12:$C$500"),$A3,INDIRECT(N$1&amp;"!$G$12:$G$500")))</f>
        <v>60</v>
      </c>
      <c r="P3" s="68">
        <f ca="1">SUMIF(INDIRECT(N$1&amp;"!$C$12:$C$500"),$A3,INDIRECT(N$1&amp;"!$h$12:$h$500"))</f>
        <v>0</v>
      </c>
      <c r="Q3" s="69">
        <f ca="1">IFERROR((1-P3/O3),NA())</f>
        <v>1</v>
      </c>
      <c r="R3" s="67" t="e">
        <f ca="1">IFERROR(AVERAGEIF(INDIRECT(R$1&amp;"!$C$12:$C$500"),$A3,INDIRECT(R$1&amp;"!$E$12:$E$500")),NA())</f>
        <v>#N/A</v>
      </c>
      <c r="S3" s="68" t="e">
        <f ca="1">IF(SUMIF(INDIRECT(R$1&amp;"!$C$12:$C$500"),$A3,INDIRECT(R$1&amp;"!$G$12:$G$500"))=0,NA(),SUMIF(INDIRECT(R$1&amp;"!$C$12:$C$500"),$A3,INDIRECT(R$1&amp;"!$G$12:$G$500")))</f>
        <v>#N/A</v>
      </c>
      <c r="T3" s="68">
        <f ca="1">SUMIF(INDIRECT(R$1&amp;"!$C$12:$C$500"),$A3,INDIRECT(R$1&amp;"!$h$12:$h$500"))</f>
        <v>0</v>
      </c>
      <c r="U3" s="69" t="e">
        <f ca="1">IFERROR((1-T3/S3),NA())</f>
        <v>#N/A</v>
      </c>
      <c r="V3" s="67" t="e">
        <f ca="1">IFERROR(AVERAGEIF(INDIRECT(V$1&amp;"!$C$12:$C$500"),$A3,INDIRECT(V$1&amp;"!$E$12:$E$500")),NA())</f>
        <v>#N/A</v>
      </c>
      <c r="W3" s="68" t="e">
        <f ca="1">IF(SUMIF(INDIRECT(V$1&amp;"!$C$12:$C$500"),$A3,INDIRECT(V$1&amp;"!$G$12:$G$500"))=0,NA(),SUMIF(INDIRECT(V$1&amp;"!$C$12:$C$500"),$A3,INDIRECT(V$1&amp;"!$G$12:$G$500")))</f>
        <v>#REF!</v>
      </c>
      <c r="X3" s="68" t="e">
        <f ca="1">SUMIF(INDIRECT(V$1&amp;"!$C$12:$C$500"),$A3,INDIRECT(V$1&amp;"!$h$12:$h$500"))</f>
        <v>#REF!</v>
      </c>
      <c r="Y3" s="69" t="e">
        <f ca="1">IFERROR((1-X3/W3),NA())</f>
        <v>#N/A</v>
      </c>
      <c r="Z3" s="67" t="e">
        <f ca="1">IFERROR(AVERAGEIF(INDIRECT(Z$1&amp;"!$C$12:$C$500"),$A3,INDIRECT(Z$1&amp;"!$E$12:$E$500")),NA())</f>
        <v>#N/A</v>
      </c>
      <c r="AA3" s="68" t="e">
        <f ca="1">IF(SUMIF(INDIRECT(Z$1&amp;"!$C$12:$C$500"),$A3,INDIRECT(Z$1&amp;"!$G$12:$G$500"))=0,NA(),SUMIF(INDIRECT(Z$1&amp;"!$C$12:$C$500"),$A3,INDIRECT(Z$1&amp;"!$G$12:$G$500")))</f>
        <v>#REF!</v>
      </c>
      <c r="AB3" s="68" t="e">
        <f ca="1">SUMIF(INDIRECT(Z$1&amp;"!$C$12:$C$500"),$A3,INDIRECT(Z$1&amp;"!$h$12:$h$500"))</f>
        <v>#REF!</v>
      </c>
      <c r="AC3" s="69" t="e">
        <f ca="1">IFERROR((1-AB3/AA3),NA())</f>
        <v>#N/A</v>
      </c>
    </row>
    <row r="4" spans="1:29">
      <c r="A4" t="s">
        <v>54</v>
      </c>
      <c r="B4" s="67">
        <f t="shared" ref="B4:B14" ca="1" si="0">IFERROR(AVERAGEIF(INDIRECT(B$1&amp;"!$C$12:$C$500"),$A4,INDIRECT(B$1&amp;"!$E$12:$E$500")),NA())</f>
        <v>0</v>
      </c>
      <c r="C4" s="68">
        <f t="shared" ref="C4:C14" ca="1" si="1">IF(SUMIF(INDIRECT(B$1&amp;"!$C$12:$C$500"),$A4,INDIRECT(B$1&amp;"!$G$12:$G$500"))=0,NA(),SUMIF(INDIRECT(B$1&amp;"!$C$12:$C$500"),$A4,INDIRECT(B$1&amp;"!$G$12:$G$500")))</f>
        <v>50</v>
      </c>
      <c r="D4" s="68">
        <f t="shared" ref="D4:D14" ca="1" si="2">SUMIF(INDIRECT(B$1&amp;"!$C$12:$C$500"),$A4,INDIRECT(B$1&amp;"!$h$12:$h$500"))</f>
        <v>50</v>
      </c>
      <c r="E4" s="69">
        <f t="shared" ref="E4:E14" ca="1" si="3">IFERROR((1-D4/C4),NA())</f>
        <v>0</v>
      </c>
      <c r="F4" s="67">
        <f t="shared" ref="F4:F14" ca="1" si="4">IFERROR(AVERAGEIF(INDIRECT(F$1&amp;"!$C$12:$C$500"),$A4,INDIRECT(F$1&amp;"!$E$12:$E$500")),NA())</f>
        <v>0</v>
      </c>
      <c r="G4" s="68">
        <f t="shared" ref="G4:G14" ca="1" si="5">IF(SUMIF(INDIRECT(F$1&amp;"!$C$12:$C$500"),$A4,INDIRECT(F$1&amp;"!$G$12:$G$500"))=0,NA(),SUMIF(INDIRECT(F$1&amp;"!$C$12:$C$500"),$A4,INDIRECT(F$1&amp;"!$G$12:$G$500")))</f>
        <v>50</v>
      </c>
      <c r="H4" s="68">
        <f t="shared" ref="H4:H14" ca="1" si="6">SUMIF(INDIRECT(F$1&amp;"!$C$12:$C$500"),$A4,INDIRECT(F$1&amp;"!$h$12:$h$500"))</f>
        <v>50</v>
      </c>
      <c r="I4" s="69">
        <f t="shared" ref="I4:I14" ca="1" si="7">IFERROR((1-H4/G4),NA())</f>
        <v>0</v>
      </c>
      <c r="J4" s="67" t="e">
        <f t="shared" ref="J4:J14" ca="1" si="8">IFERROR(AVERAGEIF(INDIRECT(J$1&amp;"!$C$12:$C$500"),$A4,INDIRECT(J$1&amp;"!$E$12:$E$500")),NA())</f>
        <v>#N/A</v>
      </c>
      <c r="K4" s="68" t="e">
        <f t="shared" ref="K4:K14" ca="1" si="9">IF(SUMIF(INDIRECT(J$1&amp;"!$C$12:$C$500"),$A4,INDIRECT(J$1&amp;"!$G$12:$G$500"))=0,NA(),SUMIF(INDIRECT(J$1&amp;"!$C$12:$C$500"),$A4,INDIRECT(J$1&amp;"!$G$12:$G$500")))</f>
        <v>#N/A</v>
      </c>
      <c r="L4" s="68">
        <f t="shared" ref="L4:L14" ca="1" si="10">SUMIF(INDIRECT(J$1&amp;"!$C$12:$C$500"),$A4,INDIRECT(J$1&amp;"!$h$12:$h$500"))</f>
        <v>0</v>
      </c>
      <c r="M4" s="69" t="e">
        <f t="shared" ref="M4:M14" ca="1" si="11">IFERROR((1-L4/K4),NA())</f>
        <v>#N/A</v>
      </c>
      <c r="N4" s="67">
        <f t="shared" ref="N4:N14" ca="1" si="12">IFERROR(AVERAGEIF(INDIRECT(N$1&amp;"!$C$12:$C$500"),$A4,INDIRECT(N$1&amp;"!$E$12:$E$500")),NA())</f>
        <v>5.9833333333333334</v>
      </c>
      <c r="O4" s="68">
        <f t="shared" ref="O4:O14" ca="1" si="13">IF(SUMIF(INDIRECT(N$1&amp;"!$C$12:$C$500"),$A4,INDIRECT(N$1&amp;"!$G$12:$G$500"))=0,NA(),SUMIF(INDIRECT(N$1&amp;"!$C$12:$C$500"),$A4,INDIRECT(N$1&amp;"!$G$12:$G$500")))</f>
        <v>60</v>
      </c>
      <c r="P4" s="68">
        <f t="shared" ref="P4:P14" ca="1" si="14">SUMIF(INDIRECT(N$1&amp;"!$C$12:$C$500"),$A4,INDIRECT(N$1&amp;"!$h$12:$h$500"))</f>
        <v>0</v>
      </c>
      <c r="Q4" s="69">
        <f t="shared" ref="Q4:Q14" ca="1" si="15">IFERROR((1-P4/O4),NA())</f>
        <v>1</v>
      </c>
      <c r="R4" s="67" t="e">
        <f t="shared" ref="R4:R14" ca="1" si="16">IFERROR(AVERAGEIF(INDIRECT(R$1&amp;"!$C$12:$C$500"),$A4,INDIRECT(R$1&amp;"!$E$12:$E$500")),NA())</f>
        <v>#N/A</v>
      </c>
      <c r="S4" s="68" t="e">
        <f t="shared" ref="S4:S14" ca="1" si="17">IF(SUMIF(INDIRECT(R$1&amp;"!$C$12:$C$500"),$A4,INDIRECT(R$1&amp;"!$G$12:$G$500"))=0,NA(),SUMIF(INDIRECT(R$1&amp;"!$C$12:$C$500"),$A4,INDIRECT(R$1&amp;"!$G$12:$G$500")))</f>
        <v>#N/A</v>
      </c>
      <c r="T4" s="68">
        <f t="shared" ref="T4:T14" ca="1" si="18">SUMIF(INDIRECT(R$1&amp;"!$C$12:$C$500"),$A4,INDIRECT(R$1&amp;"!$h$12:$h$500"))</f>
        <v>0</v>
      </c>
      <c r="U4" s="69" t="e">
        <f t="shared" ref="U4:U14" ca="1" si="19">IFERROR((1-T4/S4),NA())</f>
        <v>#N/A</v>
      </c>
      <c r="V4" s="67" t="e">
        <f t="shared" ref="V4:V14" ca="1" si="20">IFERROR(AVERAGEIF(INDIRECT(V$1&amp;"!$C$12:$C$500"),$A4,INDIRECT(V$1&amp;"!$E$12:$E$500")),NA())</f>
        <v>#N/A</v>
      </c>
      <c r="W4" s="68" t="e">
        <f t="shared" ref="W4:W14" ca="1" si="21">IF(SUMIF(INDIRECT(V$1&amp;"!$C$12:$C$500"),$A4,INDIRECT(V$1&amp;"!$G$12:$G$500"))=0,NA(),SUMIF(INDIRECT(V$1&amp;"!$C$12:$C$500"),$A4,INDIRECT(V$1&amp;"!$G$12:$G$500")))</f>
        <v>#REF!</v>
      </c>
      <c r="X4" s="68" t="e">
        <f t="shared" ref="X4:X14" ca="1" si="22">SUMIF(INDIRECT(V$1&amp;"!$C$12:$C$500"),$A4,INDIRECT(V$1&amp;"!$h$12:$h$500"))</f>
        <v>#REF!</v>
      </c>
      <c r="Y4" s="69" t="e">
        <f t="shared" ref="Y4:Y14" ca="1" si="23">IFERROR((1-X4/W4),NA())</f>
        <v>#N/A</v>
      </c>
      <c r="Z4" s="67" t="e">
        <f t="shared" ref="Z4:Z14" ca="1" si="24">IFERROR(AVERAGEIF(INDIRECT(Z$1&amp;"!$C$12:$C$500"),$A4,INDIRECT(Z$1&amp;"!$E$12:$E$500")),NA())</f>
        <v>#N/A</v>
      </c>
      <c r="AA4" s="68" t="e">
        <f t="shared" ref="AA4:AA14" ca="1" si="25">IF(SUMIF(INDIRECT(Z$1&amp;"!$C$12:$C$500"),$A4,INDIRECT(Z$1&amp;"!$G$12:$G$500"))=0,NA(),SUMIF(INDIRECT(Z$1&amp;"!$C$12:$C$500"),$A4,INDIRECT(Z$1&amp;"!$G$12:$G$500")))</f>
        <v>#REF!</v>
      </c>
      <c r="AB4" s="68" t="e">
        <f t="shared" ref="AB4:AB14" ca="1" si="26">SUMIF(INDIRECT(Z$1&amp;"!$C$12:$C$500"),$A4,INDIRECT(Z$1&amp;"!$h$12:$h$500"))</f>
        <v>#REF!</v>
      </c>
      <c r="AC4" s="69" t="e">
        <f t="shared" ref="AC4:AC14" ca="1" si="27">IFERROR((1-AB4/AA4),NA())</f>
        <v>#N/A</v>
      </c>
    </row>
    <row r="5" spans="1:29">
      <c r="A5" t="s">
        <v>55</v>
      </c>
      <c r="B5" s="67" t="e">
        <f t="shared" ca="1" si="0"/>
        <v>#N/A</v>
      </c>
      <c r="C5" s="68" t="e">
        <f t="shared" ca="1" si="1"/>
        <v>#N/A</v>
      </c>
      <c r="D5" s="68">
        <f t="shared" ca="1" si="2"/>
        <v>0</v>
      </c>
      <c r="E5" s="69" t="e">
        <f t="shared" ca="1" si="3"/>
        <v>#N/A</v>
      </c>
      <c r="F5" s="67" t="e">
        <f t="shared" ca="1" si="4"/>
        <v>#N/A</v>
      </c>
      <c r="G5" s="68" t="e">
        <f t="shared" ca="1" si="5"/>
        <v>#N/A</v>
      </c>
      <c r="H5" s="68">
        <f t="shared" ca="1" si="6"/>
        <v>0</v>
      </c>
      <c r="I5" s="69" t="e">
        <f t="shared" ca="1" si="7"/>
        <v>#N/A</v>
      </c>
      <c r="J5" s="67" t="e">
        <f t="shared" ca="1" si="8"/>
        <v>#N/A</v>
      </c>
      <c r="K5" s="68" t="e">
        <f t="shared" ca="1" si="9"/>
        <v>#N/A</v>
      </c>
      <c r="L5" s="68">
        <f t="shared" ca="1" si="10"/>
        <v>0</v>
      </c>
      <c r="M5" s="69" t="e">
        <f t="shared" ca="1" si="11"/>
        <v>#N/A</v>
      </c>
      <c r="N5" s="67">
        <f t="shared" ca="1" si="12"/>
        <v>4.8833333333333337</v>
      </c>
      <c r="O5" s="68">
        <f t="shared" ca="1" si="13"/>
        <v>60</v>
      </c>
      <c r="P5" s="68">
        <f t="shared" ca="1" si="14"/>
        <v>0</v>
      </c>
      <c r="Q5" s="69">
        <f t="shared" ca="1" si="15"/>
        <v>1</v>
      </c>
      <c r="R5" s="67" t="e">
        <f t="shared" ca="1" si="16"/>
        <v>#N/A</v>
      </c>
      <c r="S5" s="68" t="e">
        <f t="shared" ca="1" si="17"/>
        <v>#N/A</v>
      </c>
      <c r="T5" s="68">
        <f t="shared" ca="1" si="18"/>
        <v>0</v>
      </c>
      <c r="U5" s="69" t="e">
        <f t="shared" ca="1" si="19"/>
        <v>#N/A</v>
      </c>
      <c r="V5" s="67" t="e">
        <f t="shared" ca="1" si="20"/>
        <v>#N/A</v>
      </c>
      <c r="W5" s="68" t="e">
        <f t="shared" ca="1" si="21"/>
        <v>#REF!</v>
      </c>
      <c r="X5" s="68" t="e">
        <f t="shared" ca="1" si="22"/>
        <v>#REF!</v>
      </c>
      <c r="Y5" s="69" t="e">
        <f t="shared" ca="1" si="23"/>
        <v>#N/A</v>
      </c>
      <c r="Z5" s="67" t="e">
        <f t="shared" ca="1" si="24"/>
        <v>#N/A</v>
      </c>
      <c r="AA5" s="68" t="e">
        <f t="shared" ca="1" si="25"/>
        <v>#REF!</v>
      </c>
      <c r="AB5" s="68" t="e">
        <f t="shared" ca="1" si="26"/>
        <v>#REF!</v>
      </c>
      <c r="AC5" s="69" t="e">
        <f t="shared" ca="1" si="27"/>
        <v>#N/A</v>
      </c>
    </row>
    <row r="6" spans="1:29">
      <c r="A6" t="s">
        <v>56</v>
      </c>
      <c r="B6" s="67" t="e">
        <f t="shared" ca="1" si="0"/>
        <v>#N/A</v>
      </c>
      <c r="C6" s="68" t="e">
        <f t="shared" ca="1" si="1"/>
        <v>#N/A</v>
      </c>
      <c r="D6" s="68">
        <f t="shared" ca="1" si="2"/>
        <v>0</v>
      </c>
      <c r="E6" s="69" t="e">
        <f t="shared" ca="1" si="3"/>
        <v>#N/A</v>
      </c>
      <c r="F6" s="67">
        <f t="shared" ca="1" si="4"/>
        <v>3492.8</v>
      </c>
      <c r="G6" s="68">
        <f t="shared" ca="1" si="5"/>
        <v>50</v>
      </c>
      <c r="H6" s="68">
        <f t="shared" ca="1" si="6"/>
        <v>12</v>
      </c>
      <c r="I6" s="69">
        <f t="shared" ca="1" si="7"/>
        <v>0.76</v>
      </c>
      <c r="J6" s="67" t="e">
        <f t="shared" ca="1" si="8"/>
        <v>#N/A</v>
      </c>
      <c r="K6" s="68" t="e">
        <f t="shared" ca="1" si="9"/>
        <v>#N/A</v>
      </c>
      <c r="L6" s="68">
        <f t="shared" ca="1" si="10"/>
        <v>0</v>
      </c>
      <c r="M6" s="69" t="e">
        <f t="shared" ca="1" si="11"/>
        <v>#N/A</v>
      </c>
      <c r="N6" s="67">
        <f t="shared" ca="1" si="12"/>
        <v>2641.6666666666665</v>
      </c>
      <c r="O6" s="68">
        <f t="shared" ca="1" si="13"/>
        <v>60</v>
      </c>
      <c r="P6" s="68">
        <f t="shared" ca="1" si="14"/>
        <v>28</v>
      </c>
      <c r="Q6" s="69">
        <f t="shared" ca="1" si="15"/>
        <v>0.53333333333333333</v>
      </c>
      <c r="R6" s="67" t="e">
        <f t="shared" ca="1" si="16"/>
        <v>#N/A</v>
      </c>
      <c r="S6" s="68" t="e">
        <f t="shared" ca="1" si="17"/>
        <v>#N/A</v>
      </c>
      <c r="T6" s="68">
        <f t="shared" ca="1" si="18"/>
        <v>0</v>
      </c>
      <c r="U6" s="69" t="e">
        <f t="shared" ca="1" si="19"/>
        <v>#N/A</v>
      </c>
      <c r="V6" s="67" t="e">
        <f t="shared" ca="1" si="20"/>
        <v>#N/A</v>
      </c>
      <c r="W6" s="68" t="e">
        <f t="shared" ca="1" si="21"/>
        <v>#REF!</v>
      </c>
      <c r="X6" s="68" t="e">
        <f t="shared" ca="1" si="22"/>
        <v>#REF!</v>
      </c>
      <c r="Y6" s="69" t="e">
        <f t="shared" ca="1" si="23"/>
        <v>#N/A</v>
      </c>
      <c r="Z6" s="67" t="e">
        <f t="shared" ca="1" si="24"/>
        <v>#N/A</v>
      </c>
      <c r="AA6" s="68" t="e">
        <f t="shared" ca="1" si="25"/>
        <v>#REF!</v>
      </c>
      <c r="AB6" s="68" t="e">
        <f t="shared" ca="1" si="26"/>
        <v>#REF!</v>
      </c>
      <c r="AC6" s="69" t="e">
        <f t="shared" ca="1" si="27"/>
        <v>#N/A</v>
      </c>
    </row>
    <row r="7" spans="1:29">
      <c r="A7" t="s">
        <v>57</v>
      </c>
      <c r="B7" s="67">
        <f t="shared" ca="1" si="0"/>
        <v>1471.4</v>
      </c>
      <c r="C7" s="68">
        <f t="shared" ca="1" si="1"/>
        <v>50</v>
      </c>
      <c r="D7" s="68">
        <f t="shared" ca="1" si="2"/>
        <v>19</v>
      </c>
      <c r="E7" s="69">
        <f t="shared" ca="1" si="3"/>
        <v>0.62</v>
      </c>
      <c r="F7" s="67">
        <f t="shared" ca="1" si="4"/>
        <v>4409.6000000000004</v>
      </c>
      <c r="G7" s="68">
        <f t="shared" ca="1" si="5"/>
        <v>50</v>
      </c>
      <c r="H7" s="68">
        <f t="shared" ca="1" si="6"/>
        <v>0</v>
      </c>
      <c r="I7" s="69">
        <f t="shared" ca="1" si="7"/>
        <v>1</v>
      </c>
      <c r="J7" s="67">
        <f t="shared" ca="1" si="8"/>
        <v>7841.4</v>
      </c>
      <c r="K7" s="68">
        <f t="shared" ca="1" si="9"/>
        <v>50</v>
      </c>
      <c r="L7" s="68">
        <f t="shared" ca="1" si="10"/>
        <v>0</v>
      </c>
      <c r="M7" s="69">
        <f t="shared" ca="1" si="11"/>
        <v>1</v>
      </c>
      <c r="N7" s="67">
        <f t="shared" ca="1" si="12"/>
        <v>5829.166666666667</v>
      </c>
      <c r="O7" s="68">
        <f t="shared" ca="1" si="13"/>
        <v>60</v>
      </c>
      <c r="P7" s="68">
        <f t="shared" ca="1" si="14"/>
        <v>0</v>
      </c>
      <c r="Q7" s="69">
        <f t="shared" ca="1" si="15"/>
        <v>1</v>
      </c>
      <c r="R7" s="67" t="e">
        <f t="shared" ca="1" si="16"/>
        <v>#N/A</v>
      </c>
      <c r="S7" s="68" t="e">
        <f t="shared" ca="1" si="17"/>
        <v>#N/A</v>
      </c>
      <c r="T7" s="68">
        <f t="shared" ca="1" si="18"/>
        <v>0</v>
      </c>
      <c r="U7" s="69" t="e">
        <f t="shared" ca="1" si="19"/>
        <v>#N/A</v>
      </c>
      <c r="V7" s="67" t="e">
        <f t="shared" ca="1" si="20"/>
        <v>#N/A</v>
      </c>
      <c r="W7" s="68" t="e">
        <f t="shared" ca="1" si="21"/>
        <v>#REF!</v>
      </c>
      <c r="X7" s="68" t="e">
        <f t="shared" ca="1" si="22"/>
        <v>#REF!</v>
      </c>
      <c r="Y7" s="69" t="e">
        <f t="shared" ca="1" si="23"/>
        <v>#N/A</v>
      </c>
      <c r="Z7" s="67" t="e">
        <f t="shared" ca="1" si="24"/>
        <v>#N/A</v>
      </c>
      <c r="AA7" s="68" t="e">
        <f t="shared" ca="1" si="25"/>
        <v>#REF!</v>
      </c>
      <c r="AB7" s="68" t="e">
        <f t="shared" ca="1" si="26"/>
        <v>#REF!</v>
      </c>
      <c r="AC7" s="69" t="e">
        <f t="shared" ca="1" si="27"/>
        <v>#N/A</v>
      </c>
    </row>
    <row r="8" spans="1:29">
      <c r="A8" t="s">
        <v>58</v>
      </c>
      <c r="B8" s="67" t="e">
        <f t="shared" ca="1" si="0"/>
        <v>#N/A</v>
      </c>
      <c r="C8" s="68" t="e">
        <f t="shared" ca="1" si="1"/>
        <v>#N/A</v>
      </c>
      <c r="D8" s="68">
        <f t="shared" ca="1" si="2"/>
        <v>0</v>
      </c>
      <c r="E8" s="69" t="e">
        <f t="shared" ca="1" si="3"/>
        <v>#N/A</v>
      </c>
      <c r="F8" s="67">
        <f t="shared" ca="1" si="4"/>
        <v>5634.4</v>
      </c>
      <c r="G8" s="68">
        <f t="shared" ca="1" si="5"/>
        <v>50</v>
      </c>
      <c r="H8" s="68">
        <f t="shared" ca="1" si="6"/>
        <v>1</v>
      </c>
      <c r="I8" s="69">
        <f t="shared" ca="1" si="7"/>
        <v>0.98</v>
      </c>
      <c r="J8" s="67" t="e">
        <f t="shared" ca="1" si="8"/>
        <v>#N/A</v>
      </c>
      <c r="K8" s="68" t="e">
        <f t="shared" ca="1" si="9"/>
        <v>#N/A</v>
      </c>
      <c r="L8" s="68">
        <f t="shared" ca="1" si="10"/>
        <v>0</v>
      </c>
      <c r="M8" s="69" t="e">
        <f t="shared" ca="1" si="11"/>
        <v>#N/A</v>
      </c>
      <c r="N8" s="67" t="e">
        <f t="shared" ca="1" si="12"/>
        <v>#N/A</v>
      </c>
      <c r="O8" s="68" t="e">
        <f t="shared" ca="1" si="13"/>
        <v>#N/A</v>
      </c>
      <c r="P8" s="68">
        <f t="shared" ca="1" si="14"/>
        <v>0</v>
      </c>
      <c r="Q8" s="69" t="e">
        <f t="shared" ca="1" si="15"/>
        <v>#N/A</v>
      </c>
      <c r="R8" s="67" t="e">
        <f t="shared" ca="1" si="16"/>
        <v>#N/A</v>
      </c>
      <c r="S8" s="68" t="e">
        <f t="shared" ca="1" si="17"/>
        <v>#N/A</v>
      </c>
      <c r="T8" s="68">
        <f t="shared" ca="1" si="18"/>
        <v>0</v>
      </c>
      <c r="U8" s="69" t="e">
        <f t="shared" ca="1" si="19"/>
        <v>#N/A</v>
      </c>
      <c r="V8" s="67" t="e">
        <f t="shared" ca="1" si="20"/>
        <v>#N/A</v>
      </c>
      <c r="W8" s="68" t="e">
        <f t="shared" ca="1" si="21"/>
        <v>#REF!</v>
      </c>
      <c r="X8" s="68" t="e">
        <f t="shared" ca="1" si="22"/>
        <v>#REF!</v>
      </c>
      <c r="Y8" s="69" t="e">
        <f t="shared" ca="1" si="23"/>
        <v>#N/A</v>
      </c>
      <c r="Z8" s="67" t="e">
        <f t="shared" ca="1" si="24"/>
        <v>#N/A</v>
      </c>
      <c r="AA8" s="68" t="e">
        <f t="shared" ca="1" si="25"/>
        <v>#REF!</v>
      </c>
      <c r="AB8" s="68" t="e">
        <f t="shared" ca="1" si="26"/>
        <v>#REF!</v>
      </c>
      <c r="AC8" s="69" t="e">
        <f t="shared" ca="1" si="27"/>
        <v>#N/A</v>
      </c>
    </row>
    <row r="9" spans="1:29">
      <c r="A9" t="s">
        <v>59</v>
      </c>
      <c r="B9" s="67" t="e">
        <f t="shared" ca="1" si="0"/>
        <v>#N/A</v>
      </c>
      <c r="C9" s="68" t="e">
        <f t="shared" ca="1" si="1"/>
        <v>#N/A</v>
      </c>
      <c r="D9" s="68">
        <f t="shared" ca="1" si="2"/>
        <v>0</v>
      </c>
      <c r="E9" s="69" t="e">
        <f t="shared" ca="1" si="3"/>
        <v>#N/A</v>
      </c>
      <c r="F9" s="67">
        <f t="shared" ca="1" si="4"/>
        <v>129.19999999999999</v>
      </c>
      <c r="G9" s="68">
        <f t="shared" ca="1" si="5"/>
        <v>50</v>
      </c>
      <c r="H9" s="68">
        <f t="shared" ca="1" si="6"/>
        <v>50</v>
      </c>
      <c r="I9" s="69">
        <f t="shared" ca="1" si="7"/>
        <v>0</v>
      </c>
      <c r="J9" s="67" t="e">
        <f t="shared" ca="1" si="8"/>
        <v>#N/A</v>
      </c>
      <c r="K9" s="68" t="e">
        <f t="shared" ca="1" si="9"/>
        <v>#N/A</v>
      </c>
      <c r="L9" s="68">
        <f t="shared" ca="1" si="10"/>
        <v>0</v>
      </c>
      <c r="M9" s="69" t="e">
        <f t="shared" ca="1" si="11"/>
        <v>#N/A</v>
      </c>
      <c r="N9" s="67" t="e">
        <f t="shared" ca="1" si="12"/>
        <v>#N/A</v>
      </c>
      <c r="O9" s="68" t="e">
        <f t="shared" ca="1" si="13"/>
        <v>#N/A</v>
      </c>
      <c r="P9" s="68">
        <f t="shared" ca="1" si="14"/>
        <v>0</v>
      </c>
      <c r="Q9" s="69" t="e">
        <f t="shared" ca="1" si="15"/>
        <v>#N/A</v>
      </c>
      <c r="R9" s="67">
        <f t="shared" ca="1" si="16"/>
        <v>2386.1666666666665</v>
      </c>
      <c r="S9" s="68">
        <f t="shared" ca="1" si="17"/>
        <v>60</v>
      </c>
      <c r="T9" s="68">
        <f t="shared" ca="1" si="18"/>
        <v>4</v>
      </c>
      <c r="U9" s="69">
        <f t="shared" ca="1" si="19"/>
        <v>0.93333333333333335</v>
      </c>
      <c r="V9" s="67" t="e">
        <f t="shared" ca="1" si="20"/>
        <v>#N/A</v>
      </c>
      <c r="W9" s="68" t="e">
        <f t="shared" ca="1" si="21"/>
        <v>#REF!</v>
      </c>
      <c r="X9" s="68" t="e">
        <f t="shared" ca="1" si="22"/>
        <v>#REF!</v>
      </c>
      <c r="Y9" s="69" t="e">
        <f t="shared" ca="1" si="23"/>
        <v>#N/A</v>
      </c>
      <c r="Z9" s="67" t="e">
        <f t="shared" ca="1" si="24"/>
        <v>#N/A</v>
      </c>
      <c r="AA9" s="68" t="e">
        <f t="shared" ca="1" si="25"/>
        <v>#REF!</v>
      </c>
      <c r="AB9" s="68" t="e">
        <f t="shared" ca="1" si="26"/>
        <v>#REF!</v>
      </c>
      <c r="AC9" s="69" t="e">
        <f t="shared" ca="1" si="27"/>
        <v>#N/A</v>
      </c>
    </row>
    <row r="10" spans="1:29">
      <c r="A10" t="s">
        <v>60</v>
      </c>
      <c r="B10" s="67" t="e">
        <f t="shared" ca="1" si="0"/>
        <v>#N/A</v>
      </c>
      <c r="C10" s="68" t="e">
        <f t="shared" ca="1" si="1"/>
        <v>#N/A</v>
      </c>
      <c r="D10" s="68">
        <f t="shared" ca="1" si="2"/>
        <v>0</v>
      </c>
      <c r="E10" s="69" t="e">
        <f t="shared" ca="1" si="3"/>
        <v>#N/A</v>
      </c>
      <c r="F10" s="67" t="e">
        <f t="shared" ca="1" si="4"/>
        <v>#N/A</v>
      </c>
      <c r="G10" s="68" t="e">
        <f t="shared" ca="1" si="5"/>
        <v>#N/A</v>
      </c>
      <c r="H10" s="68">
        <f t="shared" ca="1" si="6"/>
        <v>0</v>
      </c>
      <c r="I10" s="69" t="e">
        <f t="shared" ca="1" si="7"/>
        <v>#N/A</v>
      </c>
      <c r="J10" s="67" t="e">
        <f t="shared" ca="1" si="8"/>
        <v>#N/A</v>
      </c>
      <c r="K10" s="68" t="e">
        <f t="shared" ca="1" si="9"/>
        <v>#N/A</v>
      </c>
      <c r="L10" s="68">
        <f t="shared" ca="1" si="10"/>
        <v>0</v>
      </c>
      <c r="M10" s="69" t="e">
        <f t="shared" ca="1" si="11"/>
        <v>#N/A</v>
      </c>
      <c r="N10" s="67">
        <f t="shared" ca="1" si="12"/>
        <v>5907.833333333333</v>
      </c>
      <c r="O10" s="68">
        <f t="shared" ca="1" si="13"/>
        <v>60</v>
      </c>
      <c r="P10" s="68">
        <f t="shared" ca="1" si="14"/>
        <v>5</v>
      </c>
      <c r="Q10" s="69">
        <f t="shared" ca="1" si="15"/>
        <v>0.91666666666666663</v>
      </c>
      <c r="R10" s="67" t="e">
        <f t="shared" ca="1" si="16"/>
        <v>#N/A</v>
      </c>
      <c r="S10" s="68" t="e">
        <f t="shared" ca="1" si="17"/>
        <v>#N/A</v>
      </c>
      <c r="T10" s="68">
        <f t="shared" ca="1" si="18"/>
        <v>0</v>
      </c>
      <c r="U10" s="69" t="e">
        <f t="shared" ca="1" si="19"/>
        <v>#N/A</v>
      </c>
      <c r="V10" s="67" t="e">
        <f t="shared" ca="1" si="20"/>
        <v>#N/A</v>
      </c>
      <c r="W10" s="68" t="e">
        <f t="shared" ca="1" si="21"/>
        <v>#REF!</v>
      </c>
      <c r="X10" s="68" t="e">
        <f t="shared" ca="1" si="22"/>
        <v>#REF!</v>
      </c>
      <c r="Y10" s="69" t="e">
        <f t="shared" ca="1" si="23"/>
        <v>#N/A</v>
      </c>
      <c r="Z10" s="67" t="e">
        <f t="shared" ca="1" si="24"/>
        <v>#N/A</v>
      </c>
      <c r="AA10" s="68" t="e">
        <f t="shared" ca="1" si="25"/>
        <v>#REF!</v>
      </c>
      <c r="AB10" s="68" t="e">
        <f t="shared" ca="1" si="26"/>
        <v>#REF!</v>
      </c>
      <c r="AC10" s="69" t="e">
        <f t="shared" ca="1" si="27"/>
        <v>#N/A</v>
      </c>
    </row>
    <row r="11" spans="1:29">
      <c r="A11" t="s">
        <v>61</v>
      </c>
      <c r="B11" s="67" t="e">
        <f t="shared" ca="1" si="0"/>
        <v>#N/A</v>
      </c>
      <c r="C11" s="68" t="e">
        <f t="shared" ca="1" si="1"/>
        <v>#N/A</v>
      </c>
      <c r="D11" s="68">
        <f t="shared" ca="1" si="2"/>
        <v>0</v>
      </c>
      <c r="E11" s="69" t="e">
        <f t="shared" ca="1" si="3"/>
        <v>#N/A</v>
      </c>
      <c r="F11" s="67" t="e">
        <f t="shared" ca="1" si="4"/>
        <v>#N/A</v>
      </c>
      <c r="G11" s="68" t="e">
        <f t="shared" ca="1" si="5"/>
        <v>#N/A</v>
      </c>
      <c r="H11" s="68">
        <f t="shared" ca="1" si="6"/>
        <v>0</v>
      </c>
      <c r="I11" s="69" t="e">
        <f t="shared" ca="1" si="7"/>
        <v>#N/A</v>
      </c>
      <c r="J11" s="67" t="e">
        <f t="shared" ca="1" si="8"/>
        <v>#N/A</v>
      </c>
      <c r="K11" s="68" t="e">
        <f t="shared" ca="1" si="9"/>
        <v>#N/A</v>
      </c>
      <c r="L11" s="68">
        <f t="shared" ca="1" si="10"/>
        <v>0</v>
      </c>
      <c r="M11" s="69" t="e">
        <f t="shared" ca="1" si="11"/>
        <v>#N/A</v>
      </c>
      <c r="N11" s="67">
        <f t="shared" ca="1" si="12"/>
        <v>9783.8333333333339</v>
      </c>
      <c r="O11" s="68">
        <f t="shared" ca="1" si="13"/>
        <v>60</v>
      </c>
      <c r="P11" s="68">
        <f t="shared" ca="1" si="14"/>
        <v>0</v>
      </c>
      <c r="Q11" s="69">
        <f t="shared" ca="1" si="15"/>
        <v>1</v>
      </c>
      <c r="R11" s="67" t="e">
        <f t="shared" ca="1" si="16"/>
        <v>#N/A</v>
      </c>
      <c r="S11" s="68" t="e">
        <f t="shared" ca="1" si="17"/>
        <v>#N/A</v>
      </c>
      <c r="T11" s="68">
        <f t="shared" ca="1" si="18"/>
        <v>0</v>
      </c>
      <c r="U11" s="69" t="e">
        <f t="shared" ca="1" si="19"/>
        <v>#N/A</v>
      </c>
      <c r="V11" s="67" t="e">
        <f t="shared" ca="1" si="20"/>
        <v>#N/A</v>
      </c>
      <c r="W11" s="68" t="e">
        <f t="shared" ca="1" si="21"/>
        <v>#REF!</v>
      </c>
      <c r="X11" s="68" t="e">
        <f t="shared" ca="1" si="22"/>
        <v>#REF!</v>
      </c>
      <c r="Y11" s="69" t="e">
        <f t="shared" ca="1" si="23"/>
        <v>#N/A</v>
      </c>
      <c r="Z11" s="67" t="e">
        <f t="shared" ca="1" si="24"/>
        <v>#N/A</v>
      </c>
      <c r="AA11" s="68" t="e">
        <f t="shared" ca="1" si="25"/>
        <v>#REF!</v>
      </c>
      <c r="AB11" s="68" t="e">
        <f t="shared" ca="1" si="26"/>
        <v>#REF!</v>
      </c>
      <c r="AC11" s="69" t="e">
        <f t="shared" ca="1" si="27"/>
        <v>#N/A</v>
      </c>
    </row>
    <row r="12" spans="1:29">
      <c r="A12" t="s">
        <v>62</v>
      </c>
      <c r="B12" s="67" t="e">
        <f t="shared" ca="1" si="0"/>
        <v>#N/A</v>
      </c>
      <c r="C12" s="68" t="e">
        <f t="shared" ca="1" si="1"/>
        <v>#N/A</v>
      </c>
      <c r="D12" s="68">
        <f t="shared" ca="1" si="2"/>
        <v>0</v>
      </c>
      <c r="E12" s="69" t="e">
        <f t="shared" ca="1" si="3"/>
        <v>#N/A</v>
      </c>
      <c r="F12" s="67" t="e">
        <f t="shared" ca="1" si="4"/>
        <v>#N/A</v>
      </c>
      <c r="G12" s="68" t="e">
        <f t="shared" ca="1" si="5"/>
        <v>#N/A</v>
      </c>
      <c r="H12" s="68">
        <f t="shared" ca="1" si="6"/>
        <v>0</v>
      </c>
      <c r="I12" s="69" t="e">
        <f t="shared" ca="1" si="7"/>
        <v>#N/A</v>
      </c>
      <c r="J12" s="67">
        <f t="shared" ca="1" si="8"/>
        <v>2381</v>
      </c>
      <c r="K12" s="68">
        <f t="shared" ca="1" si="9"/>
        <v>50</v>
      </c>
      <c r="L12" s="68">
        <f t="shared" ca="1" si="10"/>
        <v>3</v>
      </c>
      <c r="M12" s="69">
        <f t="shared" ca="1" si="11"/>
        <v>0.94</v>
      </c>
      <c r="N12" s="67" t="e">
        <f t="shared" ca="1" si="12"/>
        <v>#N/A</v>
      </c>
      <c r="O12" s="68" t="e">
        <f t="shared" ca="1" si="13"/>
        <v>#N/A</v>
      </c>
      <c r="P12" s="68">
        <f t="shared" ca="1" si="14"/>
        <v>0</v>
      </c>
      <c r="Q12" s="69" t="e">
        <f t="shared" ca="1" si="15"/>
        <v>#N/A</v>
      </c>
      <c r="R12" s="67" t="e">
        <f t="shared" ca="1" si="16"/>
        <v>#N/A</v>
      </c>
      <c r="S12" s="68" t="e">
        <f t="shared" ca="1" si="17"/>
        <v>#N/A</v>
      </c>
      <c r="T12" s="68">
        <f t="shared" ca="1" si="18"/>
        <v>0</v>
      </c>
      <c r="U12" s="69" t="e">
        <f t="shared" ca="1" si="19"/>
        <v>#N/A</v>
      </c>
      <c r="V12" s="67" t="e">
        <f t="shared" ca="1" si="20"/>
        <v>#N/A</v>
      </c>
      <c r="W12" s="68" t="e">
        <f t="shared" ca="1" si="21"/>
        <v>#REF!</v>
      </c>
      <c r="X12" s="68" t="e">
        <f t="shared" ca="1" si="22"/>
        <v>#REF!</v>
      </c>
      <c r="Y12" s="69" t="e">
        <f t="shared" ca="1" si="23"/>
        <v>#N/A</v>
      </c>
      <c r="Z12" s="67" t="e">
        <f t="shared" ca="1" si="24"/>
        <v>#N/A</v>
      </c>
      <c r="AA12" s="68" t="e">
        <f t="shared" ca="1" si="25"/>
        <v>#REF!</v>
      </c>
      <c r="AB12" s="68" t="e">
        <f t="shared" ca="1" si="26"/>
        <v>#REF!</v>
      </c>
      <c r="AC12" s="69" t="e">
        <f t="shared" ca="1" si="27"/>
        <v>#N/A</v>
      </c>
    </row>
    <row r="13" spans="1:29">
      <c r="A13" t="s">
        <v>63</v>
      </c>
      <c r="B13" s="67">
        <f t="shared" ca="1" si="0"/>
        <v>1</v>
      </c>
      <c r="C13" s="68">
        <f t="shared" ca="1" si="1"/>
        <v>50</v>
      </c>
      <c r="D13" s="68">
        <f t="shared" ca="1" si="2"/>
        <v>50</v>
      </c>
      <c r="E13" s="69">
        <f t="shared" ca="1" si="3"/>
        <v>0</v>
      </c>
      <c r="F13" s="67">
        <f t="shared" ca="1" si="4"/>
        <v>10</v>
      </c>
      <c r="G13" s="68">
        <f t="shared" ca="1" si="5"/>
        <v>50</v>
      </c>
      <c r="H13" s="68">
        <f t="shared" ca="1" si="6"/>
        <v>50</v>
      </c>
      <c r="I13" s="69">
        <f t="shared" ca="1" si="7"/>
        <v>0</v>
      </c>
      <c r="J13" s="67">
        <f t="shared" ca="1" si="8"/>
        <v>59</v>
      </c>
      <c r="K13" s="68">
        <f t="shared" ca="1" si="9"/>
        <v>60</v>
      </c>
      <c r="L13" s="68">
        <f t="shared" ca="1" si="10"/>
        <v>59</v>
      </c>
      <c r="M13" s="69">
        <f t="shared" ca="1" si="11"/>
        <v>1.6666666666666718E-2</v>
      </c>
      <c r="N13" s="67">
        <f t="shared" ca="1" si="12"/>
        <v>108.5</v>
      </c>
      <c r="O13" s="68">
        <f t="shared" ca="1" si="13"/>
        <v>60</v>
      </c>
      <c r="P13" s="68">
        <f t="shared" ca="1" si="14"/>
        <v>60</v>
      </c>
      <c r="Q13" s="69">
        <f t="shared" ca="1" si="15"/>
        <v>0</v>
      </c>
      <c r="R13" s="67">
        <f t="shared" ca="1" si="16"/>
        <v>58.5</v>
      </c>
      <c r="S13" s="68">
        <f t="shared" ca="1" si="17"/>
        <v>60</v>
      </c>
      <c r="T13" s="68">
        <f t="shared" ca="1" si="18"/>
        <v>60</v>
      </c>
      <c r="U13" s="69">
        <f t="shared" ca="1" si="19"/>
        <v>0</v>
      </c>
      <c r="V13" s="67" t="e">
        <f t="shared" ca="1" si="20"/>
        <v>#N/A</v>
      </c>
      <c r="W13" s="68" t="e">
        <f t="shared" ca="1" si="21"/>
        <v>#REF!</v>
      </c>
      <c r="X13" s="68" t="e">
        <f t="shared" ca="1" si="22"/>
        <v>#REF!</v>
      </c>
      <c r="Y13" s="69" t="e">
        <f t="shared" ca="1" si="23"/>
        <v>#N/A</v>
      </c>
      <c r="Z13" s="67" t="e">
        <f t="shared" ca="1" si="24"/>
        <v>#N/A</v>
      </c>
      <c r="AA13" s="68" t="e">
        <f t="shared" ca="1" si="25"/>
        <v>#REF!</v>
      </c>
      <c r="AB13" s="68" t="e">
        <f t="shared" ca="1" si="26"/>
        <v>#REF!</v>
      </c>
      <c r="AC13" s="69" t="e">
        <f t="shared" ca="1" si="27"/>
        <v>#N/A</v>
      </c>
    </row>
    <row r="14" spans="1:29" ht="17.25" thickBot="1">
      <c r="A14" t="s">
        <v>64</v>
      </c>
      <c r="B14" s="70">
        <f t="shared" ca="1" si="0"/>
        <v>22.2</v>
      </c>
      <c r="C14" s="71">
        <f t="shared" ca="1" si="1"/>
        <v>50</v>
      </c>
      <c r="D14" s="71">
        <f t="shared" ca="1" si="2"/>
        <v>50</v>
      </c>
      <c r="E14" s="72">
        <f t="shared" ca="1" si="3"/>
        <v>0</v>
      </c>
      <c r="F14" s="70">
        <f t="shared" ca="1" si="4"/>
        <v>4.4000000000000004</v>
      </c>
      <c r="G14" s="71">
        <f t="shared" ca="1" si="5"/>
        <v>50</v>
      </c>
      <c r="H14" s="71">
        <f t="shared" ca="1" si="6"/>
        <v>50</v>
      </c>
      <c r="I14" s="72">
        <f t="shared" ca="1" si="7"/>
        <v>0</v>
      </c>
      <c r="J14" s="70">
        <f t="shared" ca="1" si="8"/>
        <v>7.2</v>
      </c>
      <c r="K14" s="71">
        <f t="shared" ca="1" si="9"/>
        <v>50</v>
      </c>
      <c r="L14" s="71">
        <f t="shared" ca="1" si="10"/>
        <v>50</v>
      </c>
      <c r="M14" s="72">
        <f t="shared" ca="1" si="11"/>
        <v>0</v>
      </c>
      <c r="N14" s="70">
        <f t="shared" ca="1" si="12"/>
        <v>30.5</v>
      </c>
      <c r="O14" s="71">
        <f t="shared" ca="1" si="13"/>
        <v>60</v>
      </c>
      <c r="P14" s="71">
        <f t="shared" ca="1" si="14"/>
        <v>60</v>
      </c>
      <c r="Q14" s="72">
        <f t="shared" ca="1" si="15"/>
        <v>0</v>
      </c>
      <c r="R14" s="70">
        <f t="shared" ca="1" si="16"/>
        <v>40.833333333333336</v>
      </c>
      <c r="S14" s="71">
        <f t="shared" ca="1" si="17"/>
        <v>60</v>
      </c>
      <c r="T14" s="71">
        <f t="shared" ca="1" si="18"/>
        <v>60</v>
      </c>
      <c r="U14" s="72">
        <f t="shared" ca="1" si="19"/>
        <v>0</v>
      </c>
      <c r="V14" s="70" t="e">
        <f t="shared" ca="1" si="20"/>
        <v>#N/A</v>
      </c>
      <c r="W14" s="71" t="e">
        <f t="shared" ca="1" si="21"/>
        <v>#REF!</v>
      </c>
      <c r="X14" s="71" t="e">
        <f t="shared" ca="1" si="22"/>
        <v>#REF!</v>
      </c>
      <c r="Y14" s="72" t="e">
        <f t="shared" ca="1" si="23"/>
        <v>#N/A</v>
      </c>
      <c r="Z14" s="70" t="e">
        <f t="shared" ca="1" si="24"/>
        <v>#N/A</v>
      </c>
      <c r="AA14" s="71" t="e">
        <f t="shared" ca="1" si="25"/>
        <v>#REF!</v>
      </c>
      <c r="AB14" s="71" t="e">
        <f t="shared" ca="1" si="26"/>
        <v>#REF!</v>
      </c>
      <c r="AC14" s="72" t="e">
        <f t="shared" ca="1" si="27"/>
        <v>#N/A</v>
      </c>
    </row>
  </sheetData>
  <mergeCells count="7">
    <mergeCell ref="Z1:AC1"/>
    <mergeCell ref="B1:E1"/>
    <mergeCell ref="F1:I1"/>
    <mergeCell ref="J1:M1"/>
    <mergeCell ref="N1:Q1"/>
    <mergeCell ref="R1:U1"/>
    <mergeCell ref="V1:Y1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4주령</vt:lpstr>
      <vt:lpstr>8주령</vt:lpstr>
      <vt:lpstr>12주령</vt:lpstr>
      <vt:lpstr>16주령</vt:lpstr>
      <vt:lpstr>20주령</vt:lpstr>
      <vt:lpstr>graph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2019-11-06T05:49:24Z</cp:lastPrinted>
  <dcterms:created xsi:type="dcterms:W3CDTF">2019-10-07T07:14:45Z</dcterms:created>
  <dcterms:modified xsi:type="dcterms:W3CDTF">2020-02-06T23:16:53Z</dcterms:modified>
</cp:coreProperties>
</file>