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75" yWindow="3135" windowWidth="15540" windowHeight="11790" activeTab="2"/>
  </bookViews>
  <sheets>
    <sheet name="4주령" sheetId="1" r:id="rId1"/>
    <sheet name="8주령" sheetId="3" r:id="rId2"/>
    <sheet name="12주령" sheetId="4" r:id="rId3"/>
    <sheet name="graph" sheetId="2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/>
  <c r="F10" s="1"/>
  <c r="B10"/>
  <c r="D10" i="3" l="1"/>
  <c r="F10" s="1"/>
  <c r="B10"/>
  <c r="D10" i="1" l="1"/>
  <c r="F10" s="1"/>
  <c r="B10"/>
  <c r="C10" i="2"/>
  <c r="L8"/>
  <c r="R6"/>
  <c r="J3"/>
  <c r="T10"/>
  <c r="B6"/>
  <c r="J7"/>
  <c r="J8"/>
  <c r="Z12"/>
  <c r="F7"/>
  <c r="B12"/>
  <c r="P10"/>
  <c r="H4"/>
  <c r="O5"/>
  <c r="P3"/>
  <c r="J5"/>
  <c r="R9"/>
  <c r="L6"/>
  <c r="L4"/>
  <c r="K9"/>
  <c r="AA8"/>
  <c r="P12"/>
  <c r="K10"/>
  <c r="C11"/>
  <c r="N3"/>
  <c r="Z8"/>
  <c r="S7"/>
  <c r="AB6"/>
  <c r="B8"/>
  <c r="S5"/>
  <c r="R12"/>
  <c r="AB8"/>
  <c r="G13"/>
  <c r="W12"/>
  <c r="AA5"/>
  <c r="Z9"/>
  <c r="F4"/>
  <c r="Z13"/>
  <c r="K13"/>
  <c r="S14"/>
  <c r="J14"/>
  <c r="V11"/>
  <c r="K7"/>
  <c r="X12"/>
  <c r="X14"/>
  <c r="AA13"/>
  <c r="D4"/>
  <c r="F10"/>
  <c r="L11"/>
  <c r="N8"/>
  <c r="H11"/>
  <c r="S9"/>
  <c r="R3"/>
  <c r="R8"/>
  <c r="O7"/>
  <c r="J4"/>
  <c r="L7"/>
  <c r="X8"/>
  <c r="D13"/>
  <c r="H13"/>
  <c r="X5"/>
  <c r="H12"/>
  <c r="AB10"/>
  <c r="AA10"/>
  <c r="V8"/>
  <c r="O11"/>
  <c r="J12"/>
  <c r="O13"/>
  <c r="F5"/>
  <c r="B11"/>
  <c r="AB3"/>
  <c r="D5"/>
  <c r="K14"/>
  <c r="G14"/>
  <c r="G3"/>
  <c r="P11"/>
  <c r="N7"/>
  <c r="B10"/>
  <c r="O8"/>
  <c r="K6"/>
  <c r="W3"/>
  <c r="B5"/>
  <c r="R10"/>
  <c r="S11"/>
  <c r="S13"/>
  <c r="AB7"/>
  <c r="C12"/>
  <c r="AA14"/>
  <c r="N10"/>
  <c r="AA11"/>
  <c r="P8"/>
  <c r="N9"/>
  <c r="G6"/>
  <c r="T8"/>
  <c r="P14"/>
  <c r="N11"/>
  <c r="X3"/>
  <c r="C4"/>
  <c r="L3"/>
  <c r="X6"/>
  <c r="B14"/>
  <c r="D11"/>
  <c r="T14"/>
  <c r="S3"/>
  <c r="L10"/>
  <c r="F8"/>
  <c r="D12"/>
  <c r="J10"/>
  <c r="C14"/>
  <c r="Z6"/>
  <c r="V3"/>
  <c r="T3"/>
  <c r="AB13"/>
  <c r="D14"/>
  <c r="D9"/>
  <c r="T9"/>
  <c r="K4"/>
  <c r="V13"/>
  <c r="O3"/>
  <c r="V14"/>
  <c r="F13"/>
  <c r="AA4"/>
  <c r="AB12"/>
  <c r="T6"/>
  <c r="O12"/>
  <c r="G7"/>
  <c r="Z7"/>
  <c r="N5"/>
  <c r="AA9"/>
  <c r="T4"/>
  <c r="S10"/>
  <c r="V9"/>
  <c r="T11"/>
  <c r="P4"/>
  <c r="O6"/>
  <c r="D10"/>
  <c r="Z3"/>
  <c r="G10"/>
  <c r="G5"/>
  <c r="F12"/>
  <c r="B4"/>
  <c r="K3"/>
  <c r="Z10"/>
  <c r="D6"/>
  <c r="L9"/>
  <c r="S6"/>
  <c r="AB14"/>
  <c r="G11"/>
  <c r="B7"/>
  <c r="W11"/>
  <c r="G12"/>
  <c r="J6"/>
  <c r="V4"/>
  <c r="L12"/>
  <c r="AA6"/>
  <c r="S4"/>
  <c r="G9"/>
  <c r="D8"/>
  <c r="F9"/>
  <c r="K8"/>
  <c r="N14"/>
  <c r="T13"/>
  <c r="D7"/>
  <c r="K5"/>
  <c r="Z5"/>
  <c r="H10"/>
  <c r="R7"/>
  <c r="W9"/>
  <c r="P13"/>
  <c r="AA3"/>
  <c r="G8"/>
  <c r="J9"/>
  <c r="AB4"/>
  <c r="X11"/>
  <c r="V5"/>
  <c r="O10"/>
  <c r="S8"/>
  <c r="C5"/>
  <c r="AA12"/>
  <c r="Z14"/>
  <c r="R11"/>
  <c r="F11"/>
  <c r="T5"/>
  <c r="P7"/>
  <c r="N4"/>
  <c r="D3"/>
  <c r="X10"/>
  <c r="C9"/>
  <c r="F14"/>
  <c r="T12"/>
  <c r="J13"/>
  <c r="C3"/>
  <c r="N13"/>
  <c r="L13"/>
  <c r="W4"/>
  <c r="P6"/>
  <c r="N12"/>
  <c r="X7"/>
  <c r="K12"/>
  <c r="W5"/>
  <c r="H8"/>
  <c r="C6"/>
  <c r="O14"/>
  <c r="Z4"/>
  <c r="S12"/>
  <c r="B3"/>
  <c r="V6"/>
  <c r="J11"/>
  <c r="C7"/>
  <c r="R14"/>
  <c r="H6"/>
  <c r="X4"/>
  <c r="W8"/>
  <c r="W6"/>
  <c r="L5"/>
  <c r="H14"/>
  <c r="O9"/>
  <c r="V7"/>
  <c r="H7"/>
  <c r="H9"/>
  <c r="N6"/>
  <c r="C13"/>
  <c r="R5"/>
  <c r="F6"/>
  <c r="AB5"/>
  <c r="B13"/>
  <c r="R4"/>
  <c r="H3"/>
  <c r="V10"/>
  <c r="P9"/>
  <c r="AA7"/>
  <c r="AB9"/>
  <c r="R13"/>
  <c r="F3"/>
  <c r="AB11"/>
  <c r="H5"/>
  <c r="X9"/>
  <c r="K11"/>
  <c r="Z11"/>
  <c r="W10"/>
  <c r="G4"/>
  <c r="P5"/>
  <c r="X13"/>
  <c r="O4"/>
  <c r="L14"/>
  <c r="W13"/>
  <c r="W14"/>
  <c r="T7"/>
  <c r="W7"/>
  <c r="B9"/>
  <c r="V12"/>
  <c r="C8"/>
  <c r="E3" l="1"/>
  <c r="I3"/>
  <c r="M3"/>
  <c r="Q3"/>
  <c r="U3"/>
  <c r="Y3"/>
  <c r="AC3"/>
  <c r="E4"/>
  <c r="I4"/>
  <c r="M4"/>
  <c r="Q4"/>
  <c r="U4"/>
  <c r="Y4"/>
  <c r="AC4"/>
  <c r="E5"/>
  <c r="I5"/>
  <c r="M5"/>
  <c r="Q5"/>
  <c r="U5"/>
  <c r="Y5"/>
  <c r="AC5"/>
  <c r="E6"/>
  <c r="I6"/>
  <c r="M6"/>
  <c r="Q6"/>
  <c r="U6"/>
  <c r="Y6"/>
  <c r="AC6"/>
  <c r="E7"/>
  <c r="I7"/>
  <c r="M7"/>
  <c r="Q7"/>
  <c r="U7"/>
  <c r="Y7"/>
  <c r="AC7"/>
  <c r="E8"/>
  <c r="I8"/>
  <c r="M8"/>
  <c r="Q8"/>
  <c r="U8"/>
  <c r="Y8"/>
  <c r="AC8"/>
  <c r="E9"/>
  <c r="I9"/>
  <c r="M9"/>
  <c r="Q9"/>
  <c r="U9"/>
  <c r="Y9"/>
  <c r="AC9"/>
  <c r="E10"/>
  <c r="I10"/>
  <c r="M10"/>
  <c r="Q10"/>
  <c r="U10"/>
  <c r="Y10"/>
  <c r="AC10"/>
  <c r="E11"/>
  <c r="I11"/>
  <c r="M11"/>
  <c r="Q11"/>
  <c r="U11"/>
  <c r="Y11"/>
  <c r="AC11"/>
  <c r="E12"/>
  <c r="I12"/>
  <c r="M12"/>
  <c r="Q12"/>
  <c r="U12"/>
  <c r="Y12"/>
  <c r="AC12"/>
  <c r="E13"/>
  <c r="I13"/>
  <c r="M13"/>
  <c r="Q13"/>
  <c r="U13"/>
  <c r="Y13"/>
  <c r="AC13"/>
  <c r="E14"/>
  <c r="I14"/>
  <c r="M14"/>
  <c r="Q14"/>
  <c r="U14"/>
  <c r="Y14"/>
  <c r="AC14"/>
</calcChain>
</file>

<file path=xl/sharedStrings.xml><?xml version="1.0" encoding="utf-8"?>
<sst xmlns="http://schemas.openxmlformats.org/spreadsheetml/2006/main" count="260" uniqueCount="124">
  <si>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</si>
  <si>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</si>
  <si>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</si>
  <si>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</si>
  <si>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</si>
  <si>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</si>
  <si>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</si>
  <si>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19-2258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</si>
  <si>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</si>
  <si>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</si>
  <si>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</si>
  <si>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</si>
  <si>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화천농장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</si>
  <si>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</si>
  <si>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</si>
  <si>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</si>
  <si>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</si>
  <si>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</si>
  <si>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</si>
  <si>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</si>
  <si>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</si>
  <si>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</si>
  <si>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</si>
  <si>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</si>
  <si>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</si>
  <si>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</si>
  <si>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>Case</t>
  </si>
  <si>
    <t>Assay</t>
  </si>
  <si>
    <t>Date</t>
  </si>
  <si>
    <t>AMean</t>
  </si>
  <si>
    <t>CV</t>
  </si>
  <si>
    <t>Count</t>
  </si>
  <si>
    <r>
      <t>19-2258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</si>
  <si>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3" type="noConversion"/>
  </si>
  <si>
    <r>
      <t>19-2262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411</t>
    </r>
  </si>
  <si>
    <t>SE</t>
  </si>
  <si>
    <t>IBV</t>
  </si>
  <si>
    <t>ND</t>
  </si>
  <si>
    <t/>
  </si>
  <si>
    <t>AI</t>
  </si>
  <si>
    <t xml:space="preserve">  (우) 28127  충북 청주시 청원구 오창읍 중부로 1555  /  Tel (043)240-7671~3 / Fax (043)240-7674</t>
    <phoneticPr fontId="5" type="noConversion"/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</si>
  <si>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</si>
  <si>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</si>
  <si>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</si>
  <si>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</si>
  <si>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</si>
  <si>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</si>
  <si>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</si>
  <si>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</si>
  <si>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</si>
  <si>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</si>
  <si>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</si>
  <si>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</si>
  <si>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</si>
  <si>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</si>
  <si>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</si>
  <si>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</si>
  <si>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</si>
  <si>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</si>
  <si>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</si>
  <si>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</si>
  <si>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</si>
  <si>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 xml:space="preserve">코   멘   트 </t>
    <phoneticPr fontId="5" type="noConversion"/>
  </si>
  <si>
    <t>- MGMS, SE: 음성 유지 중, 양호</t>
    <phoneticPr fontId="3" type="noConversion"/>
  </si>
  <si>
    <t>- IBV, ND, AI: 결과 양호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</si>
  <si>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</si>
  <si>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</si>
  <si>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</si>
  <si>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</si>
  <si>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</si>
  <si>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</si>
  <si>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</si>
  <si>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19-2556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</si>
  <si>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</si>
  <si>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</si>
  <si>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</si>
  <si>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</si>
  <si>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화천농장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</si>
  <si>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</si>
  <si>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</si>
  <si>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</si>
  <si>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</si>
  <si>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</si>
  <si>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</si>
  <si>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</si>
  <si>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</si>
  <si>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</si>
  <si>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</si>
  <si>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</si>
  <si>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</si>
  <si>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</si>
  <si>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19-2556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</si>
  <si>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3" type="noConversion"/>
  </si>
  <si>
    <r>
      <t>19-2560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411</t>
    </r>
  </si>
  <si>
    <t>IBD</t>
  </si>
  <si>
    <t>CAV</t>
  </si>
  <si>
    <t>APV</t>
    <phoneticPr fontId="3" type="noConversion"/>
  </si>
  <si>
    <t>SE</t>
    <phoneticPr fontId="3" type="noConversion"/>
  </si>
  <si>
    <t>- IBV, ND, AI, CAV: 결과 양호 (411동의 경우 백신을 먼저 실시하여 AI 및 CAV 역가가 높음)</t>
    <phoneticPr fontId="3" type="noConversion"/>
  </si>
  <si>
    <t>- APV: 백신 2회 접종하였으나 기대치보다 낮은 양성율을 나타냄. 추후 검사에서 양성율 추적 예정</t>
    <phoneticPr fontId="3" type="noConversion"/>
  </si>
  <si>
    <t xml:space="preserve">    對   外   秘</t>
    <phoneticPr fontId="5" type="noConversion"/>
  </si>
  <si>
    <t>체리부로 중앙연구소장:  김  종 택</t>
    <phoneticPr fontId="8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</si>
  <si>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</si>
  <si>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</si>
  <si>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</si>
  <si>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19-2775</t>
    <phoneticPr fontId="3" type="noConversion"/>
  </si>
  <si>
    <t xml:space="preserve"> 접수  일자 :</t>
    <phoneticPr fontId="5" type="noConversion"/>
  </si>
  <si>
    <t xml:space="preserve"> 고        객 :</t>
    <phoneticPr fontId="5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</si>
  <si>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</si>
  <si>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</si>
  <si>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</si>
  <si>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</si>
  <si>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</si>
  <si>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</si>
  <si>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</si>
  <si>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</si>
  <si>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</si>
  <si>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</si>
  <si>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</si>
  <si>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r>
      <t>19-2775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</si>
  <si>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3" type="noConversion"/>
  </si>
  <si>
    <r>
      <t>19-2779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411</t>
    </r>
  </si>
  <si>
    <t>SE</t>
    <phoneticPr fontId="3" type="noConversion"/>
  </si>
  <si>
    <t>IBH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</si>
</sst>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9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6" fillId="0" borderId="0" xfId="0" applyFo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>
      <alignment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/>
    <xf numFmtId="14" fontId="15" fillId="0" borderId="5" xfId="0" applyNumberFormat="1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9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left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top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179" fontId="24" fillId="0" borderId="19" xfId="0" applyNumberFormat="1" applyFont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6" borderId="23" xfId="0" applyFill="1" applyBorder="1">
      <alignment vertical="center"/>
    </xf>
    <xf numFmtId="0" fontId="0" fillId="0" borderId="0" xfId="0" applyBorder="1">
      <alignment vertical="center"/>
    </xf>
    <xf numFmtId="180" fontId="0" fillId="6" borderId="24" xfId="3" applyNumberFormat="1" applyFont="1" applyFill="1" applyBorder="1">
      <alignment vertical="center"/>
    </xf>
    <xf numFmtId="0" fontId="0" fillId="6" borderId="25" xfId="0" applyFill="1" applyBorder="1">
      <alignment vertical="center"/>
    </xf>
    <xf numFmtId="0" fontId="0" fillId="0" borderId="26" xfId="0" applyBorder="1">
      <alignment vertical="center"/>
    </xf>
    <xf numFmtId="180" fontId="0" fillId="6" borderId="27" xfId="3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27" fillId="0" borderId="29" xfId="0" quotePrefix="1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quotePrefix="1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quotePrefix="1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4">
    <cellStyle name="백분율" xfId="3" builtinId="5"/>
    <cellStyle name="쉼표 [0] 2" xfId="1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6.7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axId val="76676480"/>
        <c:axId val="8035238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0.95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marker val="1"/>
        <c:axId val="80671488"/>
        <c:axId val="80353920"/>
      </c:lineChart>
      <c:catAx>
        <c:axId val="766764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352384"/>
        <c:crosses val="autoZero"/>
        <c:auto val="1"/>
        <c:lblAlgn val="ctr"/>
        <c:lblOffset val="100"/>
      </c:catAx>
      <c:valAx>
        <c:axId val="8035238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676480"/>
        <c:crosses val="autoZero"/>
        <c:crossBetween val="between"/>
      </c:valAx>
      <c:valAx>
        <c:axId val="8035392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671488"/>
        <c:crosses val="max"/>
        <c:crossBetween val="between"/>
      </c:valAx>
      <c:catAx>
        <c:axId val="80671488"/>
        <c:scaling>
          <c:orientation val="minMax"/>
        </c:scaling>
        <c:delete val="1"/>
        <c:axPos val="b"/>
        <c:numFmt formatCode="General" sourceLinked="1"/>
        <c:tickLblPos val="none"/>
        <c:crossAx val="8035392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8254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axId val="81184640"/>
        <c:axId val="8118617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marker val="1"/>
        <c:axId val="81197696"/>
        <c:axId val="81196160"/>
      </c:lineChart>
      <c:catAx>
        <c:axId val="811846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86176"/>
        <c:crosses val="autoZero"/>
        <c:auto val="1"/>
        <c:lblAlgn val="ctr"/>
        <c:lblOffset val="100"/>
      </c:catAx>
      <c:valAx>
        <c:axId val="8118617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84640"/>
        <c:crosses val="autoZero"/>
        <c:crossBetween val="between"/>
      </c:valAx>
      <c:valAx>
        <c:axId val="811961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97696"/>
        <c:crosses val="max"/>
        <c:crossBetween val="between"/>
      </c:valAx>
      <c:catAx>
        <c:axId val="81197696"/>
        <c:scaling>
          <c:orientation val="minMax"/>
        </c:scaling>
        <c:delete val="1"/>
        <c:axPos val="b"/>
        <c:numFmt formatCode="General" sourceLinked="1"/>
        <c:tickLblPos val="none"/>
        <c:crossAx val="811961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11.5</c:v>
                </c:pt>
                <c:pt idx="1">
                  <c:v>9</c:v>
                </c:pt>
                <c:pt idx="2">
                  <c:v>24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axId val="82412672"/>
        <c:axId val="8241420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marker val="1"/>
        <c:axId val="82417536"/>
        <c:axId val="82416000"/>
      </c:lineChart>
      <c:catAx>
        <c:axId val="824126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414208"/>
        <c:crosses val="autoZero"/>
        <c:auto val="1"/>
        <c:lblAlgn val="ctr"/>
        <c:lblOffset val="100"/>
      </c:catAx>
      <c:valAx>
        <c:axId val="8241420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412672"/>
        <c:crosses val="autoZero"/>
        <c:crossBetween val="between"/>
      </c:valAx>
      <c:valAx>
        <c:axId val="8241600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417536"/>
        <c:crosses val="max"/>
        <c:crossBetween val="between"/>
      </c:valAx>
      <c:catAx>
        <c:axId val="82417536"/>
        <c:scaling>
          <c:orientation val="minMax"/>
        </c:scaling>
        <c:delete val="1"/>
        <c:axPos val="b"/>
        <c:numFmt formatCode="General" sourceLinked="1"/>
        <c:tickLblPos val="none"/>
        <c:crossAx val="8241600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75</c:v>
                </c:pt>
                <c:pt idx="1">
                  <c:v>3.5</c:v>
                </c:pt>
                <c:pt idx="2">
                  <c:v>28.5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axId val="139544832"/>
        <c:axId val="13957939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marker val="1"/>
        <c:axId val="139582464"/>
        <c:axId val="139580928"/>
      </c:lineChart>
      <c:catAx>
        <c:axId val="1395448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579392"/>
        <c:crosses val="autoZero"/>
        <c:auto val="1"/>
        <c:lblAlgn val="ctr"/>
        <c:lblOffset val="100"/>
      </c:catAx>
      <c:valAx>
        <c:axId val="13957939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544832"/>
        <c:crosses val="autoZero"/>
        <c:crossBetween val="between"/>
      </c:valAx>
      <c:valAx>
        <c:axId val="13958092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582464"/>
        <c:crosses val="max"/>
        <c:crossBetween val="between"/>
      </c:valAx>
      <c:catAx>
        <c:axId val="139582464"/>
        <c:scaling>
          <c:orientation val="minMax"/>
        </c:scaling>
        <c:delete val="1"/>
        <c:axPos val="b"/>
        <c:numFmt formatCode="General" sourceLinked="1"/>
        <c:tickLblPos val="none"/>
        <c:crossAx val="13958092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0.3</c:v>
                </c:pt>
                <c:pt idx="1">
                  <c:v>2.4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axId val="39348864"/>
        <c:axId val="3937523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0.25</c:v>
                </c:pt>
                <c:pt idx="1">
                  <c:v>0.44999999999999996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marker val="1"/>
        <c:axId val="39378304"/>
        <c:axId val="39376768"/>
      </c:lineChart>
      <c:catAx>
        <c:axId val="393488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75232"/>
        <c:crosses val="autoZero"/>
        <c:auto val="1"/>
        <c:lblAlgn val="ctr"/>
        <c:lblOffset val="100"/>
      </c:catAx>
      <c:valAx>
        <c:axId val="3937523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48864"/>
        <c:crosses val="autoZero"/>
        <c:crossBetween val="between"/>
      </c:valAx>
      <c:valAx>
        <c:axId val="3937676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78304"/>
        <c:crosses val="max"/>
        <c:crossBetween val="between"/>
      </c:valAx>
      <c:catAx>
        <c:axId val="39378304"/>
        <c:scaling>
          <c:orientation val="minMax"/>
        </c:scaling>
        <c:delete val="1"/>
        <c:axPos val="b"/>
        <c:numFmt formatCode="General" sourceLinked="1"/>
        <c:tickLblPos val="none"/>
        <c:crossAx val="3937676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axId val="39565184"/>
        <c:axId val="3956672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marker val="1"/>
        <c:axId val="39570048"/>
        <c:axId val="39568512"/>
      </c:lineChart>
      <c:catAx>
        <c:axId val="395651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566720"/>
        <c:crosses val="autoZero"/>
        <c:auto val="1"/>
        <c:lblAlgn val="ctr"/>
        <c:lblOffset val="100"/>
      </c:catAx>
      <c:valAx>
        <c:axId val="3956672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565184"/>
        <c:crosses val="autoZero"/>
        <c:crossBetween val="between"/>
      </c:valAx>
      <c:valAx>
        <c:axId val="3956851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570048"/>
        <c:crosses val="max"/>
        <c:crossBetween val="between"/>
      </c:valAx>
      <c:catAx>
        <c:axId val="39570048"/>
        <c:scaling>
          <c:orientation val="minMax"/>
        </c:scaling>
        <c:delete val="1"/>
        <c:axPos val="b"/>
        <c:numFmt formatCode="General" sourceLinked="1"/>
        <c:tickLblPos val="none"/>
        <c:crossAx val="3956851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1408.5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axId val="78312576"/>
        <c:axId val="7831411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0.19999999999999996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marker val="1"/>
        <c:axId val="79107968"/>
        <c:axId val="79106432"/>
      </c:lineChart>
      <c:catAx>
        <c:axId val="783125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314112"/>
        <c:crosses val="autoZero"/>
        <c:auto val="1"/>
        <c:lblAlgn val="ctr"/>
        <c:lblOffset val="100"/>
      </c:catAx>
      <c:valAx>
        <c:axId val="7831411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312576"/>
        <c:crosses val="autoZero"/>
        <c:crossBetween val="between"/>
      </c:valAx>
      <c:valAx>
        <c:axId val="791064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107968"/>
        <c:crosses val="max"/>
        <c:crossBetween val="between"/>
      </c:valAx>
      <c:catAx>
        <c:axId val="79107968"/>
        <c:scaling>
          <c:orientation val="minMax"/>
        </c:scaling>
        <c:delete val="1"/>
        <c:axPos val="b"/>
        <c:numFmt formatCode="General" sourceLinked="1"/>
        <c:tickLblPos val="none"/>
        <c:crossAx val="791064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1290.5</c:v>
                </c:pt>
                <c:pt idx="1">
                  <c:v>4996</c:v>
                </c:pt>
                <c:pt idx="2">
                  <c:v>11104.5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axId val="80633856"/>
        <c:axId val="8063539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0.6</c:v>
                </c:pt>
                <c:pt idx="1">
                  <c:v>0.95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marker val="1"/>
        <c:axId val="80667392"/>
        <c:axId val="80636928"/>
      </c:lineChart>
      <c:catAx>
        <c:axId val="806338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635392"/>
        <c:crosses val="autoZero"/>
        <c:auto val="1"/>
        <c:lblAlgn val="ctr"/>
        <c:lblOffset val="100"/>
      </c:catAx>
      <c:valAx>
        <c:axId val="8063539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633856"/>
        <c:crosses val="autoZero"/>
        <c:crossBetween val="between"/>
      </c:valAx>
      <c:valAx>
        <c:axId val="8063692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667392"/>
        <c:crosses val="max"/>
        <c:crossBetween val="between"/>
      </c:valAx>
      <c:catAx>
        <c:axId val="80667392"/>
        <c:scaling>
          <c:orientation val="minMax"/>
        </c:scaling>
        <c:delete val="1"/>
        <c:axPos val="b"/>
        <c:numFmt formatCode="General" sourceLinked="1"/>
        <c:tickLblPos val="none"/>
        <c:crossAx val="8063692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7136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axId val="80788480"/>
        <c:axId val="8081484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marker val="1"/>
        <c:axId val="80879616"/>
        <c:axId val="80816384"/>
      </c:lineChart>
      <c:catAx>
        <c:axId val="807884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814848"/>
        <c:crosses val="autoZero"/>
        <c:auto val="1"/>
        <c:lblAlgn val="ctr"/>
        <c:lblOffset val="100"/>
      </c:catAx>
      <c:valAx>
        <c:axId val="8081484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788480"/>
        <c:crosses val="autoZero"/>
        <c:crossBetween val="between"/>
      </c:valAx>
      <c:valAx>
        <c:axId val="8081638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879616"/>
        <c:crosses val="max"/>
        <c:crossBetween val="between"/>
      </c:valAx>
      <c:catAx>
        <c:axId val="80879616"/>
        <c:scaling>
          <c:orientation val="minMax"/>
        </c:scaling>
        <c:delete val="1"/>
        <c:axPos val="b"/>
        <c:numFmt formatCode="General" sourceLinked="1"/>
        <c:tickLblPos val="none"/>
        <c:crossAx val="8081638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894.5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axId val="80988416"/>
        <c:axId val="8099430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0.44999999999999996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marker val="1"/>
        <c:axId val="80997376"/>
        <c:axId val="80995840"/>
      </c:lineChart>
      <c:catAx>
        <c:axId val="809884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994304"/>
        <c:crosses val="autoZero"/>
        <c:auto val="1"/>
        <c:lblAlgn val="ctr"/>
        <c:lblOffset val="100"/>
      </c:catAx>
      <c:valAx>
        <c:axId val="8099430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988416"/>
        <c:crosses val="autoZero"/>
        <c:crossBetween val="between"/>
      </c:valAx>
      <c:valAx>
        <c:axId val="8099584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997376"/>
        <c:crosses val="max"/>
        <c:crossBetween val="between"/>
      </c:valAx>
      <c:catAx>
        <c:axId val="80997376"/>
        <c:scaling>
          <c:orientation val="minMax"/>
        </c:scaling>
        <c:delete val="1"/>
        <c:axPos val="b"/>
        <c:numFmt formatCode="General" sourceLinked="1"/>
        <c:tickLblPos val="none"/>
        <c:crossAx val="8099584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axId val="81046912"/>
        <c:axId val="8104870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marker val="1"/>
        <c:axId val="81064320"/>
        <c:axId val="81050240"/>
      </c:lineChart>
      <c:catAx>
        <c:axId val="810469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048704"/>
        <c:crosses val="autoZero"/>
        <c:auto val="1"/>
        <c:lblAlgn val="ctr"/>
        <c:lblOffset val="100"/>
      </c:catAx>
      <c:valAx>
        <c:axId val="8104870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046912"/>
        <c:crosses val="autoZero"/>
        <c:crossBetween val="between"/>
      </c:valAx>
      <c:valAx>
        <c:axId val="8105024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064320"/>
        <c:crosses val="max"/>
        <c:crossBetween val="between"/>
      </c:valAx>
      <c:catAx>
        <c:axId val="81064320"/>
        <c:scaling>
          <c:orientation val="minMax"/>
        </c:scaling>
        <c:delete val="1"/>
        <c:axPos val="b"/>
        <c:tickLblPos val="none"/>
        <c:crossAx val="8105024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axId val="81099392"/>
        <c:axId val="8110118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marker val="1"/>
        <c:axId val="81104256"/>
        <c:axId val="81102720"/>
      </c:lineChart>
      <c:catAx>
        <c:axId val="810993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01184"/>
        <c:crosses val="autoZero"/>
        <c:auto val="1"/>
        <c:lblAlgn val="ctr"/>
        <c:lblOffset val="100"/>
      </c:catAx>
      <c:valAx>
        <c:axId val="8110118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099392"/>
        <c:crosses val="autoZero"/>
        <c:crossBetween val="between"/>
      </c:valAx>
      <c:valAx>
        <c:axId val="8110272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104256"/>
        <c:crosses val="max"/>
        <c:crossBetween val="between"/>
      </c:valAx>
      <c:catAx>
        <c:axId val="81104256"/>
        <c:scaling>
          <c:orientation val="minMax"/>
        </c:scaling>
        <c:delete val="1"/>
        <c:axPos val="b"/>
        <c:numFmt formatCode="General" sourceLinked="1"/>
        <c:tickLblPos val="none"/>
        <c:crossAx val="8110272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3" style="1" customWidth="1"/>
    <col min="3" max="3" width="8.375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83"/>
      <c r="H1" s="83"/>
      <c r="I1" s="83"/>
      <c r="O1" s="5"/>
      <c r="Q1" s="5"/>
      <c r="T1" s="6" t="s">
        <v>2</v>
      </c>
    </row>
    <row r="2" spans="1:25" ht="20.25">
      <c r="B2" s="84" t="s">
        <v>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85" t="s">
        <v>40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7</v>
      </c>
      <c r="F5" s="15"/>
      <c r="G5" s="86" t="s">
        <v>8</v>
      </c>
      <c r="H5" s="86"/>
      <c r="I5" s="16"/>
      <c r="J5" s="87">
        <v>43698</v>
      </c>
      <c r="K5" s="87"/>
      <c r="L5" s="87"/>
      <c r="M5" s="87"/>
      <c r="N5" s="87"/>
      <c r="O5" s="16"/>
      <c r="P5" s="17" t="s">
        <v>9</v>
      </c>
      <c r="Q5" s="18"/>
      <c r="R5" s="19"/>
      <c r="S5" s="14"/>
      <c r="T5" s="14"/>
      <c r="U5" s="88">
        <v>43704</v>
      </c>
      <c r="V5" s="89"/>
      <c r="W5" s="89"/>
      <c r="X5" s="89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0" t="s">
        <v>13</v>
      </c>
      <c r="H6" s="90"/>
      <c r="I6" s="26"/>
      <c r="J6" s="91">
        <v>43664</v>
      </c>
      <c r="K6" s="91"/>
      <c r="L6" s="91"/>
      <c r="M6" s="91"/>
      <c r="N6" s="91"/>
      <c r="O6" s="26"/>
      <c r="P6" s="27" t="s">
        <v>14</v>
      </c>
      <c r="Q6" s="28"/>
      <c r="R6" s="28"/>
      <c r="S6" s="26"/>
      <c r="T6" s="28"/>
      <c r="U6" s="92"/>
      <c r="V6" s="92"/>
      <c r="W6" s="92"/>
      <c r="X6" s="92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/>
      <c r="F7" s="33"/>
      <c r="G7" s="90" t="s">
        <v>18</v>
      </c>
      <c r="H7" s="90"/>
      <c r="I7" s="26"/>
      <c r="J7" s="93"/>
      <c r="K7" s="93"/>
      <c r="L7" s="93"/>
      <c r="M7" s="93"/>
      <c r="N7" s="93"/>
      <c r="O7" s="26"/>
      <c r="P7" s="27" t="s">
        <v>19</v>
      </c>
      <c r="Q7" s="32"/>
      <c r="R7" s="32"/>
      <c r="S7" s="32"/>
      <c r="T7" s="32"/>
      <c r="U7" s="92"/>
      <c r="V7" s="92"/>
      <c r="W7" s="92"/>
      <c r="X7" s="92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화천농장</v>
      </c>
      <c r="C10" s="51" t="s">
        <v>24</v>
      </c>
      <c r="D10" s="52">
        <f>ROUNDDOWN((J5-J6+1)/7,0)</f>
        <v>5</v>
      </c>
      <c r="E10" s="53" t="s">
        <v>25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32</v>
      </c>
      <c r="C12" s="59" t="s">
        <v>33</v>
      </c>
      <c r="D12" s="60">
        <v>43698</v>
      </c>
      <c r="E12" s="59">
        <v>22</v>
      </c>
      <c r="F12" s="59">
        <v>82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34</v>
      </c>
      <c r="C13" s="59" t="s">
        <v>33</v>
      </c>
      <c r="D13" s="60">
        <v>43698</v>
      </c>
      <c r="E13" s="59">
        <v>1</v>
      </c>
      <c r="F13" s="59">
        <v>0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32</v>
      </c>
      <c r="C14" s="59" t="s">
        <v>35</v>
      </c>
      <c r="D14" s="60">
        <v>43698</v>
      </c>
      <c r="E14" s="59">
        <v>92</v>
      </c>
      <c r="F14" s="59">
        <v>197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34</v>
      </c>
      <c r="C15" s="59" t="s">
        <v>35</v>
      </c>
      <c r="D15" s="60">
        <v>43698</v>
      </c>
      <c r="E15" s="59">
        <v>58</v>
      </c>
      <c r="F15" s="59">
        <v>290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32</v>
      </c>
      <c r="C16" s="59" t="s">
        <v>36</v>
      </c>
      <c r="D16" s="60">
        <v>43698</v>
      </c>
      <c r="E16" s="59">
        <v>1616</v>
      </c>
      <c r="F16" s="59">
        <v>64</v>
      </c>
      <c r="G16" s="59">
        <v>10</v>
      </c>
      <c r="H16" s="59">
        <v>1</v>
      </c>
      <c r="I16" s="59">
        <v>7</v>
      </c>
      <c r="J16" s="59"/>
      <c r="K16" s="59">
        <v>2</v>
      </c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34</v>
      </c>
      <c r="C17" s="59" t="s">
        <v>36</v>
      </c>
      <c r="D17" s="60">
        <v>43698</v>
      </c>
      <c r="E17" s="59">
        <v>965</v>
      </c>
      <c r="F17" s="59">
        <v>93</v>
      </c>
      <c r="G17" s="59">
        <v>10</v>
      </c>
      <c r="H17" s="59">
        <v>7</v>
      </c>
      <c r="I17" s="59">
        <v>2</v>
      </c>
      <c r="J17" s="59"/>
      <c r="K17" s="59">
        <v>1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32</v>
      </c>
      <c r="C18" s="59" t="s">
        <v>37</v>
      </c>
      <c r="D18" s="60">
        <v>43698</v>
      </c>
      <c r="E18" s="61">
        <v>4.5</v>
      </c>
      <c r="F18" s="62">
        <v>48.290388186686286</v>
      </c>
      <c r="G18" s="59">
        <v>10</v>
      </c>
      <c r="H18" s="59">
        <v>1</v>
      </c>
      <c r="I18" s="59" t="s">
        <v>38</v>
      </c>
      <c r="J18" s="59" t="s">
        <v>38</v>
      </c>
      <c r="K18" s="59">
        <v>1</v>
      </c>
      <c r="L18" s="59">
        <v>3</v>
      </c>
      <c r="M18" s="59">
        <v>3</v>
      </c>
      <c r="N18" s="59" t="s">
        <v>38</v>
      </c>
      <c r="O18" s="59">
        <v>1</v>
      </c>
      <c r="P18" s="59">
        <v>1</v>
      </c>
      <c r="Q18" s="59" t="s">
        <v>38</v>
      </c>
      <c r="R18" s="59" t="s">
        <v>38</v>
      </c>
      <c r="S18" s="59" t="s">
        <v>38</v>
      </c>
      <c r="T18" s="59" t="s">
        <v>38</v>
      </c>
      <c r="U18" s="59"/>
      <c r="V18" s="59"/>
      <c r="W18" s="59"/>
      <c r="X18" s="59"/>
      <c r="Y18" s="59"/>
    </row>
    <row r="19" spans="2:25">
      <c r="B19" s="59" t="s">
        <v>34</v>
      </c>
      <c r="C19" s="59" t="s">
        <v>37</v>
      </c>
      <c r="D19" s="60">
        <v>43698</v>
      </c>
      <c r="E19" s="61">
        <v>5.7</v>
      </c>
      <c r="F19" s="62">
        <v>21.959044860255673</v>
      </c>
      <c r="G19" s="59">
        <v>10</v>
      </c>
      <c r="H19" s="59" t="s">
        <v>38</v>
      </c>
      <c r="I19" s="59" t="s">
        <v>38</v>
      </c>
      <c r="J19" s="59" t="s">
        <v>38</v>
      </c>
      <c r="K19" s="59" t="s">
        <v>38</v>
      </c>
      <c r="L19" s="59">
        <v>2</v>
      </c>
      <c r="M19" s="59">
        <v>2</v>
      </c>
      <c r="N19" s="59">
        <v>4</v>
      </c>
      <c r="O19" s="59">
        <v>1</v>
      </c>
      <c r="P19" s="59">
        <v>1</v>
      </c>
      <c r="Q19" s="59" t="s">
        <v>38</v>
      </c>
      <c r="R19" s="59" t="s">
        <v>38</v>
      </c>
      <c r="S19" s="59" t="s">
        <v>38</v>
      </c>
      <c r="T19" s="59" t="s">
        <v>38</v>
      </c>
      <c r="U19" s="59"/>
      <c r="V19" s="59"/>
      <c r="W19" s="59"/>
      <c r="X19" s="59"/>
      <c r="Y19" s="59"/>
    </row>
    <row r="20" spans="2:25">
      <c r="B20" s="59" t="s">
        <v>32</v>
      </c>
      <c r="C20" s="59" t="s">
        <v>39</v>
      </c>
      <c r="D20" s="60">
        <v>43698</v>
      </c>
      <c r="E20" s="61">
        <v>0.3</v>
      </c>
      <c r="F20" s="62">
        <v>224.98285257018429</v>
      </c>
      <c r="G20" s="59">
        <v>10</v>
      </c>
      <c r="H20" s="59">
        <v>8</v>
      </c>
      <c r="I20" s="59">
        <v>1</v>
      </c>
      <c r="J20" s="59">
        <v>1</v>
      </c>
      <c r="K20" s="59" t="s">
        <v>38</v>
      </c>
      <c r="L20" s="59" t="s">
        <v>38</v>
      </c>
      <c r="M20" s="59" t="s">
        <v>38</v>
      </c>
      <c r="N20" s="59" t="s">
        <v>38</v>
      </c>
      <c r="O20" s="59" t="s">
        <v>38</v>
      </c>
      <c r="P20" s="59" t="s">
        <v>38</v>
      </c>
      <c r="Q20" s="59" t="s">
        <v>38</v>
      </c>
      <c r="R20" s="59" t="s">
        <v>38</v>
      </c>
      <c r="S20" s="59" t="s">
        <v>38</v>
      </c>
      <c r="T20" s="59" t="s">
        <v>38</v>
      </c>
      <c r="U20" s="59"/>
      <c r="V20" s="59"/>
      <c r="W20" s="59"/>
      <c r="X20" s="59"/>
      <c r="Y20" s="59"/>
    </row>
    <row r="21" spans="2:25">
      <c r="B21" s="59" t="s">
        <v>34</v>
      </c>
      <c r="C21" s="59" t="s">
        <v>39</v>
      </c>
      <c r="D21" s="60">
        <v>43698</v>
      </c>
      <c r="E21" s="61">
        <v>0.3</v>
      </c>
      <c r="F21" s="62">
        <v>161.01529717988265</v>
      </c>
      <c r="G21" s="59">
        <v>10</v>
      </c>
      <c r="H21" s="59">
        <v>7</v>
      </c>
      <c r="I21" s="59">
        <v>3</v>
      </c>
      <c r="J21" s="59" t="s">
        <v>38</v>
      </c>
      <c r="K21" s="59" t="s">
        <v>38</v>
      </c>
      <c r="L21" s="59" t="s">
        <v>38</v>
      </c>
      <c r="M21" s="59" t="s">
        <v>38</v>
      </c>
      <c r="N21" s="59" t="s">
        <v>38</v>
      </c>
      <c r="O21" s="59" t="s">
        <v>38</v>
      </c>
      <c r="P21" s="59" t="s">
        <v>38</v>
      </c>
      <c r="Q21" s="59" t="s">
        <v>38</v>
      </c>
      <c r="R21" s="59" t="s">
        <v>38</v>
      </c>
      <c r="S21" s="59" t="s">
        <v>38</v>
      </c>
      <c r="T21" s="59" t="s">
        <v>38</v>
      </c>
      <c r="U21" s="59"/>
      <c r="V21" s="59"/>
      <c r="W21" s="59"/>
      <c r="X21" s="59"/>
      <c r="Y21" s="59"/>
    </row>
    <row r="23" spans="2:25">
      <c r="B23" s="73" t="s">
        <v>62</v>
      </c>
    </row>
    <row r="24" spans="2:25">
      <c r="B24" s="74" t="s">
        <v>63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</row>
    <row r="25" spans="2:25">
      <c r="B25" s="77" t="s">
        <v>64</v>
      </c>
      <c r="Y25" s="78"/>
    </row>
    <row r="26" spans="2:25">
      <c r="B26" s="77"/>
      <c r="Y26" s="78"/>
    </row>
    <row r="27" spans="2:25">
      <c r="B27" s="77"/>
      <c r="Y27" s="78"/>
    </row>
    <row r="28" spans="2:25"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B12:Y17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2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 D12:D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 C12:C1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21 B12:Y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G12:G17 B12:B17 B20:B21 D12:D17 D20:D2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G12:G17 D12:D1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X21 B12:X1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 B12:Y17 B20:Y2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8" right="0.16" top="0.47" bottom="0.41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4"/>
  <sheetViews>
    <sheetView workbookViewId="0">
      <selection activeCell="C32" sqref="C32"/>
    </sheetView>
  </sheetViews>
  <sheetFormatPr defaultRowHeight="16.5"/>
  <cols>
    <col min="1" max="1" width="1.375" style="1" customWidth="1"/>
    <col min="2" max="2" width="13" style="1" customWidth="1"/>
    <col min="3" max="3" width="8.375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>
      <c r="B1" s="2" t="s">
        <v>65</v>
      </c>
      <c r="C1" s="3"/>
      <c r="E1" s="4" t="s">
        <v>66</v>
      </c>
      <c r="G1" s="83"/>
      <c r="H1" s="83"/>
      <c r="I1" s="83"/>
      <c r="O1" s="5"/>
      <c r="Q1" s="5"/>
      <c r="T1" s="72" t="s">
        <v>67</v>
      </c>
    </row>
    <row r="2" spans="1:25" ht="20.25">
      <c r="B2" s="84" t="s">
        <v>68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85" t="s">
        <v>40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.25" thickBot="1">
      <c r="A4" s="7"/>
      <c r="B4" s="8" t="s">
        <v>69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70</v>
      </c>
      <c r="C5" s="12" t="s">
        <v>71</v>
      </c>
      <c r="D5" s="13"/>
      <c r="E5" s="14" t="s">
        <v>72</v>
      </c>
      <c r="F5" s="15"/>
      <c r="G5" s="86" t="s">
        <v>73</v>
      </c>
      <c r="H5" s="86"/>
      <c r="I5" s="16"/>
      <c r="J5" s="87">
        <v>43732</v>
      </c>
      <c r="K5" s="87"/>
      <c r="L5" s="87"/>
      <c r="M5" s="87"/>
      <c r="N5" s="87"/>
      <c r="O5" s="16"/>
      <c r="P5" s="17" t="s">
        <v>74</v>
      </c>
      <c r="Q5" s="18"/>
      <c r="R5" s="19"/>
      <c r="S5" s="14"/>
      <c r="T5" s="14"/>
      <c r="U5" s="88">
        <v>43734</v>
      </c>
      <c r="V5" s="89"/>
      <c r="W5" s="89"/>
      <c r="X5" s="89"/>
      <c r="Y5" s="20"/>
    </row>
    <row r="6" spans="1:25">
      <c r="A6" s="7"/>
      <c r="B6" s="21" t="s">
        <v>75</v>
      </c>
      <c r="C6" s="22" t="s">
        <v>76</v>
      </c>
      <c r="D6" s="23"/>
      <c r="E6" s="24" t="s">
        <v>77</v>
      </c>
      <c r="F6" s="25"/>
      <c r="G6" s="90" t="s">
        <v>78</v>
      </c>
      <c r="H6" s="90"/>
      <c r="I6" s="26"/>
      <c r="J6" s="91">
        <v>43664</v>
      </c>
      <c r="K6" s="91"/>
      <c r="L6" s="91"/>
      <c r="M6" s="91"/>
      <c r="N6" s="91"/>
      <c r="O6" s="26"/>
      <c r="P6" s="27" t="s">
        <v>79</v>
      </c>
      <c r="Q6" s="28"/>
      <c r="R6" s="28"/>
      <c r="S6" s="26"/>
      <c r="T6" s="28"/>
      <c r="U6" s="92"/>
      <c r="V6" s="92"/>
      <c r="W6" s="92"/>
      <c r="X6" s="92"/>
      <c r="Y6" s="29" t="s">
        <v>80</v>
      </c>
    </row>
    <row r="7" spans="1:25">
      <c r="A7" s="30"/>
      <c r="B7" s="31" t="s">
        <v>81</v>
      </c>
      <c r="C7" s="22" t="s">
        <v>82</v>
      </c>
      <c r="D7" s="23"/>
      <c r="E7" s="32"/>
      <c r="F7" s="33"/>
      <c r="G7" s="90" t="s">
        <v>83</v>
      </c>
      <c r="H7" s="90"/>
      <c r="I7" s="26"/>
      <c r="J7" s="93"/>
      <c r="K7" s="93"/>
      <c r="L7" s="93"/>
      <c r="M7" s="93"/>
      <c r="N7" s="93"/>
      <c r="O7" s="26"/>
      <c r="P7" s="27" t="s">
        <v>84</v>
      </c>
      <c r="Q7" s="32"/>
      <c r="R7" s="32"/>
      <c r="S7" s="32"/>
      <c r="T7" s="32"/>
      <c r="U7" s="92"/>
      <c r="V7" s="92"/>
      <c r="W7" s="92"/>
      <c r="X7" s="92"/>
      <c r="Y7" s="34"/>
    </row>
    <row r="8" spans="1:25" ht="17.25" thickBot="1">
      <c r="A8" s="30"/>
      <c r="B8" s="35" t="s">
        <v>85</v>
      </c>
      <c r="C8" s="36" t="s">
        <v>86</v>
      </c>
      <c r="D8" s="37"/>
      <c r="E8" s="38" t="s">
        <v>87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88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화천농장</v>
      </c>
      <c r="C10" s="51" t="s">
        <v>89</v>
      </c>
      <c r="D10" s="52">
        <f>ROUNDDOWN((J5-J6+1)/7,0)</f>
        <v>9</v>
      </c>
      <c r="E10" s="53" t="s">
        <v>90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91</v>
      </c>
      <c r="C12" s="59" t="s">
        <v>92</v>
      </c>
      <c r="D12" s="60">
        <v>43732</v>
      </c>
      <c r="E12" s="59">
        <v>1</v>
      </c>
      <c r="F12" s="59">
        <v>0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93</v>
      </c>
      <c r="C13" s="59" t="s">
        <v>92</v>
      </c>
      <c r="D13" s="60">
        <v>43732</v>
      </c>
      <c r="E13" s="59">
        <v>17</v>
      </c>
      <c r="F13" s="59">
        <v>165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91</v>
      </c>
      <c r="C14" s="59" t="s">
        <v>97</v>
      </c>
      <c r="D14" s="60">
        <v>43732</v>
      </c>
      <c r="E14" s="59">
        <v>3</v>
      </c>
      <c r="F14" s="59">
        <v>100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93</v>
      </c>
      <c r="C15" s="59" t="s">
        <v>97</v>
      </c>
      <c r="D15" s="60">
        <v>43732</v>
      </c>
      <c r="E15" s="59">
        <v>4</v>
      </c>
      <c r="F15" s="59">
        <v>75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91</v>
      </c>
      <c r="C16" s="59" t="s">
        <v>36</v>
      </c>
      <c r="D16" s="60">
        <v>43732</v>
      </c>
      <c r="E16" s="59">
        <v>2847</v>
      </c>
      <c r="F16" s="59">
        <v>95</v>
      </c>
      <c r="G16" s="59">
        <v>10</v>
      </c>
      <c r="H16" s="59">
        <v>1</v>
      </c>
      <c r="I16" s="59">
        <v>3</v>
      </c>
      <c r="J16" s="59">
        <v>4</v>
      </c>
      <c r="K16" s="59">
        <v>1</v>
      </c>
      <c r="L16" s="59"/>
      <c r="M16" s="59"/>
      <c r="N16" s="59"/>
      <c r="O16" s="59"/>
      <c r="P16" s="59">
        <v>1</v>
      </c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93</v>
      </c>
      <c r="C17" s="59" t="s">
        <v>36</v>
      </c>
      <c r="D17" s="60">
        <v>43732</v>
      </c>
      <c r="E17" s="59">
        <v>7145</v>
      </c>
      <c r="F17" s="59">
        <v>49</v>
      </c>
      <c r="G17" s="59">
        <v>10</v>
      </c>
      <c r="H17" s="59"/>
      <c r="I17" s="59"/>
      <c r="J17" s="59"/>
      <c r="K17" s="59">
        <v>2</v>
      </c>
      <c r="L17" s="59">
        <v>1</v>
      </c>
      <c r="M17" s="59">
        <v>2</v>
      </c>
      <c r="N17" s="59">
        <v>2</v>
      </c>
      <c r="O17" s="59">
        <v>1</v>
      </c>
      <c r="P17" s="59">
        <v>1</v>
      </c>
      <c r="Q17" s="59"/>
      <c r="R17" s="59">
        <v>1</v>
      </c>
      <c r="S17" s="59"/>
      <c r="T17" s="59"/>
      <c r="U17" s="59"/>
      <c r="V17" s="59"/>
      <c r="W17" s="59"/>
      <c r="X17" s="59"/>
      <c r="Y17" s="59"/>
    </row>
    <row r="18" spans="2:25">
      <c r="B18" s="59" t="s">
        <v>91</v>
      </c>
      <c r="C18" s="59" t="s">
        <v>96</v>
      </c>
      <c r="D18" s="60">
        <v>43732</v>
      </c>
      <c r="E18" s="59">
        <v>1214</v>
      </c>
      <c r="F18" s="59">
        <v>45</v>
      </c>
      <c r="G18" s="59">
        <v>10</v>
      </c>
      <c r="H18" s="59">
        <v>9</v>
      </c>
      <c r="I18" s="59"/>
      <c r="J18" s="59">
        <v>1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93</v>
      </c>
      <c r="C19" s="59" t="s">
        <v>96</v>
      </c>
      <c r="D19" s="60">
        <v>43732</v>
      </c>
      <c r="E19" s="59">
        <v>1603</v>
      </c>
      <c r="F19" s="59">
        <v>62</v>
      </c>
      <c r="G19" s="59">
        <v>10</v>
      </c>
      <c r="H19" s="59">
        <v>7</v>
      </c>
      <c r="I19" s="59">
        <v>1</v>
      </c>
      <c r="J19" s="59">
        <v>1</v>
      </c>
      <c r="K19" s="59"/>
      <c r="L19" s="59">
        <v>1</v>
      </c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91</v>
      </c>
      <c r="C20" s="59" t="s">
        <v>37</v>
      </c>
      <c r="D20" s="60">
        <v>43732</v>
      </c>
      <c r="E20" s="61">
        <v>7</v>
      </c>
      <c r="F20" s="62">
        <v>21.295885499997997</v>
      </c>
      <c r="G20" s="59">
        <v>10</v>
      </c>
      <c r="H20" s="59" t="s">
        <v>38</v>
      </c>
      <c r="I20" s="59" t="s">
        <v>38</v>
      </c>
      <c r="J20" s="59" t="s">
        <v>38</v>
      </c>
      <c r="K20" s="59" t="s">
        <v>38</v>
      </c>
      <c r="L20" s="59" t="s">
        <v>38</v>
      </c>
      <c r="M20" s="59">
        <v>2</v>
      </c>
      <c r="N20" s="59">
        <v>2</v>
      </c>
      <c r="O20" s="59">
        <v>2</v>
      </c>
      <c r="P20" s="59">
        <v>2</v>
      </c>
      <c r="Q20" s="59">
        <v>2</v>
      </c>
      <c r="R20" s="59" t="s">
        <v>38</v>
      </c>
      <c r="S20" s="59"/>
      <c r="T20" s="59"/>
      <c r="U20" s="59"/>
      <c r="V20" s="59"/>
      <c r="W20" s="59"/>
      <c r="X20" s="59"/>
      <c r="Y20" s="59"/>
    </row>
    <row r="21" spans="2:25">
      <c r="B21" s="59" t="s">
        <v>93</v>
      </c>
      <c r="C21" s="59" t="s">
        <v>37</v>
      </c>
      <c r="D21" s="60">
        <v>43732</v>
      </c>
      <c r="E21" s="61">
        <v>6.4</v>
      </c>
      <c r="F21" s="62">
        <v>31.423131518746565</v>
      </c>
      <c r="G21" s="59">
        <v>10</v>
      </c>
      <c r="H21" s="59" t="s">
        <v>38</v>
      </c>
      <c r="I21" s="59" t="s">
        <v>38</v>
      </c>
      <c r="J21" s="59" t="s">
        <v>38</v>
      </c>
      <c r="K21" s="59">
        <v>1</v>
      </c>
      <c r="L21" s="59">
        <v>1</v>
      </c>
      <c r="M21" s="59">
        <v>2</v>
      </c>
      <c r="N21" s="59" t="s">
        <v>38</v>
      </c>
      <c r="O21" s="59">
        <v>2</v>
      </c>
      <c r="P21" s="59">
        <v>3</v>
      </c>
      <c r="Q21" s="59">
        <v>1</v>
      </c>
      <c r="R21" s="59" t="s">
        <v>38</v>
      </c>
      <c r="S21" s="59"/>
      <c r="T21" s="59"/>
      <c r="U21" s="59"/>
      <c r="V21" s="59"/>
      <c r="W21" s="59"/>
      <c r="X21" s="59"/>
      <c r="Y21" s="59"/>
    </row>
    <row r="22" spans="2:25">
      <c r="B22" s="59" t="s">
        <v>91</v>
      </c>
      <c r="C22" s="59" t="s">
        <v>39</v>
      </c>
      <c r="D22" s="60">
        <v>43732</v>
      </c>
      <c r="E22" s="61">
        <v>0</v>
      </c>
      <c r="F22" s="62">
        <v>0</v>
      </c>
      <c r="G22" s="59">
        <v>10</v>
      </c>
      <c r="H22" s="59">
        <v>10</v>
      </c>
      <c r="I22" s="59" t="s">
        <v>38</v>
      </c>
      <c r="J22" s="59" t="s">
        <v>38</v>
      </c>
      <c r="K22" s="59" t="s">
        <v>38</v>
      </c>
      <c r="L22" s="59" t="s">
        <v>38</v>
      </c>
      <c r="M22" s="59" t="s">
        <v>38</v>
      </c>
      <c r="N22" s="59" t="s">
        <v>38</v>
      </c>
      <c r="O22" s="59" t="s">
        <v>38</v>
      </c>
      <c r="P22" s="59" t="s">
        <v>38</v>
      </c>
      <c r="Q22" s="59" t="s">
        <v>38</v>
      </c>
      <c r="R22" s="59" t="s">
        <v>38</v>
      </c>
      <c r="S22" s="59"/>
      <c r="T22" s="59"/>
      <c r="U22" s="59"/>
      <c r="V22" s="59"/>
      <c r="W22" s="59"/>
      <c r="X22" s="59"/>
      <c r="Y22" s="59"/>
    </row>
    <row r="23" spans="2:25">
      <c r="B23" s="59" t="s">
        <v>93</v>
      </c>
      <c r="C23" s="59" t="s">
        <v>39</v>
      </c>
      <c r="D23" s="60">
        <v>43732</v>
      </c>
      <c r="E23" s="61">
        <v>4.8</v>
      </c>
      <c r="F23" s="62">
        <v>36.483126490454708</v>
      </c>
      <c r="G23" s="59">
        <v>10</v>
      </c>
      <c r="H23" s="59">
        <v>1</v>
      </c>
      <c r="I23" s="59" t="s">
        <v>38</v>
      </c>
      <c r="J23" s="59" t="s">
        <v>38</v>
      </c>
      <c r="K23" s="59" t="s">
        <v>38</v>
      </c>
      <c r="L23" s="59" t="s">
        <v>38</v>
      </c>
      <c r="M23" s="59">
        <v>6</v>
      </c>
      <c r="N23" s="59">
        <v>3</v>
      </c>
      <c r="O23" s="59" t="s">
        <v>38</v>
      </c>
      <c r="P23" s="59" t="s">
        <v>38</v>
      </c>
      <c r="Q23" s="59" t="s">
        <v>38</v>
      </c>
      <c r="R23" s="59" t="s">
        <v>38</v>
      </c>
      <c r="S23" s="59"/>
      <c r="T23" s="59"/>
      <c r="U23" s="59"/>
      <c r="V23" s="59"/>
      <c r="W23" s="59"/>
      <c r="X23" s="59"/>
      <c r="Y23" s="59"/>
    </row>
    <row r="24" spans="2:25">
      <c r="B24" s="59" t="s">
        <v>91</v>
      </c>
      <c r="C24" s="59" t="s">
        <v>94</v>
      </c>
      <c r="D24" s="60">
        <v>43732</v>
      </c>
      <c r="E24" s="59">
        <v>9933</v>
      </c>
      <c r="F24" s="59">
        <v>23</v>
      </c>
      <c r="G24" s="59">
        <v>10</v>
      </c>
      <c r="H24" s="59"/>
      <c r="I24" s="59"/>
      <c r="J24" s="59"/>
      <c r="K24" s="59"/>
      <c r="L24" s="59"/>
      <c r="M24" s="59"/>
      <c r="N24" s="59"/>
      <c r="O24" s="59">
        <v>2</v>
      </c>
      <c r="P24" s="59">
        <v>3</v>
      </c>
      <c r="Q24" s="59">
        <v>3</v>
      </c>
      <c r="R24" s="59">
        <v>1</v>
      </c>
      <c r="S24" s="59">
        <v>1</v>
      </c>
      <c r="T24" s="59"/>
      <c r="U24" s="59"/>
      <c r="V24" s="59"/>
      <c r="W24" s="59"/>
      <c r="X24" s="59"/>
      <c r="Y24" s="59"/>
    </row>
    <row r="25" spans="2:25">
      <c r="B25" s="59" t="s">
        <v>93</v>
      </c>
      <c r="C25" s="59" t="s">
        <v>94</v>
      </c>
      <c r="D25" s="60">
        <v>43732</v>
      </c>
      <c r="E25" s="59">
        <v>4339</v>
      </c>
      <c r="F25" s="59">
        <v>29</v>
      </c>
      <c r="G25" s="59">
        <v>10</v>
      </c>
      <c r="H25" s="59"/>
      <c r="I25" s="59"/>
      <c r="J25" s="59"/>
      <c r="K25" s="59">
        <v>1</v>
      </c>
      <c r="L25" s="59">
        <v>4</v>
      </c>
      <c r="M25" s="59">
        <v>1</v>
      </c>
      <c r="N25" s="59">
        <v>3</v>
      </c>
      <c r="O25" s="59">
        <v>1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91</v>
      </c>
      <c r="C26" s="59" t="s">
        <v>95</v>
      </c>
      <c r="D26" s="60">
        <v>43732</v>
      </c>
      <c r="E26" s="59">
        <v>32</v>
      </c>
      <c r="F26" s="59">
        <v>128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93</v>
      </c>
      <c r="C27" s="59" t="s">
        <v>95</v>
      </c>
      <c r="D27" s="60">
        <v>43732</v>
      </c>
      <c r="E27" s="59">
        <v>1757</v>
      </c>
      <c r="F27" s="59">
        <v>52</v>
      </c>
      <c r="G27" s="59">
        <v>10</v>
      </c>
      <c r="H27" s="59">
        <v>1</v>
      </c>
      <c r="I27" s="59">
        <v>1</v>
      </c>
      <c r="J27" s="59">
        <v>5</v>
      </c>
      <c r="K27" s="59">
        <v>2</v>
      </c>
      <c r="L27" s="59">
        <v>1</v>
      </c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9" spans="2:25">
      <c r="B29" s="73" t="s">
        <v>62</v>
      </c>
    </row>
    <row r="30" spans="2:25">
      <c r="B30" s="74" t="s">
        <v>63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6"/>
    </row>
    <row r="31" spans="2:25">
      <c r="B31" s="77" t="s">
        <v>98</v>
      </c>
      <c r="Y31" s="78"/>
    </row>
    <row r="32" spans="2:25">
      <c r="B32" s="77" t="s">
        <v>99</v>
      </c>
      <c r="Y32" s="78"/>
    </row>
    <row r="33" spans="2:25">
      <c r="B33" s="77"/>
      <c r="Y33" s="78"/>
    </row>
    <row r="34" spans="2:25"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24:D27 D12:D13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 B12:Y13 G16:G17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 D12:D13 G12:G13 G16:G17 G24:G27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 D12:D13 D16:D19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 B12:Y13 B16:Y19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 D12:D13 D16:D17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7 C12:C13 C16:C17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 B12:Y13 B16:Y17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7 G16:G17 G24:G27 B24:B27 D12:D13 B12:B13 G12:G13 B16:B17 D16:D17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X27 B12:X13 B16:X17">
    <cfRule type="colorScale" priority="7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7 D18:D19 B12:Y13 B16:Y17">
    <cfRule type="colorScale" priority="7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8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8" right="0.16" top="0.47" bottom="0.41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9"/>
  <sheetViews>
    <sheetView tabSelected="1" workbookViewId="0">
      <selection activeCell="E7" sqref="E7"/>
    </sheetView>
  </sheetViews>
  <sheetFormatPr defaultRowHeight="16.5"/>
  <cols>
    <col min="1" max="1" width="1.375" style="1" customWidth="1"/>
    <col min="2" max="2" width="13" style="1" customWidth="1"/>
    <col min="3" max="3" width="8.375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>
      <c r="B1" s="2" t="s">
        <v>100</v>
      </c>
      <c r="C1" s="3"/>
      <c r="E1" s="4" t="s">
        <v>1</v>
      </c>
      <c r="G1" s="83"/>
      <c r="H1" s="83"/>
      <c r="I1" s="83"/>
      <c r="O1" s="5"/>
      <c r="Q1" s="5"/>
      <c r="T1" s="82" t="s">
        <v>101</v>
      </c>
    </row>
    <row r="2" spans="1:25" ht="20.25">
      <c r="B2" s="84" t="s">
        <v>102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85" t="s">
        <v>103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.25" thickBot="1">
      <c r="A4" s="7"/>
      <c r="B4" s="8" t="s">
        <v>104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105</v>
      </c>
      <c r="F5" s="15"/>
      <c r="G5" s="86" t="s">
        <v>106</v>
      </c>
      <c r="H5" s="86"/>
      <c r="I5" s="16"/>
      <c r="J5" s="87">
        <v>43752</v>
      </c>
      <c r="K5" s="87"/>
      <c r="L5" s="87"/>
      <c r="M5" s="87"/>
      <c r="N5" s="87"/>
      <c r="O5" s="16"/>
      <c r="P5" s="17" t="s">
        <v>9</v>
      </c>
      <c r="Q5" s="18"/>
      <c r="R5" s="19"/>
      <c r="S5" s="14"/>
      <c r="T5" s="14"/>
      <c r="U5" s="88">
        <v>43754</v>
      </c>
      <c r="V5" s="89"/>
      <c r="W5" s="89"/>
      <c r="X5" s="89"/>
      <c r="Y5" s="20"/>
    </row>
    <row r="6" spans="1:25">
      <c r="A6" s="7"/>
      <c r="B6" s="21" t="s">
        <v>10</v>
      </c>
      <c r="C6" s="22" t="s">
        <v>107</v>
      </c>
      <c r="D6" s="23"/>
      <c r="E6" s="24" t="s">
        <v>12</v>
      </c>
      <c r="F6" s="25"/>
      <c r="G6" s="90" t="s">
        <v>108</v>
      </c>
      <c r="H6" s="90"/>
      <c r="I6" s="26"/>
      <c r="J6" s="91">
        <v>43664</v>
      </c>
      <c r="K6" s="91"/>
      <c r="L6" s="91"/>
      <c r="M6" s="91"/>
      <c r="N6" s="91"/>
      <c r="O6" s="26"/>
      <c r="P6" s="27" t="s">
        <v>109</v>
      </c>
      <c r="Q6" s="28"/>
      <c r="R6" s="28"/>
      <c r="S6" s="26"/>
      <c r="T6" s="28"/>
      <c r="U6" s="92"/>
      <c r="V6" s="92"/>
      <c r="W6" s="92"/>
      <c r="X6" s="92"/>
      <c r="Y6" s="29" t="s">
        <v>110</v>
      </c>
    </row>
    <row r="7" spans="1:25">
      <c r="A7" s="30"/>
      <c r="B7" s="31" t="s">
        <v>16</v>
      </c>
      <c r="C7" s="22" t="s">
        <v>111</v>
      </c>
      <c r="D7" s="23"/>
      <c r="E7" s="32"/>
      <c r="F7" s="33"/>
      <c r="G7" s="90" t="s">
        <v>112</v>
      </c>
      <c r="H7" s="90"/>
      <c r="I7" s="26"/>
      <c r="J7" s="93"/>
      <c r="K7" s="93"/>
      <c r="L7" s="93"/>
      <c r="M7" s="93"/>
      <c r="N7" s="93"/>
      <c r="O7" s="26"/>
      <c r="P7" s="27" t="s">
        <v>113</v>
      </c>
      <c r="Q7" s="32"/>
      <c r="R7" s="32"/>
      <c r="S7" s="32"/>
      <c r="T7" s="32"/>
      <c r="U7" s="92"/>
      <c r="V7" s="92"/>
      <c r="W7" s="92"/>
      <c r="X7" s="92"/>
      <c r="Y7" s="34"/>
    </row>
    <row r="8" spans="1:25" ht="17.25" thickBot="1">
      <c r="A8" s="30"/>
      <c r="B8" s="35" t="s">
        <v>114</v>
      </c>
      <c r="C8" s="36" t="s">
        <v>115</v>
      </c>
      <c r="D8" s="37"/>
      <c r="E8" s="38" t="s">
        <v>116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117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화천농장</v>
      </c>
      <c r="C10" s="51" t="s">
        <v>118</v>
      </c>
      <c r="D10" s="52">
        <f>ROUNDDOWN((J5-J6+1)/7,0)</f>
        <v>12</v>
      </c>
      <c r="E10" s="53" t="s">
        <v>90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119</v>
      </c>
      <c r="C12" s="59" t="s">
        <v>120</v>
      </c>
      <c r="D12" s="60">
        <v>43752</v>
      </c>
      <c r="E12" s="59">
        <v>36</v>
      </c>
      <c r="F12" s="59">
        <v>142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121</v>
      </c>
      <c r="C13" s="59" t="s">
        <v>120</v>
      </c>
      <c r="D13" s="60">
        <v>43752</v>
      </c>
      <c r="E13" s="59">
        <v>12</v>
      </c>
      <c r="F13" s="59">
        <v>133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119</v>
      </c>
      <c r="C14" s="59" t="s">
        <v>122</v>
      </c>
      <c r="D14" s="60">
        <v>43752</v>
      </c>
      <c r="E14" s="59">
        <v>50</v>
      </c>
      <c r="F14" s="59">
        <v>148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121</v>
      </c>
      <c r="C15" s="59" t="s">
        <v>122</v>
      </c>
      <c r="D15" s="60">
        <v>43752</v>
      </c>
      <c r="E15" s="59">
        <v>7</v>
      </c>
      <c r="F15" s="59">
        <v>100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119</v>
      </c>
      <c r="C16" s="59" t="s">
        <v>36</v>
      </c>
      <c r="D16" s="60">
        <v>43752</v>
      </c>
      <c r="E16" s="59">
        <v>11697</v>
      </c>
      <c r="F16" s="59">
        <v>41</v>
      </c>
      <c r="G16" s="59">
        <v>10</v>
      </c>
      <c r="H16" s="59"/>
      <c r="I16" s="59"/>
      <c r="J16" s="59"/>
      <c r="K16" s="59"/>
      <c r="L16" s="59"/>
      <c r="M16" s="59"/>
      <c r="N16" s="59">
        <v>1</v>
      </c>
      <c r="O16" s="59">
        <v>4</v>
      </c>
      <c r="P16" s="59">
        <v>2</v>
      </c>
      <c r="Q16" s="59"/>
      <c r="R16" s="59">
        <v>2</v>
      </c>
      <c r="S16" s="59"/>
      <c r="T16" s="59">
        <v>1</v>
      </c>
      <c r="U16" s="59"/>
      <c r="V16" s="59"/>
      <c r="W16" s="59"/>
      <c r="X16" s="59"/>
      <c r="Y16" s="59"/>
    </row>
    <row r="17" spans="2:25">
      <c r="B17" s="59" t="s">
        <v>121</v>
      </c>
      <c r="C17" s="59" t="s">
        <v>36</v>
      </c>
      <c r="D17" s="60">
        <v>43752</v>
      </c>
      <c r="E17" s="59">
        <v>10512</v>
      </c>
      <c r="F17" s="59">
        <v>20</v>
      </c>
      <c r="G17" s="59">
        <v>10</v>
      </c>
      <c r="H17" s="59"/>
      <c r="I17" s="59"/>
      <c r="J17" s="59"/>
      <c r="K17" s="59"/>
      <c r="L17" s="59"/>
      <c r="M17" s="59"/>
      <c r="N17" s="59">
        <v>1</v>
      </c>
      <c r="O17" s="59">
        <v>4</v>
      </c>
      <c r="P17" s="59">
        <v>3</v>
      </c>
      <c r="Q17" s="59">
        <v>1</v>
      </c>
      <c r="R17" s="59">
        <v>1</v>
      </c>
      <c r="S17" s="59"/>
      <c r="T17" s="59"/>
      <c r="U17" s="59"/>
      <c r="V17" s="59"/>
      <c r="W17" s="59"/>
      <c r="X17" s="59"/>
      <c r="Y17" s="59"/>
    </row>
    <row r="18" spans="2:25">
      <c r="B18" s="59" t="s">
        <v>119</v>
      </c>
      <c r="C18" s="59" t="s">
        <v>123</v>
      </c>
      <c r="D18" s="60">
        <v>43752</v>
      </c>
      <c r="E18" s="59">
        <v>2913</v>
      </c>
      <c r="F18" s="59">
        <v>23</v>
      </c>
      <c r="G18" s="59">
        <v>10</v>
      </c>
      <c r="H18" s="59"/>
      <c r="I18" s="59">
        <v>1</v>
      </c>
      <c r="J18" s="59">
        <v>4</v>
      </c>
      <c r="K18" s="59">
        <v>5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121</v>
      </c>
      <c r="C19" s="59" t="s">
        <v>123</v>
      </c>
      <c r="D19" s="60">
        <v>43752</v>
      </c>
      <c r="E19" s="59">
        <v>13595</v>
      </c>
      <c r="F19" s="59">
        <v>24</v>
      </c>
      <c r="G19" s="59">
        <v>10</v>
      </c>
      <c r="H19" s="59"/>
      <c r="I19" s="59"/>
      <c r="J19" s="59"/>
      <c r="K19" s="59"/>
      <c r="L19" s="59"/>
      <c r="M19" s="59"/>
      <c r="N19" s="59"/>
      <c r="O19" s="59">
        <v>1</v>
      </c>
      <c r="P19" s="59">
        <v>1</v>
      </c>
      <c r="Q19" s="59"/>
      <c r="R19" s="59">
        <v>2</v>
      </c>
      <c r="S19" s="59">
        <v>2</v>
      </c>
      <c r="T19" s="59">
        <v>4</v>
      </c>
      <c r="U19" s="59"/>
      <c r="V19" s="59"/>
      <c r="W19" s="59"/>
      <c r="X19" s="59"/>
      <c r="Y19" s="59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7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7 B12:B17 D12:D1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7 D12:D1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 B12:Y1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8" right="0.16" top="0.47" bottom="0.41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AJ13" sqref="AJ13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94" t="s">
        <v>41</v>
      </c>
      <c r="C1" s="95"/>
      <c r="D1" s="95"/>
      <c r="E1" s="96"/>
      <c r="F1" s="94" t="s">
        <v>42</v>
      </c>
      <c r="G1" s="95"/>
      <c r="H1" s="95"/>
      <c r="I1" s="96"/>
      <c r="J1" s="94" t="s">
        <v>43</v>
      </c>
      <c r="K1" s="95"/>
      <c r="L1" s="95"/>
      <c r="M1" s="96"/>
      <c r="N1" s="94" t="s">
        <v>44</v>
      </c>
      <c r="O1" s="95"/>
      <c r="P1" s="95"/>
      <c r="Q1" s="96"/>
      <c r="R1" s="94" t="s">
        <v>45</v>
      </c>
      <c r="S1" s="95"/>
      <c r="T1" s="95"/>
      <c r="U1" s="96"/>
      <c r="V1" s="94" t="s">
        <v>46</v>
      </c>
      <c r="W1" s="95"/>
      <c r="X1" s="95"/>
      <c r="Y1" s="96"/>
      <c r="Z1" s="94" t="s">
        <v>47</v>
      </c>
      <c r="AA1" s="95"/>
      <c r="AB1" s="95"/>
      <c r="AC1" s="96"/>
    </row>
    <row r="2" spans="1:29">
      <c r="B2" s="63" t="s">
        <v>48</v>
      </c>
      <c r="C2" s="64"/>
      <c r="D2" s="64"/>
      <c r="E2" s="65" t="s">
        <v>49</v>
      </c>
      <c r="F2" s="63"/>
      <c r="G2" s="64"/>
      <c r="H2" s="64"/>
      <c r="I2" s="65"/>
      <c r="J2" s="63"/>
      <c r="K2" s="64"/>
      <c r="L2" s="64"/>
      <c r="M2" s="65"/>
      <c r="N2" s="63"/>
      <c r="O2" s="64"/>
      <c r="P2" s="64"/>
      <c r="Q2" s="65"/>
      <c r="R2" s="63"/>
      <c r="S2" s="64"/>
      <c r="T2" s="64"/>
      <c r="U2" s="65"/>
      <c r="V2" s="63"/>
      <c r="W2" s="64"/>
      <c r="X2" s="64"/>
      <c r="Y2" s="65"/>
      <c r="Z2" s="63"/>
      <c r="AA2" s="64"/>
      <c r="AB2" s="64"/>
      <c r="AC2" s="65"/>
    </row>
    <row r="3" spans="1:29">
      <c r="A3" t="s">
        <v>50</v>
      </c>
      <c r="B3" s="66">
        <f ca="1">IFERROR(AVERAGEIF(INDIRECT(B$1&amp;"!$C$12:$C$500"),$A3,INDIRECT(B$1&amp;"!$E$12:$E$500")),NA())</f>
        <v>5.0999999999999996</v>
      </c>
      <c r="C3" s="67">
        <f ca="1">IF(SUMIF(INDIRECT(B$1&amp;"!$C$12:$C$500"),$A3,INDIRECT(B$1&amp;"!$G$12:$G$500"))=0,NA(),SUMIF(INDIRECT(B$1&amp;"!$C$12:$C$500"),$A3,INDIRECT(B$1&amp;"!$G$12:$G$500")))</f>
        <v>20</v>
      </c>
      <c r="D3" s="67">
        <f ca="1">SUMIF(INDIRECT(B$1&amp;"!$C$12:$C$500"),$A3,INDIRECT(B$1&amp;"!$h$12:$h$500"))</f>
        <v>1</v>
      </c>
      <c r="E3" s="68">
        <f ca="1">IFERROR((1-D3/C3),NA())</f>
        <v>0.95</v>
      </c>
      <c r="F3" s="66">
        <f ca="1">IFERROR(AVERAGEIF(INDIRECT(F$1&amp;"!$C$12:$C$500"),$A3,INDIRECT(F$1&amp;"!$E$12:$E$500")),NA())</f>
        <v>6.7</v>
      </c>
      <c r="G3" s="67">
        <f ca="1">IF(SUMIF(INDIRECT(F$1&amp;"!$C$12:$C$500"),$A3,INDIRECT(F$1&amp;"!$G$12:$G$500"))=0,NA(),SUMIF(INDIRECT(F$1&amp;"!$C$12:$C$500"),$A3,INDIRECT(F$1&amp;"!$G$12:$G$500")))</f>
        <v>20</v>
      </c>
      <c r="H3" s="67">
        <f ca="1">SUMIF(INDIRECT(F$1&amp;"!$C$12:$C$500"),$A3,INDIRECT(F$1&amp;"!$h$12:$h$500"))</f>
        <v>0</v>
      </c>
      <c r="I3" s="68">
        <f ca="1">IFERROR((1-H3/G3),NA())</f>
        <v>1</v>
      </c>
      <c r="J3" s="66" t="e">
        <f ca="1">IFERROR(AVERAGEIF(INDIRECT(J$1&amp;"!$C$12:$C$500"),$A3,INDIRECT(J$1&amp;"!$E$12:$E$500")),NA())</f>
        <v>#N/A</v>
      </c>
      <c r="K3" s="67" t="e">
        <f ca="1">IF(SUMIF(INDIRECT(J$1&amp;"!$C$12:$C$500"),$A3,INDIRECT(J$1&amp;"!$G$12:$G$500"))=0,NA(),SUMIF(INDIRECT(J$1&amp;"!$C$12:$C$500"),$A3,INDIRECT(J$1&amp;"!$G$12:$G$500")))</f>
        <v>#N/A</v>
      </c>
      <c r="L3" s="67">
        <f ca="1">SUMIF(INDIRECT(J$1&amp;"!$C$12:$C$500"),$A3,INDIRECT(J$1&amp;"!$h$12:$h$500"))</f>
        <v>0</v>
      </c>
      <c r="M3" s="68" t="e">
        <f ca="1">IFERROR((1-L3/K3),NA())</f>
        <v>#N/A</v>
      </c>
      <c r="N3" s="66" t="e">
        <f ca="1">IFERROR(AVERAGEIF(INDIRECT(N$1&amp;"!$C$12:$C$500"),$A3,INDIRECT(N$1&amp;"!$E$12:$E$500")),NA())</f>
        <v>#N/A</v>
      </c>
      <c r="O3" s="67" t="e">
        <f ca="1">IF(SUMIF(INDIRECT(N$1&amp;"!$C$12:$C$500"),$A3,INDIRECT(N$1&amp;"!$G$12:$G$500"))=0,NA(),SUMIF(INDIRECT(N$1&amp;"!$C$12:$C$500"),$A3,INDIRECT(N$1&amp;"!$G$12:$G$500")))</f>
        <v>#REF!</v>
      </c>
      <c r="P3" s="67" t="e">
        <f ca="1">SUMIF(INDIRECT(N$1&amp;"!$C$12:$C$500"),$A3,INDIRECT(N$1&amp;"!$h$12:$h$500"))</f>
        <v>#REF!</v>
      </c>
      <c r="Q3" s="68" t="e">
        <f ca="1">IFERROR((1-P3/O3),NA())</f>
        <v>#N/A</v>
      </c>
      <c r="R3" s="66" t="e">
        <f ca="1">IFERROR(AVERAGEIF(INDIRECT(R$1&amp;"!$C$12:$C$500"),$A3,INDIRECT(R$1&amp;"!$E$12:$E$500")),NA())</f>
        <v>#N/A</v>
      </c>
      <c r="S3" s="67" t="e">
        <f ca="1">IF(SUMIF(INDIRECT(R$1&amp;"!$C$12:$C$500"),$A3,INDIRECT(R$1&amp;"!$G$12:$G$500"))=0,NA(),SUMIF(INDIRECT(R$1&amp;"!$C$12:$C$500"),$A3,INDIRECT(R$1&amp;"!$G$12:$G$500")))</f>
        <v>#REF!</v>
      </c>
      <c r="T3" s="67" t="e">
        <f ca="1">SUMIF(INDIRECT(R$1&amp;"!$C$12:$C$500"),$A3,INDIRECT(R$1&amp;"!$h$12:$h$500"))</f>
        <v>#REF!</v>
      </c>
      <c r="U3" s="68" t="e">
        <f ca="1">IFERROR((1-T3/S3),NA())</f>
        <v>#N/A</v>
      </c>
      <c r="V3" s="66" t="e">
        <f ca="1">IFERROR(AVERAGEIF(INDIRECT(V$1&amp;"!$C$12:$C$500"),$A3,INDIRECT(V$1&amp;"!$E$12:$E$500")),NA())</f>
        <v>#N/A</v>
      </c>
      <c r="W3" s="67" t="e">
        <f ca="1">IF(SUMIF(INDIRECT(V$1&amp;"!$C$12:$C$500"),$A3,INDIRECT(V$1&amp;"!$G$12:$G$500"))=0,NA(),SUMIF(INDIRECT(V$1&amp;"!$C$12:$C$500"),$A3,INDIRECT(V$1&amp;"!$G$12:$G$500")))</f>
        <v>#REF!</v>
      </c>
      <c r="X3" s="67" t="e">
        <f ca="1">SUMIF(INDIRECT(V$1&amp;"!$C$12:$C$500"),$A3,INDIRECT(V$1&amp;"!$h$12:$h$500"))</f>
        <v>#REF!</v>
      </c>
      <c r="Y3" s="68" t="e">
        <f ca="1">IFERROR((1-X3/W3),NA())</f>
        <v>#N/A</v>
      </c>
      <c r="Z3" s="66" t="e">
        <f ca="1">IFERROR(AVERAGEIF(INDIRECT(Z$1&amp;"!$C$12:$C$500"),$A3,INDIRECT(Z$1&amp;"!$E$12:$E$500")),NA())</f>
        <v>#N/A</v>
      </c>
      <c r="AA3" s="67" t="e">
        <f ca="1">IF(SUMIF(INDIRECT(Z$1&amp;"!$C$12:$C$500"),$A3,INDIRECT(Z$1&amp;"!$G$12:$G$500"))=0,NA(),SUMIF(INDIRECT(Z$1&amp;"!$C$12:$C$500"),$A3,INDIRECT(Z$1&amp;"!$G$12:$G$500")))</f>
        <v>#REF!</v>
      </c>
      <c r="AB3" s="67" t="e">
        <f ca="1">SUMIF(INDIRECT(Z$1&amp;"!$C$12:$C$500"),$A3,INDIRECT(Z$1&amp;"!$h$12:$h$500"))</f>
        <v>#REF!</v>
      </c>
      <c r="AC3" s="68" t="e">
        <f ca="1">IFERROR((1-AB3/AA3),NA())</f>
        <v>#N/A</v>
      </c>
    </row>
    <row r="4" spans="1:29">
      <c r="A4" t="s">
        <v>51</v>
      </c>
      <c r="B4" s="66">
        <f t="shared" ref="B4:B14" ca="1" si="0">IFERROR(AVERAGEIF(INDIRECT(B$1&amp;"!$C$12:$C$500"),$A4,INDIRECT(B$1&amp;"!$E$12:$E$500")),NA())</f>
        <v>0.3</v>
      </c>
      <c r="C4" s="67">
        <f t="shared" ref="C4:C14" ca="1" si="1">IF(SUMIF(INDIRECT(B$1&amp;"!$C$12:$C$500"),$A4,INDIRECT(B$1&amp;"!$G$12:$G$500"))=0,NA(),SUMIF(INDIRECT(B$1&amp;"!$C$12:$C$500"),$A4,INDIRECT(B$1&amp;"!$G$12:$G$500")))</f>
        <v>20</v>
      </c>
      <c r="D4" s="67">
        <f t="shared" ref="D4:D14" ca="1" si="2">SUMIF(INDIRECT(B$1&amp;"!$C$12:$C$500"),$A4,INDIRECT(B$1&amp;"!$h$12:$h$500"))</f>
        <v>15</v>
      </c>
      <c r="E4" s="68">
        <f t="shared" ref="E4:E14" ca="1" si="3">IFERROR((1-D4/C4),NA())</f>
        <v>0.25</v>
      </c>
      <c r="F4" s="66">
        <f t="shared" ref="F4:F14" ca="1" si="4">IFERROR(AVERAGEIF(INDIRECT(F$1&amp;"!$C$12:$C$500"),$A4,INDIRECT(F$1&amp;"!$E$12:$E$500")),NA())</f>
        <v>2.4</v>
      </c>
      <c r="G4" s="67">
        <f t="shared" ref="G4:G14" ca="1" si="5">IF(SUMIF(INDIRECT(F$1&amp;"!$C$12:$C$500"),$A4,INDIRECT(F$1&amp;"!$G$12:$G$500"))=0,NA(),SUMIF(INDIRECT(F$1&amp;"!$C$12:$C$500"),$A4,INDIRECT(F$1&amp;"!$G$12:$G$500")))</f>
        <v>20</v>
      </c>
      <c r="H4" s="67">
        <f t="shared" ref="H4:H14" ca="1" si="6">SUMIF(INDIRECT(F$1&amp;"!$C$12:$C$500"),$A4,INDIRECT(F$1&amp;"!$h$12:$h$500"))</f>
        <v>11</v>
      </c>
      <c r="I4" s="68">
        <f t="shared" ref="I4:I14" ca="1" si="7">IFERROR((1-H4/G4),NA())</f>
        <v>0.44999999999999996</v>
      </c>
      <c r="J4" s="66" t="e">
        <f t="shared" ref="J4:J14" ca="1" si="8">IFERROR(AVERAGEIF(INDIRECT(J$1&amp;"!$C$12:$C$500"),$A4,INDIRECT(J$1&amp;"!$E$12:$E$500")),NA())</f>
        <v>#N/A</v>
      </c>
      <c r="K4" s="67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67">
        <f t="shared" ref="L4:L14" ca="1" si="10">SUMIF(INDIRECT(J$1&amp;"!$C$12:$C$500"),$A4,INDIRECT(J$1&amp;"!$h$12:$h$500"))</f>
        <v>0</v>
      </c>
      <c r="M4" s="68" t="e">
        <f t="shared" ref="M4:M14" ca="1" si="11">IFERROR((1-L4/K4),NA())</f>
        <v>#N/A</v>
      </c>
      <c r="N4" s="66" t="e">
        <f t="shared" ref="N4:N14" ca="1" si="12">IFERROR(AVERAGEIF(INDIRECT(N$1&amp;"!$C$12:$C$500"),$A4,INDIRECT(N$1&amp;"!$E$12:$E$500")),NA())</f>
        <v>#N/A</v>
      </c>
      <c r="O4" s="67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67" t="e">
        <f t="shared" ref="P4:P14" ca="1" si="14">SUMIF(INDIRECT(N$1&amp;"!$C$12:$C$500"),$A4,INDIRECT(N$1&amp;"!$h$12:$h$500"))</f>
        <v>#REF!</v>
      </c>
      <c r="Q4" s="68" t="e">
        <f t="shared" ref="Q4:Q14" ca="1" si="15">IFERROR((1-P4/O4),NA())</f>
        <v>#N/A</v>
      </c>
      <c r="R4" s="66" t="e">
        <f t="shared" ref="R4:R14" ca="1" si="16">IFERROR(AVERAGEIF(INDIRECT(R$1&amp;"!$C$12:$C$500"),$A4,INDIRECT(R$1&amp;"!$E$12:$E$500")),NA())</f>
        <v>#N/A</v>
      </c>
      <c r="S4" s="67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67" t="e">
        <f t="shared" ref="T4:T14" ca="1" si="18">SUMIF(INDIRECT(R$1&amp;"!$C$12:$C$500"),$A4,INDIRECT(R$1&amp;"!$h$12:$h$500"))</f>
        <v>#REF!</v>
      </c>
      <c r="U4" s="68" t="e">
        <f t="shared" ref="U4:U14" ca="1" si="19">IFERROR((1-T4/S4),NA())</f>
        <v>#N/A</v>
      </c>
      <c r="V4" s="66" t="e">
        <f t="shared" ref="V4:V14" ca="1" si="20">IFERROR(AVERAGEIF(INDIRECT(V$1&amp;"!$C$12:$C$500"),$A4,INDIRECT(V$1&amp;"!$E$12:$E$500")),NA())</f>
        <v>#N/A</v>
      </c>
      <c r="W4" s="67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67" t="e">
        <f t="shared" ref="X4:X14" ca="1" si="22">SUMIF(INDIRECT(V$1&amp;"!$C$12:$C$500"),$A4,INDIRECT(V$1&amp;"!$h$12:$h$500"))</f>
        <v>#REF!</v>
      </c>
      <c r="Y4" s="68" t="e">
        <f t="shared" ref="Y4:Y14" ca="1" si="23">IFERROR((1-X4/W4),NA())</f>
        <v>#N/A</v>
      </c>
      <c r="Z4" s="66" t="e">
        <f t="shared" ref="Z4:Z14" ca="1" si="24">IFERROR(AVERAGEIF(INDIRECT(Z$1&amp;"!$C$12:$C$500"),$A4,INDIRECT(Z$1&amp;"!$E$12:$E$500")),NA())</f>
        <v>#N/A</v>
      </c>
      <c r="AA4" s="67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67" t="e">
        <f t="shared" ref="AB4:AB14" ca="1" si="26">SUMIF(INDIRECT(Z$1&amp;"!$C$12:$C$500"),$A4,INDIRECT(Z$1&amp;"!$h$12:$h$500"))</f>
        <v>#REF!</v>
      </c>
      <c r="AC4" s="68" t="e">
        <f t="shared" ref="AC4:AC14" ca="1" si="27">IFERROR((1-AB4/AA4),NA())</f>
        <v>#N/A</v>
      </c>
    </row>
    <row r="5" spans="1:29">
      <c r="A5" t="s">
        <v>52</v>
      </c>
      <c r="B5" s="66" t="e">
        <f t="shared" ca="1" si="0"/>
        <v>#N/A</v>
      </c>
      <c r="C5" s="67" t="e">
        <f t="shared" ca="1" si="1"/>
        <v>#N/A</v>
      </c>
      <c r="D5" s="67">
        <f t="shared" ca="1" si="2"/>
        <v>0</v>
      </c>
      <c r="E5" s="68" t="e">
        <f t="shared" ca="1" si="3"/>
        <v>#N/A</v>
      </c>
      <c r="F5" s="66" t="e">
        <f t="shared" ca="1" si="4"/>
        <v>#N/A</v>
      </c>
      <c r="G5" s="67" t="e">
        <f t="shared" ca="1" si="5"/>
        <v>#N/A</v>
      </c>
      <c r="H5" s="67">
        <f t="shared" ca="1" si="6"/>
        <v>0</v>
      </c>
      <c r="I5" s="68" t="e">
        <f t="shared" ca="1" si="7"/>
        <v>#N/A</v>
      </c>
      <c r="J5" s="66" t="e">
        <f t="shared" ca="1" si="8"/>
        <v>#N/A</v>
      </c>
      <c r="K5" s="67" t="e">
        <f t="shared" ca="1" si="9"/>
        <v>#N/A</v>
      </c>
      <c r="L5" s="67">
        <f t="shared" ca="1" si="10"/>
        <v>0</v>
      </c>
      <c r="M5" s="68" t="e">
        <f t="shared" ca="1" si="11"/>
        <v>#N/A</v>
      </c>
      <c r="N5" s="66" t="e">
        <f t="shared" ca="1" si="12"/>
        <v>#N/A</v>
      </c>
      <c r="O5" s="67" t="e">
        <f t="shared" ca="1" si="13"/>
        <v>#REF!</v>
      </c>
      <c r="P5" s="67" t="e">
        <f t="shared" ca="1" si="14"/>
        <v>#REF!</v>
      </c>
      <c r="Q5" s="68" t="e">
        <f t="shared" ca="1" si="15"/>
        <v>#N/A</v>
      </c>
      <c r="R5" s="66" t="e">
        <f t="shared" ca="1" si="16"/>
        <v>#N/A</v>
      </c>
      <c r="S5" s="67" t="e">
        <f t="shared" ca="1" si="17"/>
        <v>#REF!</v>
      </c>
      <c r="T5" s="67" t="e">
        <f t="shared" ca="1" si="18"/>
        <v>#REF!</v>
      </c>
      <c r="U5" s="68" t="e">
        <f t="shared" ca="1" si="19"/>
        <v>#N/A</v>
      </c>
      <c r="V5" s="66" t="e">
        <f t="shared" ca="1" si="20"/>
        <v>#N/A</v>
      </c>
      <c r="W5" s="67" t="e">
        <f t="shared" ca="1" si="21"/>
        <v>#REF!</v>
      </c>
      <c r="X5" s="67" t="e">
        <f t="shared" ca="1" si="22"/>
        <v>#REF!</v>
      </c>
      <c r="Y5" s="68" t="e">
        <f t="shared" ca="1" si="23"/>
        <v>#N/A</v>
      </c>
      <c r="Z5" s="66" t="e">
        <f t="shared" ca="1" si="24"/>
        <v>#N/A</v>
      </c>
      <c r="AA5" s="67" t="e">
        <f t="shared" ca="1" si="25"/>
        <v>#REF!</v>
      </c>
      <c r="AB5" s="67" t="e">
        <f t="shared" ca="1" si="26"/>
        <v>#REF!</v>
      </c>
      <c r="AC5" s="68" t="e">
        <f t="shared" ca="1" si="27"/>
        <v>#N/A</v>
      </c>
    </row>
    <row r="6" spans="1:29">
      <c r="A6" t="s">
        <v>53</v>
      </c>
      <c r="B6" s="66" t="e">
        <f t="shared" ca="1" si="0"/>
        <v>#N/A</v>
      </c>
      <c r="C6" s="67" t="e">
        <f t="shared" ca="1" si="1"/>
        <v>#N/A</v>
      </c>
      <c r="D6" s="67">
        <f t="shared" ca="1" si="2"/>
        <v>0</v>
      </c>
      <c r="E6" s="68" t="e">
        <f t="shared" ca="1" si="3"/>
        <v>#N/A</v>
      </c>
      <c r="F6" s="66">
        <f t="shared" ca="1" si="4"/>
        <v>1408.5</v>
      </c>
      <c r="G6" s="67">
        <f t="shared" ca="1" si="5"/>
        <v>20</v>
      </c>
      <c r="H6" s="67">
        <f t="shared" ca="1" si="6"/>
        <v>16</v>
      </c>
      <c r="I6" s="68">
        <f t="shared" ca="1" si="7"/>
        <v>0.19999999999999996</v>
      </c>
      <c r="J6" s="66" t="e">
        <f t="shared" ca="1" si="8"/>
        <v>#N/A</v>
      </c>
      <c r="K6" s="67" t="e">
        <f t="shared" ca="1" si="9"/>
        <v>#N/A</v>
      </c>
      <c r="L6" s="67">
        <f t="shared" ca="1" si="10"/>
        <v>0</v>
      </c>
      <c r="M6" s="68" t="e">
        <f t="shared" ca="1" si="11"/>
        <v>#N/A</v>
      </c>
      <c r="N6" s="66" t="e">
        <f t="shared" ca="1" si="12"/>
        <v>#N/A</v>
      </c>
      <c r="O6" s="67" t="e">
        <f t="shared" ca="1" si="13"/>
        <v>#REF!</v>
      </c>
      <c r="P6" s="67" t="e">
        <f t="shared" ca="1" si="14"/>
        <v>#REF!</v>
      </c>
      <c r="Q6" s="68" t="e">
        <f t="shared" ca="1" si="15"/>
        <v>#N/A</v>
      </c>
      <c r="R6" s="66" t="e">
        <f t="shared" ca="1" si="16"/>
        <v>#N/A</v>
      </c>
      <c r="S6" s="67" t="e">
        <f t="shared" ca="1" si="17"/>
        <v>#REF!</v>
      </c>
      <c r="T6" s="67" t="e">
        <f t="shared" ca="1" si="18"/>
        <v>#REF!</v>
      </c>
      <c r="U6" s="68" t="e">
        <f t="shared" ca="1" si="19"/>
        <v>#N/A</v>
      </c>
      <c r="V6" s="66" t="e">
        <f t="shared" ca="1" si="20"/>
        <v>#N/A</v>
      </c>
      <c r="W6" s="67" t="e">
        <f t="shared" ca="1" si="21"/>
        <v>#REF!</v>
      </c>
      <c r="X6" s="67" t="e">
        <f t="shared" ca="1" si="22"/>
        <v>#REF!</v>
      </c>
      <c r="Y6" s="68" t="e">
        <f t="shared" ca="1" si="23"/>
        <v>#N/A</v>
      </c>
      <c r="Z6" s="66" t="e">
        <f t="shared" ca="1" si="24"/>
        <v>#N/A</v>
      </c>
      <c r="AA6" s="67" t="e">
        <f t="shared" ca="1" si="25"/>
        <v>#REF!</v>
      </c>
      <c r="AB6" s="67" t="e">
        <f t="shared" ca="1" si="26"/>
        <v>#REF!</v>
      </c>
      <c r="AC6" s="68" t="e">
        <f t="shared" ca="1" si="27"/>
        <v>#N/A</v>
      </c>
    </row>
    <row r="7" spans="1:29">
      <c r="A7" t="s">
        <v>54</v>
      </c>
      <c r="B7" s="66">
        <f t="shared" ca="1" si="0"/>
        <v>1290.5</v>
      </c>
      <c r="C7" s="67">
        <f t="shared" ca="1" si="1"/>
        <v>20</v>
      </c>
      <c r="D7" s="67">
        <f t="shared" ca="1" si="2"/>
        <v>8</v>
      </c>
      <c r="E7" s="68">
        <f t="shared" ca="1" si="3"/>
        <v>0.6</v>
      </c>
      <c r="F7" s="66">
        <f t="shared" ca="1" si="4"/>
        <v>4996</v>
      </c>
      <c r="G7" s="67">
        <f t="shared" ca="1" si="5"/>
        <v>20</v>
      </c>
      <c r="H7" s="67">
        <f t="shared" ca="1" si="6"/>
        <v>1</v>
      </c>
      <c r="I7" s="68">
        <f t="shared" ca="1" si="7"/>
        <v>0.95</v>
      </c>
      <c r="J7" s="66">
        <f t="shared" ca="1" si="8"/>
        <v>11104.5</v>
      </c>
      <c r="K7" s="67">
        <f t="shared" ca="1" si="9"/>
        <v>20</v>
      </c>
      <c r="L7" s="67">
        <f t="shared" ca="1" si="10"/>
        <v>0</v>
      </c>
      <c r="M7" s="68">
        <f t="shared" ca="1" si="11"/>
        <v>1</v>
      </c>
      <c r="N7" s="66" t="e">
        <f t="shared" ca="1" si="12"/>
        <v>#N/A</v>
      </c>
      <c r="O7" s="67" t="e">
        <f t="shared" ca="1" si="13"/>
        <v>#REF!</v>
      </c>
      <c r="P7" s="67" t="e">
        <f t="shared" ca="1" si="14"/>
        <v>#REF!</v>
      </c>
      <c r="Q7" s="68" t="e">
        <f t="shared" ca="1" si="15"/>
        <v>#N/A</v>
      </c>
      <c r="R7" s="66" t="e">
        <f t="shared" ca="1" si="16"/>
        <v>#N/A</v>
      </c>
      <c r="S7" s="67" t="e">
        <f t="shared" ca="1" si="17"/>
        <v>#REF!</v>
      </c>
      <c r="T7" s="67" t="e">
        <f t="shared" ca="1" si="18"/>
        <v>#REF!</v>
      </c>
      <c r="U7" s="68" t="e">
        <f t="shared" ca="1" si="19"/>
        <v>#N/A</v>
      </c>
      <c r="V7" s="66" t="e">
        <f t="shared" ca="1" si="20"/>
        <v>#N/A</v>
      </c>
      <c r="W7" s="67" t="e">
        <f t="shared" ca="1" si="21"/>
        <v>#REF!</v>
      </c>
      <c r="X7" s="67" t="e">
        <f t="shared" ca="1" si="22"/>
        <v>#REF!</v>
      </c>
      <c r="Y7" s="68" t="e">
        <f t="shared" ca="1" si="23"/>
        <v>#N/A</v>
      </c>
      <c r="Z7" s="66" t="e">
        <f t="shared" ca="1" si="24"/>
        <v>#N/A</v>
      </c>
      <c r="AA7" s="67" t="e">
        <f t="shared" ca="1" si="25"/>
        <v>#REF!</v>
      </c>
      <c r="AB7" s="67" t="e">
        <f t="shared" ca="1" si="26"/>
        <v>#REF!</v>
      </c>
      <c r="AC7" s="68" t="e">
        <f t="shared" ca="1" si="27"/>
        <v>#N/A</v>
      </c>
    </row>
    <row r="8" spans="1:29">
      <c r="A8" t="s">
        <v>55</v>
      </c>
      <c r="B8" s="66" t="e">
        <f t="shared" ca="1" si="0"/>
        <v>#N/A</v>
      </c>
      <c r="C8" s="67" t="e">
        <f t="shared" ca="1" si="1"/>
        <v>#N/A</v>
      </c>
      <c r="D8" s="67">
        <f t="shared" ca="1" si="2"/>
        <v>0</v>
      </c>
      <c r="E8" s="68" t="e">
        <f t="shared" ca="1" si="3"/>
        <v>#N/A</v>
      </c>
      <c r="F8" s="66">
        <f t="shared" ca="1" si="4"/>
        <v>7136</v>
      </c>
      <c r="G8" s="67">
        <f t="shared" ca="1" si="5"/>
        <v>20</v>
      </c>
      <c r="H8" s="67">
        <f t="shared" ca="1" si="6"/>
        <v>0</v>
      </c>
      <c r="I8" s="68">
        <f t="shared" ca="1" si="7"/>
        <v>1</v>
      </c>
      <c r="J8" s="66" t="e">
        <f t="shared" ca="1" si="8"/>
        <v>#N/A</v>
      </c>
      <c r="K8" s="67" t="e">
        <f t="shared" ca="1" si="9"/>
        <v>#N/A</v>
      </c>
      <c r="L8" s="67">
        <f t="shared" ca="1" si="10"/>
        <v>0</v>
      </c>
      <c r="M8" s="68" t="e">
        <f t="shared" ca="1" si="11"/>
        <v>#N/A</v>
      </c>
      <c r="N8" s="66" t="e">
        <f t="shared" ca="1" si="12"/>
        <v>#N/A</v>
      </c>
      <c r="O8" s="67" t="e">
        <f t="shared" ca="1" si="13"/>
        <v>#REF!</v>
      </c>
      <c r="P8" s="67" t="e">
        <f t="shared" ca="1" si="14"/>
        <v>#REF!</v>
      </c>
      <c r="Q8" s="68" t="e">
        <f t="shared" ca="1" si="15"/>
        <v>#N/A</v>
      </c>
      <c r="R8" s="66" t="e">
        <f t="shared" ca="1" si="16"/>
        <v>#N/A</v>
      </c>
      <c r="S8" s="67" t="e">
        <f t="shared" ca="1" si="17"/>
        <v>#REF!</v>
      </c>
      <c r="T8" s="67" t="e">
        <f t="shared" ca="1" si="18"/>
        <v>#REF!</v>
      </c>
      <c r="U8" s="68" t="e">
        <f t="shared" ca="1" si="19"/>
        <v>#N/A</v>
      </c>
      <c r="V8" s="66" t="e">
        <f t="shared" ca="1" si="20"/>
        <v>#N/A</v>
      </c>
      <c r="W8" s="67" t="e">
        <f t="shared" ca="1" si="21"/>
        <v>#REF!</v>
      </c>
      <c r="X8" s="67" t="e">
        <f t="shared" ca="1" si="22"/>
        <v>#REF!</v>
      </c>
      <c r="Y8" s="68" t="e">
        <f t="shared" ca="1" si="23"/>
        <v>#N/A</v>
      </c>
      <c r="Z8" s="66" t="e">
        <f t="shared" ca="1" si="24"/>
        <v>#N/A</v>
      </c>
      <c r="AA8" s="67" t="e">
        <f t="shared" ca="1" si="25"/>
        <v>#REF!</v>
      </c>
      <c r="AB8" s="67" t="e">
        <f t="shared" ca="1" si="26"/>
        <v>#REF!</v>
      </c>
      <c r="AC8" s="68" t="e">
        <f t="shared" ca="1" si="27"/>
        <v>#N/A</v>
      </c>
    </row>
    <row r="9" spans="1:29">
      <c r="A9" t="s">
        <v>56</v>
      </c>
      <c r="B9" s="66" t="e">
        <f t="shared" ca="1" si="0"/>
        <v>#N/A</v>
      </c>
      <c r="C9" s="67" t="e">
        <f t="shared" ca="1" si="1"/>
        <v>#N/A</v>
      </c>
      <c r="D9" s="67">
        <f t="shared" ca="1" si="2"/>
        <v>0</v>
      </c>
      <c r="E9" s="68" t="e">
        <f t="shared" ca="1" si="3"/>
        <v>#N/A</v>
      </c>
      <c r="F9" s="66">
        <f t="shared" ca="1" si="4"/>
        <v>894.5</v>
      </c>
      <c r="G9" s="67">
        <f t="shared" ca="1" si="5"/>
        <v>20</v>
      </c>
      <c r="H9" s="67">
        <f t="shared" ca="1" si="6"/>
        <v>11</v>
      </c>
      <c r="I9" s="68">
        <f t="shared" ca="1" si="7"/>
        <v>0.44999999999999996</v>
      </c>
      <c r="J9" s="66" t="e">
        <f t="shared" ca="1" si="8"/>
        <v>#N/A</v>
      </c>
      <c r="K9" s="67" t="e">
        <f t="shared" ca="1" si="9"/>
        <v>#N/A</v>
      </c>
      <c r="L9" s="67">
        <f t="shared" ca="1" si="10"/>
        <v>0</v>
      </c>
      <c r="M9" s="68" t="e">
        <f t="shared" ca="1" si="11"/>
        <v>#N/A</v>
      </c>
      <c r="N9" s="66" t="e">
        <f t="shared" ca="1" si="12"/>
        <v>#N/A</v>
      </c>
      <c r="O9" s="67" t="e">
        <f t="shared" ca="1" si="13"/>
        <v>#REF!</v>
      </c>
      <c r="P9" s="67" t="e">
        <f t="shared" ca="1" si="14"/>
        <v>#REF!</v>
      </c>
      <c r="Q9" s="68" t="e">
        <f t="shared" ca="1" si="15"/>
        <v>#N/A</v>
      </c>
      <c r="R9" s="66" t="e">
        <f t="shared" ca="1" si="16"/>
        <v>#N/A</v>
      </c>
      <c r="S9" s="67" t="e">
        <f t="shared" ca="1" si="17"/>
        <v>#REF!</v>
      </c>
      <c r="T9" s="67" t="e">
        <f t="shared" ca="1" si="18"/>
        <v>#REF!</v>
      </c>
      <c r="U9" s="68" t="e">
        <f t="shared" ca="1" si="19"/>
        <v>#N/A</v>
      </c>
      <c r="V9" s="66" t="e">
        <f t="shared" ca="1" si="20"/>
        <v>#N/A</v>
      </c>
      <c r="W9" s="67" t="e">
        <f t="shared" ca="1" si="21"/>
        <v>#REF!</v>
      </c>
      <c r="X9" s="67" t="e">
        <f t="shared" ca="1" si="22"/>
        <v>#REF!</v>
      </c>
      <c r="Y9" s="68" t="e">
        <f t="shared" ca="1" si="23"/>
        <v>#N/A</v>
      </c>
      <c r="Z9" s="66" t="e">
        <f t="shared" ca="1" si="24"/>
        <v>#N/A</v>
      </c>
      <c r="AA9" s="67" t="e">
        <f t="shared" ca="1" si="25"/>
        <v>#REF!</v>
      </c>
      <c r="AB9" s="67" t="e">
        <f t="shared" ca="1" si="26"/>
        <v>#REF!</v>
      </c>
      <c r="AC9" s="68" t="e">
        <f t="shared" ca="1" si="27"/>
        <v>#N/A</v>
      </c>
    </row>
    <row r="10" spans="1:29">
      <c r="A10" t="s">
        <v>57</v>
      </c>
      <c r="B10" s="66" t="e">
        <f t="shared" ca="1" si="0"/>
        <v>#N/A</v>
      </c>
      <c r="C10" s="67" t="e">
        <f t="shared" ca="1" si="1"/>
        <v>#N/A</v>
      </c>
      <c r="D10" s="67">
        <f t="shared" ca="1" si="2"/>
        <v>0</v>
      </c>
      <c r="E10" s="68" t="e">
        <f t="shared" ca="1" si="3"/>
        <v>#N/A</v>
      </c>
      <c r="F10" s="66" t="e">
        <f t="shared" ca="1" si="4"/>
        <v>#N/A</v>
      </c>
      <c r="G10" s="67" t="e">
        <f t="shared" ca="1" si="5"/>
        <v>#N/A</v>
      </c>
      <c r="H10" s="67">
        <f t="shared" ca="1" si="6"/>
        <v>0</v>
      </c>
      <c r="I10" s="68" t="e">
        <f t="shared" ca="1" si="7"/>
        <v>#N/A</v>
      </c>
      <c r="J10" s="66" t="e">
        <f t="shared" ca="1" si="8"/>
        <v>#N/A</v>
      </c>
      <c r="K10" s="67" t="e">
        <f t="shared" ca="1" si="9"/>
        <v>#N/A</v>
      </c>
      <c r="L10" s="67">
        <f t="shared" ca="1" si="10"/>
        <v>0</v>
      </c>
      <c r="M10" s="68" t="e">
        <f t="shared" ca="1" si="11"/>
        <v>#N/A</v>
      </c>
      <c r="N10" s="66" t="e">
        <f t="shared" ca="1" si="12"/>
        <v>#N/A</v>
      </c>
      <c r="O10" s="67" t="e">
        <f t="shared" ca="1" si="13"/>
        <v>#REF!</v>
      </c>
      <c r="P10" s="67" t="e">
        <f t="shared" ca="1" si="14"/>
        <v>#REF!</v>
      </c>
      <c r="Q10" s="68" t="e">
        <f t="shared" ca="1" si="15"/>
        <v>#N/A</v>
      </c>
      <c r="R10" s="66" t="e">
        <f t="shared" ca="1" si="16"/>
        <v>#N/A</v>
      </c>
      <c r="S10" s="67" t="e">
        <f t="shared" ca="1" si="17"/>
        <v>#REF!</v>
      </c>
      <c r="T10" s="67" t="e">
        <f t="shared" ca="1" si="18"/>
        <v>#REF!</v>
      </c>
      <c r="U10" s="68" t="e">
        <f t="shared" ca="1" si="19"/>
        <v>#N/A</v>
      </c>
      <c r="V10" s="66" t="e">
        <f t="shared" ca="1" si="20"/>
        <v>#N/A</v>
      </c>
      <c r="W10" s="67" t="e">
        <f t="shared" ca="1" si="21"/>
        <v>#REF!</v>
      </c>
      <c r="X10" s="67" t="e">
        <f t="shared" ca="1" si="22"/>
        <v>#REF!</v>
      </c>
      <c r="Y10" s="68" t="e">
        <f t="shared" ca="1" si="23"/>
        <v>#N/A</v>
      </c>
      <c r="Z10" s="66" t="e">
        <f t="shared" ca="1" si="24"/>
        <v>#N/A</v>
      </c>
      <c r="AA10" s="67" t="e">
        <f t="shared" ca="1" si="25"/>
        <v>#REF!</v>
      </c>
      <c r="AB10" s="67" t="e">
        <f t="shared" ca="1" si="26"/>
        <v>#REF!</v>
      </c>
      <c r="AC10" s="68" t="e">
        <f t="shared" ca="1" si="27"/>
        <v>#N/A</v>
      </c>
    </row>
    <row r="11" spans="1:29">
      <c r="A11" t="s">
        <v>58</v>
      </c>
      <c r="B11" s="66" t="e">
        <f t="shared" ca="1" si="0"/>
        <v>#N/A</v>
      </c>
      <c r="C11" s="67" t="e">
        <f t="shared" ca="1" si="1"/>
        <v>#N/A</v>
      </c>
      <c r="D11" s="67">
        <f t="shared" ca="1" si="2"/>
        <v>0</v>
      </c>
      <c r="E11" s="68" t="e">
        <f t="shared" ca="1" si="3"/>
        <v>#N/A</v>
      </c>
      <c r="F11" s="66" t="e">
        <f t="shared" ca="1" si="4"/>
        <v>#N/A</v>
      </c>
      <c r="G11" s="67" t="e">
        <f t="shared" ca="1" si="5"/>
        <v>#N/A</v>
      </c>
      <c r="H11" s="67">
        <f t="shared" ca="1" si="6"/>
        <v>0</v>
      </c>
      <c r="I11" s="68" t="e">
        <f t="shared" ca="1" si="7"/>
        <v>#N/A</v>
      </c>
      <c r="J11" s="66" t="e">
        <f t="shared" ca="1" si="8"/>
        <v>#N/A</v>
      </c>
      <c r="K11" s="67" t="e">
        <f t="shared" ca="1" si="9"/>
        <v>#N/A</v>
      </c>
      <c r="L11" s="67">
        <f t="shared" ca="1" si="10"/>
        <v>0</v>
      </c>
      <c r="M11" s="68" t="e">
        <f t="shared" ca="1" si="11"/>
        <v>#N/A</v>
      </c>
      <c r="N11" s="66" t="e">
        <f t="shared" ca="1" si="12"/>
        <v>#N/A</v>
      </c>
      <c r="O11" s="67" t="e">
        <f t="shared" ca="1" si="13"/>
        <v>#REF!</v>
      </c>
      <c r="P11" s="67" t="e">
        <f t="shared" ca="1" si="14"/>
        <v>#REF!</v>
      </c>
      <c r="Q11" s="68" t="e">
        <f t="shared" ca="1" si="15"/>
        <v>#N/A</v>
      </c>
      <c r="R11" s="66" t="e">
        <f t="shared" ca="1" si="16"/>
        <v>#N/A</v>
      </c>
      <c r="S11" s="67" t="e">
        <f t="shared" ca="1" si="17"/>
        <v>#REF!</v>
      </c>
      <c r="T11" s="67" t="e">
        <f t="shared" ca="1" si="18"/>
        <v>#REF!</v>
      </c>
      <c r="U11" s="68" t="e">
        <f t="shared" ca="1" si="19"/>
        <v>#N/A</v>
      </c>
      <c r="V11" s="66" t="e">
        <f t="shared" ca="1" si="20"/>
        <v>#N/A</v>
      </c>
      <c r="W11" s="67" t="e">
        <f t="shared" ca="1" si="21"/>
        <v>#REF!</v>
      </c>
      <c r="X11" s="67" t="e">
        <f t="shared" ca="1" si="22"/>
        <v>#REF!</v>
      </c>
      <c r="Y11" s="68" t="e">
        <f t="shared" ca="1" si="23"/>
        <v>#N/A</v>
      </c>
      <c r="Z11" s="66" t="e">
        <f t="shared" ca="1" si="24"/>
        <v>#N/A</v>
      </c>
      <c r="AA11" s="67" t="e">
        <f t="shared" ca="1" si="25"/>
        <v>#REF!</v>
      </c>
      <c r="AB11" s="67" t="e">
        <f t="shared" ca="1" si="26"/>
        <v>#REF!</v>
      </c>
      <c r="AC11" s="68" t="e">
        <f t="shared" ca="1" si="27"/>
        <v>#N/A</v>
      </c>
    </row>
    <row r="12" spans="1:29">
      <c r="A12" t="s">
        <v>59</v>
      </c>
      <c r="B12" s="66" t="e">
        <f t="shared" ca="1" si="0"/>
        <v>#N/A</v>
      </c>
      <c r="C12" s="67" t="e">
        <f t="shared" ca="1" si="1"/>
        <v>#N/A</v>
      </c>
      <c r="D12" s="67">
        <f t="shared" ca="1" si="2"/>
        <v>0</v>
      </c>
      <c r="E12" s="68" t="e">
        <f t="shared" ca="1" si="3"/>
        <v>#N/A</v>
      </c>
      <c r="F12" s="66" t="e">
        <f t="shared" ca="1" si="4"/>
        <v>#N/A</v>
      </c>
      <c r="G12" s="67" t="e">
        <f t="shared" ca="1" si="5"/>
        <v>#N/A</v>
      </c>
      <c r="H12" s="67">
        <f t="shared" ca="1" si="6"/>
        <v>0</v>
      </c>
      <c r="I12" s="68" t="e">
        <f t="shared" ca="1" si="7"/>
        <v>#N/A</v>
      </c>
      <c r="J12" s="66">
        <f t="shared" ca="1" si="8"/>
        <v>8254</v>
      </c>
      <c r="K12" s="67">
        <f t="shared" ca="1" si="9"/>
        <v>20</v>
      </c>
      <c r="L12" s="67">
        <f t="shared" ca="1" si="10"/>
        <v>0</v>
      </c>
      <c r="M12" s="68">
        <f t="shared" ca="1" si="11"/>
        <v>1</v>
      </c>
      <c r="N12" s="66" t="e">
        <f t="shared" ca="1" si="12"/>
        <v>#N/A</v>
      </c>
      <c r="O12" s="67" t="e">
        <f t="shared" ca="1" si="13"/>
        <v>#REF!</v>
      </c>
      <c r="P12" s="67" t="e">
        <f t="shared" ca="1" si="14"/>
        <v>#REF!</v>
      </c>
      <c r="Q12" s="68" t="e">
        <f t="shared" ca="1" si="15"/>
        <v>#N/A</v>
      </c>
      <c r="R12" s="66" t="e">
        <f t="shared" ca="1" si="16"/>
        <v>#N/A</v>
      </c>
      <c r="S12" s="67" t="e">
        <f t="shared" ca="1" si="17"/>
        <v>#REF!</v>
      </c>
      <c r="T12" s="67" t="e">
        <f t="shared" ca="1" si="18"/>
        <v>#REF!</v>
      </c>
      <c r="U12" s="68" t="e">
        <f t="shared" ca="1" si="19"/>
        <v>#N/A</v>
      </c>
      <c r="V12" s="66" t="e">
        <f t="shared" ca="1" si="20"/>
        <v>#N/A</v>
      </c>
      <c r="W12" s="67" t="e">
        <f t="shared" ca="1" si="21"/>
        <v>#REF!</v>
      </c>
      <c r="X12" s="67" t="e">
        <f t="shared" ca="1" si="22"/>
        <v>#REF!</v>
      </c>
      <c r="Y12" s="68" t="e">
        <f t="shared" ca="1" si="23"/>
        <v>#N/A</v>
      </c>
      <c r="Z12" s="66" t="e">
        <f t="shared" ca="1" si="24"/>
        <v>#N/A</v>
      </c>
      <c r="AA12" s="67" t="e">
        <f t="shared" ca="1" si="25"/>
        <v>#REF!</v>
      </c>
      <c r="AB12" s="67" t="e">
        <f t="shared" ca="1" si="26"/>
        <v>#REF!</v>
      </c>
      <c r="AC12" s="68" t="e">
        <f t="shared" ca="1" si="27"/>
        <v>#N/A</v>
      </c>
    </row>
    <row r="13" spans="1:29">
      <c r="A13" t="s">
        <v>60</v>
      </c>
      <c r="B13" s="66">
        <f t="shared" ca="1" si="0"/>
        <v>11.5</v>
      </c>
      <c r="C13" s="67">
        <f t="shared" ca="1" si="1"/>
        <v>20</v>
      </c>
      <c r="D13" s="67">
        <f t="shared" ca="1" si="2"/>
        <v>20</v>
      </c>
      <c r="E13" s="68">
        <f t="shared" ca="1" si="3"/>
        <v>0</v>
      </c>
      <c r="F13" s="66">
        <f t="shared" ca="1" si="4"/>
        <v>9</v>
      </c>
      <c r="G13" s="67">
        <f t="shared" ca="1" si="5"/>
        <v>20</v>
      </c>
      <c r="H13" s="67">
        <f t="shared" ca="1" si="6"/>
        <v>20</v>
      </c>
      <c r="I13" s="68">
        <f t="shared" ca="1" si="7"/>
        <v>0</v>
      </c>
      <c r="J13" s="66">
        <f t="shared" ca="1" si="8"/>
        <v>24</v>
      </c>
      <c r="K13" s="67">
        <f t="shared" ca="1" si="9"/>
        <v>20</v>
      </c>
      <c r="L13" s="67">
        <f t="shared" ca="1" si="10"/>
        <v>20</v>
      </c>
      <c r="M13" s="68">
        <f t="shared" ca="1" si="11"/>
        <v>0</v>
      </c>
      <c r="N13" s="66" t="e">
        <f t="shared" ca="1" si="12"/>
        <v>#N/A</v>
      </c>
      <c r="O13" s="67" t="e">
        <f t="shared" ca="1" si="13"/>
        <v>#REF!</v>
      </c>
      <c r="P13" s="67" t="e">
        <f t="shared" ca="1" si="14"/>
        <v>#REF!</v>
      </c>
      <c r="Q13" s="68" t="e">
        <f t="shared" ca="1" si="15"/>
        <v>#N/A</v>
      </c>
      <c r="R13" s="66" t="e">
        <f t="shared" ca="1" si="16"/>
        <v>#N/A</v>
      </c>
      <c r="S13" s="67" t="e">
        <f t="shared" ca="1" si="17"/>
        <v>#REF!</v>
      </c>
      <c r="T13" s="67" t="e">
        <f t="shared" ca="1" si="18"/>
        <v>#REF!</v>
      </c>
      <c r="U13" s="68" t="e">
        <f t="shared" ca="1" si="19"/>
        <v>#N/A</v>
      </c>
      <c r="V13" s="66" t="e">
        <f t="shared" ca="1" si="20"/>
        <v>#N/A</v>
      </c>
      <c r="W13" s="67" t="e">
        <f t="shared" ca="1" si="21"/>
        <v>#REF!</v>
      </c>
      <c r="X13" s="67" t="e">
        <f t="shared" ca="1" si="22"/>
        <v>#REF!</v>
      </c>
      <c r="Y13" s="68" t="e">
        <f t="shared" ca="1" si="23"/>
        <v>#N/A</v>
      </c>
      <c r="Z13" s="66" t="e">
        <f t="shared" ca="1" si="24"/>
        <v>#N/A</v>
      </c>
      <c r="AA13" s="67" t="e">
        <f t="shared" ca="1" si="25"/>
        <v>#REF!</v>
      </c>
      <c r="AB13" s="67" t="e">
        <f t="shared" ca="1" si="26"/>
        <v>#REF!</v>
      </c>
      <c r="AC13" s="68" t="e">
        <f t="shared" ca="1" si="27"/>
        <v>#N/A</v>
      </c>
    </row>
    <row r="14" spans="1:29" ht="17.25" thickBot="1">
      <c r="A14" t="s">
        <v>61</v>
      </c>
      <c r="B14" s="69">
        <f t="shared" ca="1" si="0"/>
        <v>75</v>
      </c>
      <c r="C14" s="70">
        <f t="shared" ca="1" si="1"/>
        <v>20</v>
      </c>
      <c r="D14" s="70">
        <f t="shared" ca="1" si="2"/>
        <v>20</v>
      </c>
      <c r="E14" s="71">
        <f t="shared" ca="1" si="3"/>
        <v>0</v>
      </c>
      <c r="F14" s="69">
        <f t="shared" ca="1" si="4"/>
        <v>3.5</v>
      </c>
      <c r="G14" s="70">
        <f t="shared" ca="1" si="5"/>
        <v>20</v>
      </c>
      <c r="H14" s="70">
        <f t="shared" ca="1" si="6"/>
        <v>20</v>
      </c>
      <c r="I14" s="71">
        <f t="shared" ca="1" si="7"/>
        <v>0</v>
      </c>
      <c r="J14" s="69">
        <f t="shared" ca="1" si="8"/>
        <v>28.5</v>
      </c>
      <c r="K14" s="70">
        <f t="shared" ca="1" si="9"/>
        <v>20</v>
      </c>
      <c r="L14" s="70">
        <f t="shared" ca="1" si="10"/>
        <v>20</v>
      </c>
      <c r="M14" s="71">
        <f t="shared" ca="1" si="11"/>
        <v>0</v>
      </c>
      <c r="N14" s="69" t="e">
        <f t="shared" ca="1" si="12"/>
        <v>#N/A</v>
      </c>
      <c r="O14" s="70" t="e">
        <f t="shared" ca="1" si="13"/>
        <v>#REF!</v>
      </c>
      <c r="P14" s="70" t="e">
        <f t="shared" ca="1" si="14"/>
        <v>#REF!</v>
      </c>
      <c r="Q14" s="71" t="e">
        <f t="shared" ca="1" si="15"/>
        <v>#N/A</v>
      </c>
      <c r="R14" s="69" t="e">
        <f t="shared" ca="1" si="16"/>
        <v>#N/A</v>
      </c>
      <c r="S14" s="70" t="e">
        <f t="shared" ca="1" si="17"/>
        <v>#REF!</v>
      </c>
      <c r="T14" s="70" t="e">
        <f t="shared" ca="1" si="18"/>
        <v>#REF!</v>
      </c>
      <c r="U14" s="71" t="e">
        <f t="shared" ca="1" si="19"/>
        <v>#N/A</v>
      </c>
      <c r="V14" s="69" t="e">
        <f t="shared" ca="1" si="20"/>
        <v>#N/A</v>
      </c>
      <c r="W14" s="70" t="e">
        <f t="shared" ca="1" si="21"/>
        <v>#REF!</v>
      </c>
      <c r="X14" s="70" t="e">
        <f t="shared" ca="1" si="22"/>
        <v>#REF!</v>
      </c>
      <c r="Y14" s="71" t="e">
        <f t="shared" ca="1" si="23"/>
        <v>#N/A</v>
      </c>
      <c r="Z14" s="69" t="e">
        <f t="shared" ca="1" si="24"/>
        <v>#N/A</v>
      </c>
      <c r="AA14" s="70" t="e">
        <f t="shared" ca="1" si="25"/>
        <v>#REF!</v>
      </c>
      <c r="AB14" s="70" t="e">
        <f t="shared" ca="1" si="26"/>
        <v>#REF!</v>
      </c>
      <c r="AC14" s="71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4주령</vt:lpstr>
      <vt:lpstr>8주령</vt:lpstr>
      <vt:lpstr>12주령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2019-09-26T08:29:33Z</cp:lastPrinted>
  <dcterms:created xsi:type="dcterms:W3CDTF">2019-08-27T02:07:48Z</dcterms:created>
  <dcterms:modified xsi:type="dcterms:W3CDTF">2019-10-17T07:29:14Z</dcterms:modified>
</cp:coreProperties>
</file>