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Field test\1. 업로드파일\계약농장 혈청환경\업로드용\"/>
    </mc:Choice>
  </mc:AlternateContent>
  <bookViews>
    <workbookView xWindow="0" yWindow="0" windowWidth="19455" windowHeight="8670" activeTab="2"/>
  </bookViews>
  <sheets>
    <sheet name="21주령" sheetId="1" r:id="rId1"/>
    <sheet name="31주령" sheetId="2" r:id="rId2"/>
    <sheet name="39주령" sheetId="3" r:id="rId3"/>
  </sheets>
  <definedNames>
    <definedName name="_xlnm._FilterDatabase" localSheetId="0" hidden="1">'21주령'!$B$11:$Y$11</definedName>
    <definedName name="_xlnm._FilterDatabase" localSheetId="1" hidden="1">'31주령'!$B$11:$Y$11</definedName>
    <definedName name="_xlnm._FilterDatabase" localSheetId="2" hidden="1">'39주령'!$B$11:$Y$11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F10" i="3" s="1"/>
  <c r="B10" i="3"/>
  <c r="D10" i="2"/>
  <c r="F10" i="2" s="1"/>
  <c r="B10" i="2"/>
  <c r="D10" i="1"/>
  <c r="F10" i="1" s="1"/>
  <c r="B10" i="1" l="1"/>
</calcChain>
</file>

<file path=xl/sharedStrings.xml><?xml version="1.0" encoding="utf-8"?>
<sst xmlns="http://schemas.openxmlformats.org/spreadsheetml/2006/main" count="128" uniqueCount="65">
  <si>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</si>
  <si>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</si>
  <si>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</si>
  <si>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</si>
  <si>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</si>
  <si>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</si>
  <si>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</si>
  <si>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</si>
  <si>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</si>
  <si>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</si>
  <si>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</si>
  <si>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</si>
  <si>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</si>
  <si>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</si>
  <si>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</si>
  <si>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</si>
  <si>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</si>
  <si>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</si>
  <si>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</si>
  <si>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</si>
  <si>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2. 검사결과</t>
    <phoneticPr fontId="4" type="noConversion"/>
  </si>
  <si>
    <t>주령:</t>
    <phoneticPr fontId="7" type="noConversion"/>
  </si>
  <si>
    <t>Case</t>
  </si>
  <si>
    <t>Assay</t>
  </si>
  <si>
    <t>Date</t>
  </si>
  <si>
    <t>AMean</t>
  </si>
  <si>
    <t>CV</t>
  </si>
  <si>
    <t>Count</t>
  </si>
  <si>
    <t>체리부로 중앙연구소 ( ),  의뢰한 농장( )에서 부담합니다.</t>
    <phoneticPr fontId="4" type="noConversion"/>
  </si>
  <si>
    <t>일령: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</si>
  <si>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</si>
  <si>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MSMG</t>
    <phoneticPr fontId="2" type="noConversion"/>
  </si>
  <si>
    <t>MSMG</t>
    <phoneticPr fontId="2" type="noConversion"/>
  </si>
  <si>
    <t>SE</t>
    <phoneticPr fontId="2" type="noConversion"/>
  </si>
  <si>
    <t>SE</t>
    <phoneticPr fontId="2" type="noConversion"/>
  </si>
  <si>
    <r>
      <t>19-2754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</si>
  <si>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19-2755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</si>
  <si>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t>황등농장</t>
    <phoneticPr fontId="2" type="noConversion"/>
  </si>
  <si>
    <t>19-2754</t>
    <phoneticPr fontId="7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</si>
  <si>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</si>
  <si>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</si>
  <si>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</si>
  <si>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</si>
  <si>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</si>
  <si>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</si>
  <si>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</si>
  <si>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 xml:space="preserve">코   멘   트 </t>
    <phoneticPr fontId="4" type="noConversion"/>
  </si>
  <si>
    <t>19-3435</t>
    <phoneticPr fontId="7" type="noConversion"/>
  </si>
  <si>
    <r>
      <t>19-3435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</si>
  <si>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19-3436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</si>
  <si>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</si>
  <si>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</si>
  <si>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r>
      <t>20-0485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2" type="noConversion"/>
  </si>
  <si>
    <r>
      <t>20-0486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2" type="noConversion"/>
  </si>
  <si>
    <t>IBV</t>
    <phoneticPr fontId="2" type="noConversion"/>
  </si>
  <si>
    <t>IBV</t>
    <phoneticPr fontId="2" type="noConversion"/>
  </si>
  <si>
    <t>APV</t>
    <phoneticPr fontId="2" type="noConversion"/>
  </si>
  <si>
    <t>APV</t>
    <phoneticPr fontId="2" type="noConversion"/>
  </si>
  <si>
    <t xml:space="preserve">코   멘   트 </t>
    <phoneticPr fontId="4" type="noConversion"/>
  </si>
  <si>
    <t>- MGMS: 21주 검사 결과 이후 지속적으로 양성 유지 중</t>
    <phoneticPr fontId="2" type="noConversion"/>
  </si>
  <si>
    <t>- SE: 음성 유지 중, 양호</t>
    <phoneticPr fontId="2" type="noConversion"/>
  </si>
  <si>
    <t>20-0485</t>
    <phoneticPr fontId="2" type="noConversion"/>
  </si>
  <si>
    <t>- IBV, APV: 검사결과 양호</t>
    <phoneticPr fontId="2" type="noConversion"/>
  </si>
  <si>
    <t>MSMG</t>
    <phoneticPr fontId="2" type="noConversion"/>
  </si>
  <si>
    <t>MSMG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</si>
</sst>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5" fillId="0" borderId="0"/>
    <xf numFmtId="0" fontId="27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2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10" fillId="5" borderId="21" xfId="0" applyFont="1" applyFill="1" applyBorder="1" applyAlignment="1">
      <alignment horizontal="center" vertical="center"/>
    </xf>
    <xf numFmtId="0" fontId="28" fillId="0" borderId="22" xfId="0" quotePrefix="1" applyFont="1" applyBorder="1" applyAlignment="1">
      <alignment vertical="center"/>
    </xf>
    <xf numFmtId="0" fontId="28" fillId="0" borderId="23" xfId="0" quotePrefix="1" applyFont="1" applyBorder="1" applyAlignment="1">
      <alignment vertical="center"/>
    </xf>
    <xf numFmtId="0" fontId="28" fillId="0" borderId="24" xfId="0" quotePrefix="1" applyFont="1" applyBorder="1" applyAlignment="1">
      <alignment vertical="center"/>
    </xf>
    <xf numFmtId="0" fontId="28" fillId="0" borderId="25" xfId="0" quotePrefix="1" applyFont="1" applyBorder="1" applyAlignment="1">
      <alignment vertical="center"/>
    </xf>
    <xf numFmtId="0" fontId="28" fillId="0" borderId="0" xfId="0" quotePrefix="1" applyFont="1" applyBorder="1" applyAlignment="1">
      <alignment vertical="center"/>
    </xf>
    <xf numFmtId="0" fontId="28" fillId="0" borderId="26" xfId="0" quotePrefix="1" applyFont="1" applyBorder="1" applyAlignment="1">
      <alignment vertical="center"/>
    </xf>
    <xf numFmtId="0" fontId="28" fillId="0" borderId="27" xfId="0" quotePrefix="1" applyFont="1" applyBorder="1" applyAlignment="1">
      <alignment vertical="center"/>
    </xf>
    <xf numFmtId="0" fontId="28" fillId="0" borderId="28" xfId="0" quotePrefix="1" applyFont="1" applyBorder="1" applyAlignment="1">
      <alignment vertical="center"/>
    </xf>
    <xf numFmtId="0" fontId="28" fillId="0" borderId="29" xfId="0" quotePrefix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20" xfId="0" applyFont="1" applyBorder="1" applyAlignment="1">
      <alignment horizontal="center" vertical="center" textRotation="91"/>
    </xf>
  </cellXfs>
  <cellStyles count="3"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opLeftCell="A4" zoomScaleNormal="100" workbookViewId="0">
      <selection activeCell="D12" sqref="D12"/>
    </sheetView>
  </sheetViews>
  <sheetFormatPr defaultRowHeight="16.5"/>
  <cols>
    <col min="1" max="1" width="1.375" style="1" customWidth="1"/>
    <col min="2" max="2" width="11.625" style="1" customWidth="1"/>
    <col min="3" max="3" width="8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5"/>
      <c r="H1" s="85"/>
      <c r="I1" s="85"/>
      <c r="O1" s="5"/>
      <c r="Q1" s="5"/>
      <c r="T1" s="6" t="s">
        <v>2</v>
      </c>
    </row>
    <row r="2" spans="1:25" ht="20.25">
      <c r="B2" s="86" t="s">
        <v>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>
      <c r="B3" s="87" t="s">
        <v>30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62" t="s">
        <v>38</v>
      </c>
      <c r="F5" s="15"/>
      <c r="G5" s="88" t="s">
        <v>7</v>
      </c>
      <c r="H5" s="88"/>
      <c r="I5" s="16"/>
      <c r="J5" s="89">
        <v>43752</v>
      </c>
      <c r="K5" s="90"/>
      <c r="L5" s="90"/>
      <c r="M5" s="90"/>
      <c r="N5" s="90"/>
      <c r="O5" s="16"/>
      <c r="P5" s="17" t="s">
        <v>8</v>
      </c>
      <c r="Q5" s="18"/>
      <c r="R5" s="19"/>
      <c r="S5" s="14"/>
      <c r="T5" s="14"/>
      <c r="U5" s="89">
        <v>43754</v>
      </c>
      <c r="V5" s="90"/>
      <c r="W5" s="90"/>
      <c r="X5" s="90"/>
      <c r="Y5" s="20"/>
    </row>
    <row r="6" spans="1:25">
      <c r="A6" s="7"/>
      <c r="B6" s="21" t="s">
        <v>9</v>
      </c>
      <c r="C6" s="22" t="s">
        <v>10</v>
      </c>
      <c r="D6" s="23"/>
      <c r="E6" s="24" t="s">
        <v>37</v>
      </c>
      <c r="F6" s="25"/>
      <c r="G6" s="81" t="s">
        <v>11</v>
      </c>
      <c r="H6" s="81"/>
      <c r="I6" s="26"/>
      <c r="J6" s="82">
        <v>43605</v>
      </c>
      <c r="K6" s="82"/>
      <c r="L6" s="82"/>
      <c r="M6" s="82"/>
      <c r="N6" s="82"/>
      <c r="O6" s="26"/>
      <c r="P6" s="27" t="s">
        <v>12</v>
      </c>
      <c r="Q6" s="28"/>
      <c r="R6" s="28"/>
      <c r="S6" s="26"/>
      <c r="T6" s="28"/>
      <c r="U6" s="83"/>
      <c r="V6" s="83"/>
      <c r="W6" s="83"/>
      <c r="X6" s="83"/>
      <c r="Y6" s="29" t="s">
        <v>13</v>
      </c>
    </row>
    <row r="7" spans="1:25">
      <c r="A7" s="30"/>
      <c r="B7" s="31" t="s">
        <v>14</v>
      </c>
      <c r="C7" s="22" t="s">
        <v>15</v>
      </c>
      <c r="D7" s="23"/>
      <c r="E7" s="32"/>
      <c r="F7" s="33"/>
      <c r="G7" s="81" t="s">
        <v>16</v>
      </c>
      <c r="H7" s="81"/>
      <c r="I7" s="26"/>
      <c r="J7" s="84"/>
      <c r="K7" s="84"/>
      <c r="L7" s="84"/>
      <c r="M7" s="84"/>
      <c r="N7" s="84"/>
      <c r="O7" s="26"/>
      <c r="P7" s="27" t="s">
        <v>17</v>
      </c>
      <c r="Q7" s="32"/>
      <c r="R7" s="32"/>
      <c r="S7" s="32"/>
      <c r="T7" s="32"/>
      <c r="U7" s="83"/>
      <c r="V7" s="83"/>
      <c r="W7" s="83"/>
      <c r="X7" s="83"/>
      <c r="Y7" s="34"/>
    </row>
    <row r="8" spans="1:25" ht="17.25" thickBot="1">
      <c r="A8" s="30"/>
      <c r="B8" s="35" t="s">
        <v>18</v>
      </c>
      <c r="C8" s="36" t="s">
        <v>19</v>
      </c>
      <c r="D8" s="37"/>
      <c r="E8" s="38" t="s">
        <v>28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20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21</v>
      </c>
      <c r="D10" s="53">
        <f>ROUNDDOWN((J5-J6+1)/7,0)</f>
        <v>21</v>
      </c>
      <c r="E10" s="54" t="s">
        <v>29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35</v>
      </c>
      <c r="C12" s="60" t="s">
        <v>31</v>
      </c>
      <c r="D12" s="61">
        <v>43752</v>
      </c>
      <c r="E12" s="60">
        <v>4303</v>
      </c>
      <c r="F12" s="60">
        <v>55</v>
      </c>
      <c r="G12" s="60">
        <v>8</v>
      </c>
      <c r="H12" s="60"/>
      <c r="I12" s="60"/>
      <c r="J12" s="60">
        <v>2</v>
      </c>
      <c r="K12" s="60">
        <v>1</v>
      </c>
      <c r="L12" s="60">
        <v>1</v>
      </c>
      <c r="M12" s="60">
        <v>1</v>
      </c>
      <c r="N12" s="60">
        <v>3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36</v>
      </c>
      <c r="C13" s="60" t="s">
        <v>32</v>
      </c>
      <c r="D13" s="61">
        <v>43752</v>
      </c>
      <c r="E13" s="60">
        <v>4149</v>
      </c>
      <c r="F13" s="60">
        <v>42</v>
      </c>
      <c r="G13" s="60">
        <v>8</v>
      </c>
      <c r="H13" s="60"/>
      <c r="I13" s="60">
        <v>1</v>
      </c>
      <c r="J13" s="60"/>
      <c r="K13" s="60"/>
      <c r="L13" s="60">
        <v>1</v>
      </c>
      <c r="M13" s="60">
        <v>5</v>
      </c>
      <c r="N13" s="60">
        <v>1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35</v>
      </c>
      <c r="C14" s="60" t="s">
        <v>33</v>
      </c>
      <c r="D14" s="61">
        <v>43752</v>
      </c>
      <c r="E14" s="60">
        <v>5</v>
      </c>
      <c r="F14" s="60">
        <v>180</v>
      </c>
      <c r="G14" s="60">
        <v>8</v>
      </c>
      <c r="H14" s="60">
        <v>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36</v>
      </c>
      <c r="C15" s="60" t="s">
        <v>34</v>
      </c>
      <c r="D15" s="61">
        <v>43752</v>
      </c>
      <c r="E15" s="60">
        <v>67</v>
      </c>
      <c r="F15" s="60">
        <v>193</v>
      </c>
      <c r="G15" s="60">
        <v>8</v>
      </c>
      <c r="H15" s="60">
        <v>8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2:B13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3 B12:C13 B11:Y11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1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2:C13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5 B14:C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4:Y15 B14:C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Normal="100" workbookViewId="0">
      <selection activeCell="B18" sqref="B18:B19"/>
    </sheetView>
  </sheetViews>
  <sheetFormatPr defaultRowHeight="16.5"/>
  <cols>
    <col min="1" max="1" width="1.375" style="1" customWidth="1"/>
    <col min="2" max="2" width="11.625" style="1" customWidth="1"/>
    <col min="3" max="3" width="8.625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68"/>
      <c r="C1" s="69"/>
      <c r="D1" s="70"/>
      <c r="E1" s="4"/>
      <c r="F1" s="70"/>
      <c r="G1" s="85"/>
      <c r="H1" s="85"/>
      <c r="I1" s="85"/>
      <c r="J1" s="70"/>
      <c r="K1" s="70"/>
      <c r="L1" s="70"/>
      <c r="M1" s="70"/>
      <c r="N1" s="70"/>
      <c r="O1" s="5"/>
      <c r="P1" s="70"/>
      <c r="Q1" s="5"/>
      <c r="R1" s="70"/>
      <c r="S1" s="70"/>
      <c r="T1" s="63"/>
      <c r="U1" s="70"/>
      <c r="V1" s="70"/>
      <c r="W1" s="70"/>
      <c r="X1" s="70"/>
      <c r="Y1" s="70"/>
    </row>
    <row r="2" spans="1:25" ht="20.25">
      <c r="B2" s="86" t="s">
        <v>44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>
      <c r="B3" s="93" t="s">
        <v>45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94" t="s">
        <v>39</v>
      </c>
      <c r="C5" s="65" t="s">
        <v>40</v>
      </c>
      <c r="D5" s="13"/>
      <c r="E5" s="62" t="s">
        <v>47</v>
      </c>
      <c r="F5" s="15"/>
      <c r="G5" s="88" t="s">
        <v>7</v>
      </c>
      <c r="H5" s="88"/>
      <c r="I5" s="16"/>
      <c r="J5" s="89">
        <v>43823</v>
      </c>
      <c r="K5" s="90"/>
      <c r="L5" s="90"/>
      <c r="M5" s="90"/>
      <c r="N5" s="90"/>
      <c r="O5" s="16"/>
      <c r="P5" s="17" t="s">
        <v>8</v>
      </c>
      <c r="Q5" s="18"/>
      <c r="R5" s="19"/>
      <c r="S5" s="62"/>
      <c r="T5" s="62"/>
      <c r="U5" s="89">
        <v>43826</v>
      </c>
      <c r="V5" s="90"/>
      <c r="W5" s="90"/>
      <c r="X5" s="90"/>
      <c r="Y5" s="20"/>
    </row>
    <row r="6" spans="1:25">
      <c r="A6" s="7"/>
      <c r="B6" s="95"/>
      <c r="C6" s="66" t="s">
        <v>41</v>
      </c>
      <c r="D6" s="23"/>
      <c r="E6" s="24" t="s">
        <v>37</v>
      </c>
      <c r="F6" s="25"/>
      <c r="G6" s="81" t="s">
        <v>11</v>
      </c>
      <c r="H6" s="81"/>
      <c r="I6" s="26"/>
      <c r="J6" s="82">
        <v>43605</v>
      </c>
      <c r="K6" s="82"/>
      <c r="L6" s="82"/>
      <c r="M6" s="82"/>
      <c r="N6" s="82"/>
      <c r="O6" s="26"/>
      <c r="P6" s="27" t="s">
        <v>12</v>
      </c>
      <c r="Q6" s="28"/>
      <c r="R6" s="28"/>
      <c r="S6" s="26"/>
      <c r="T6" s="28"/>
      <c r="U6" s="83"/>
      <c r="V6" s="83"/>
      <c r="W6" s="83"/>
      <c r="X6" s="83"/>
      <c r="Y6" s="29" t="s">
        <v>13</v>
      </c>
    </row>
    <row r="7" spans="1:25">
      <c r="A7" s="30"/>
      <c r="B7" s="95"/>
      <c r="C7" s="66" t="s">
        <v>42</v>
      </c>
      <c r="D7" s="23"/>
      <c r="E7" s="32"/>
      <c r="F7" s="33"/>
      <c r="G7" s="81" t="s">
        <v>16</v>
      </c>
      <c r="H7" s="81"/>
      <c r="I7" s="26"/>
      <c r="J7" s="84"/>
      <c r="K7" s="84"/>
      <c r="L7" s="84"/>
      <c r="M7" s="84"/>
      <c r="N7" s="84"/>
      <c r="O7" s="26"/>
      <c r="P7" s="27" t="s">
        <v>17</v>
      </c>
      <c r="Q7" s="32"/>
      <c r="R7" s="32"/>
      <c r="S7" s="32"/>
      <c r="T7" s="32"/>
      <c r="U7" s="83"/>
      <c r="V7" s="83"/>
      <c r="W7" s="83"/>
      <c r="X7" s="83"/>
      <c r="Y7" s="34"/>
    </row>
    <row r="8" spans="1:25" ht="17.25" thickBot="1">
      <c r="A8" s="30"/>
      <c r="B8" s="96"/>
      <c r="C8" s="67" t="s">
        <v>43</v>
      </c>
      <c r="D8" s="37"/>
      <c r="E8" s="38"/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20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21</v>
      </c>
      <c r="D10" s="53">
        <f>ROUNDDOWN((J5-J6+1)/7,0)</f>
        <v>31</v>
      </c>
      <c r="E10" s="54" t="s">
        <v>29</v>
      </c>
      <c r="F10" s="55">
        <f>(J5-J6+1)-(D10*7)</f>
        <v>2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48</v>
      </c>
      <c r="C12" s="60" t="s">
        <v>31</v>
      </c>
      <c r="D12" s="61">
        <v>43823</v>
      </c>
      <c r="E12" s="60">
        <v>7413</v>
      </c>
      <c r="F12" s="60">
        <v>35</v>
      </c>
      <c r="G12" s="60">
        <v>10</v>
      </c>
      <c r="H12" s="60"/>
      <c r="I12" s="60"/>
      <c r="J12" s="60"/>
      <c r="K12" s="60">
        <v>1</v>
      </c>
      <c r="L12" s="60"/>
      <c r="M12" s="60">
        <v>1</v>
      </c>
      <c r="N12" s="60">
        <v>2</v>
      </c>
      <c r="O12" s="60">
        <v>1</v>
      </c>
      <c r="P12" s="60">
        <v>3</v>
      </c>
      <c r="Q12" s="60">
        <v>2</v>
      </c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49</v>
      </c>
      <c r="C13" s="60" t="s">
        <v>31</v>
      </c>
      <c r="D13" s="61">
        <v>43823</v>
      </c>
      <c r="E13" s="60">
        <v>8322</v>
      </c>
      <c r="F13" s="60">
        <v>23</v>
      </c>
      <c r="G13" s="60">
        <v>10</v>
      </c>
      <c r="H13" s="60"/>
      <c r="I13" s="60"/>
      <c r="J13" s="60"/>
      <c r="K13" s="60"/>
      <c r="L13" s="60"/>
      <c r="M13" s="60"/>
      <c r="N13" s="60">
        <v>2</v>
      </c>
      <c r="O13" s="60">
        <v>3</v>
      </c>
      <c r="P13" s="60">
        <v>1</v>
      </c>
      <c r="Q13" s="60">
        <v>4</v>
      </c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48</v>
      </c>
      <c r="C14" s="60" t="s">
        <v>33</v>
      </c>
      <c r="D14" s="61">
        <v>43823</v>
      </c>
      <c r="E14" s="60">
        <v>139</v>
      </c>
      <c r="F14" s="60">
        <v>53</v>
      </c>
      <c r="G14" s="60">
        <v>10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49</v>
      </c>
      <c r="C15" s="60" t="s">
        <v>33</v>
      </c>
      <c r="D15" s="61">
        <v>43823</v>
      </c>
      <c r="E15" s="60">
        <v>92</v>
      </c>
      <c r="F15" s="60">
        <v>28</v>
      </c>
      <c r="G15" s="60">
        <v>10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7" spans="1:25">
      <c r="A17"/>
      <c r="B17" s="71" t="s">
        <v>58</v>
      </c>
    </row>
    <row r="18" spans="1:25">
      <c r="A18"/>
      <c r="B18" s="72" t="s">
        <v>59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4"/>
    </row>
    <row r="19" spans="1:25">
      <c r="A19"/>
      <c r="B19" s="75" t="s">
        <v>60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</row>
    <row r="20" spans="1:25">
      <c r="A20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</row>
    <row r="21" spans="1:25">
      <c r="A21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1:25">
      <c r="A22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0"/>
    </row>
    <row r="25" spans="1:25">
      <c r="A25"/>
      <c r="B25" s="91" t="s">
        <v>50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7.25">
      <c r="A26"/>
      <c r="B26" s="92" t="s">
        <v>51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</sheetData>
  <mergeCells count="15">
    <mergeCell ref="G1:I1"/>
    <mergeCell ref="B2:Y2"/>
    <mergeCell ref="B3:Y3"/>
    <mergeCell ref="G5:H5"/>
    <mergeCell ref="J5:N5"/>
    <mergeCell ref="U5:X5"/>
    <mergeCell ref="B5:B8"/>
    <mergeCell ref="B25:Y25"/>
    <mergeCell ref="B26:Y26"/>
    <mergeCell ref="G6:H6"/>
    <mergeCell ref="J6:N6"/>
    <mergeCell ref="U6:X6"/>
    <mergeCell ref="G7:H7"/>
    <mergeCell ref="J7:N7"/>
    <mergeCell ref="U7:X7"/>
  </mergeCells>
  <phoneticPr fontId="2" type="noConversion"/>
  <conditionalFormatting sqref="B12:B1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3 B12:C13 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2:C13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3:D15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D13:D15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5 B14:C1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4:Y15 B14:C15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workbookViewId="0">
      <selection activeCell="G13" sqref="G13"/>
    </sheetView>
  </sheetViews>
  <sheetFormatPr defaultRowHeight="16.5"/>
  <cols>
    <col min="1" max="1" width="1.375" style="1" customWidth="1"/>
    <col min="2" max="2" width="11.625" style="1" customWidth="1"/>
    <col min="3" max="3" width="8.625" style="1" customWidth="1"/>
    <col min="4" max="4" width="10.875" style="1" bestFit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68"/>
      <c r="C1" s="69"/>
      <c r="D1" s="70"/>
      <c r="E1" s="4"/>
      <c r="F1" s="70"/>
      <c r="G1" s="85"/>
      <c r="H1" s="85"/>
      <c r="I1" s="85"/>
      <c r="J1" s="70"/>
      <c r="K1" s="70"/>
      <c r="L1" s="70"/>
      <c r="M1" s="70"/>
      <c r="N1" s="70"/>
      <c r="O1" s="5"/>
      <c r="P1" s="70"/>
      <c r="Q1" s="5"/>
      <c r="R1" s="70"/>
      <c r="S1" s="70"/>
      <c r="T1" s="64"/>
      <c r="U1" s="70"/>
      <c r="V1" s="70"/>
      <c r="W1" s="70"/>
      <c r="X1" s="70"/>
      <c r="Y1" s="70"/>
    </row>
    <row r="2" spans="1:25" ht="20.25">
      <c r="B2" s="86" t="s">
        <v>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>
      <c r="B3" s="93" t="s">
        <v>30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94" t="s">
        <v>39</v>
      </c>
      <c r="C5" s="65" t="s">
        <v>40</v>
      </c>
      <c r="D5" s="13"/>
      <c r="E5" s="62" t="s">
        <v>61</v>
      </c>
      <c r="F5" s="15"/>
      <c r="G5" s="88" t="s">
        <v>7</v>
      </c>
      <c r="H5" s="88"/>
      <c r="I5" s="16"/>
      <c r="J5" s="89">
        <v>43878</v>
      </c>
      <c r="K5" s="90"/>
      <c r="L5" s="90"/>
      <c r="M5" s="90"/>
      <c r="N5" s="90"/>
      <c r="O5" s="16"/>
      <c r="P5" s="17" t="s">
        <v>8</v>
      </c>
      <c r="Q5" s="18"/>
      <c r="R5" s="19"/>
      <c r="S5" s="62"/>
      <c r="T5" s="62"/>
      <c r="U5" s="89">
        <v>43879</v>
      </c>
      <c r="V5" s="90"/>
      <c r="W5" s="90"/>
      <c r="X5" s="90"/>
      <c r="Y5" s="20"/>
    </row>
    <row r="6" spans="1:25">
      <c r="A6" s="7"/>
      <c r="B6" s="95"/>
      <c r="C6" s="66" t="s">
        <v>41</v>
      </c>
      <c r="D6" s="23"/>
      <c r="E6" s="24" t="s">
        <v>37</v>
      </c>
      <c r="F6" s="25"/>
      <c r="G6" s="81" t="s">
        <v>11</v>
      </c>
      <c r="H6" s="81"/>
      <c r="I6" s="26"/>
      <c r="J6" s="82">
        <v>43605</v>
      </c>
      <c r="K6" s="82"/>
      <c r="L6" s="82"/>
      <c r="M6" s="82"/>
      <c r="N6" s="82"/>
      <c r="O6" s="26"/>
      <c r="P6" s="27" t="s">
        <v>12</v>
      </c>
      <c r="Q6" s="28"/>
      <c r="R6" s="28"/>
      <c r="S6" s="26"/>
      <c r="T6" s="28"/>
      <c r="U6" s="83"/>
      <c r="V6" s="83"/>
      <c r="W6" s="83"/>
      <c r="X6" s="83"/>
      <c r="Y6" s="29" t="s">
        <v>13</v>
      </c>
    </row>
    <row r="7" spans="1:25">
      <c r="A7" s="30"/>
      <c r="B7" s="95"/>
      <c r="C7" s="66" t="s">
        <v>42</v>
      </c>
      <c r="D7" s="23"/>
      <c r="E7" s="32"/>
      <c r="F7" s="33"/>
      <c r="G7" s="81" t="s">
        <v>16</v>
      </c>
      <c r="H7" s="81"/>
      <c r="I7" s="26"/>
      <c r="J7" s="84"/>
      <c r="K7" s="84"/>
      <c r="L7" s="84"/>
      <c r="M7" s="84"/>
      <c r="N7" s="84"/>
      <c r="O7" s="26"/>
      <c r="P7" s="27" t="s">
        <v>17</v>
      </c>
      <c r="Q7" s="32"/>
      <c r="R7" s="32"/>
      <c r="S7" s="32"/>
      <c r="T7" s="32"/>
      <c r="U7" s="83"/>
      <c r="V7" s="83"/>
      <c r="W7" s="83"/>
      <c r="X7" s="83"/>
      <c r="Y7" s="34"/>
    </row>
    <row r="8" spans="1:25" ht="17.25" thickBot="1">
      <c r="A8" s="30"/>
      <c r="B8" s="96"/>
      <c r="C8" s="67" t="s">
        <v>43</v>
      </c>
      <c r="D8" s="37"/>
      <c r="E8" s="38"/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20</v>
      </c>
      <c r="C9" s="47"/>
      <c r="D9" s="48"/>
      <c r="E9" s="47"/>
      <c r="F9" s="47"/>
      <c r="G9" s="49"/>
      <c r="H9" s="49"/>
      <c r="I9" s="49"/>
      <c r="J9" s="49"/>
      <c r="K9" s="49"/>
      <c r="L9" s="50"/>
      <c r="M9" s="49"/>
      <c r="N9" s="49"/>
      <c r="O9" s="4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1" t="str">
        <f>E6</f>
        <v>황등농장</v>
      </c>
      <c r="C10" s="52" t="s">
        <v>21</v>
      </c>
      <c r="D10" s="53">
        <f>ROUNDDOWN((J5-J6+1)/7,0)</f>
        <v>39</v>
      </c>
      <c r="E10" s="54" t="s">
        <v>29</v>
      </c>
      <c r="F10" s="55">
        <f>(J5-J6+1)-(D10*7)</f>
        <v>1</v>
      </c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17.25" thickTop="1">
      <c r="B11" s="59" t="s">
        <v>22</v>
      </c>
      <c r="C11" s="59" t="s">
        <v>23</v>
      </c>
      <c r="D11" s="59" t="s">
        <v>24</v>
      </c>
      <c r="E11" s="59" t="s">
        <v>25</v>
      </c>
      <c r="F11" s="59" t="s">
        <v>26</v>
      </c>
      <c r="G11" s="59" t="s">
        <v>27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>
      <c r="B12" s="60" t="s">
        <v>52</v>
      </c>
      <c r="C12" s="60" t="s">
        <v>63</v>
      </c>
      <c r="D12" s="61">
        <v>43878</v>
      </c>
      <c r="E12" s="60">
        <v>205</v>
      </c>
      <c r="F12" s="60">
        <v>46</v>
      </c>
      <c r="G12" s="60">
        <v>10</v>
      </c>
      <c r="H12" s="60">
        <v>10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>
      <c r="B13" s="60" t="s">
        <v>53</v>
      </c>
      <c r="C13" s="60" t="s">
        <v>64</v>
      </c>
      <c r="D13" s="61">
        <v>43878</v>
      </c>
      <c r="E13" s="60">
        <v>149</v>
      </c>
      <c r="F13" s="60">
        <v>50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>
      <c r="B14" s="60" t="s">
        <v>52</v>
      </c>
      <c r="C14" s="60" t="s">
        <v>33</v>
      </c>
      <c r="D14" s="61">
        <v>43878</v>
      </c>
      <c r="E14" s="60">
        <v>54</v>
      </c>
      <c r="F14" s="60">
        <v>148</v>
      </c>
      <c r="G14" s="60">
        <v>10</v>
      </c>
      <c r="H14" s="60">
        <v>10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B15" s="60" t="s">
        <v>53</v>
      </c>
      <c r="C15" s="60" t="s">
        <v>33</v>
      </c>
      <c r="D15" s="61">
        <v>43878</v>
      </c>
      <c r="E15" s="60">
        <v>26</v>
      </c>
      <c r="F15" s="60">
        <v>119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>
      <c r="B16" s="60" t="s">
        <v>52</v>
      </c>
      <c r="C16" s="60" t="s">
        <v>54</v>
      </c>
      <c r="D16" s="61">
        <v>43878</v>
      </c>
      <c r="E16" s="60">
        <v>9497</v>
      </c>
      <c r="F16" s="60">
        <v>42</v>
      </c>
      <c r="G16" s="60">
        <v>10</v>
      </c>
      <c r="H16" s="60"/>
      <c r="I16" s="60"/>
      <c r="J16" s="60"/>
      <c r="K16" s="60">
        <v>1</v>
      </c>
      <c r="L16" s="60">
        <v>1</v>
      </c>
      <c r="M16" s="60"/>
      <c r="N16" s="60">
        <v>2</v>
      </c>
      <c r="O16" s="60">
        <v>2</v>
      </c>
      <c r="P16" s="60">
        <v>2</v>
      </c>
      <c r="Q16" s="60"/>
      <c r="R16" s="60">
        <v>2</v>
      </c>
      <c r="S16" s="60"/>
      <c r="T16" s="60"/>
      <c r="U16" s="60"/>
      <c r="V16" s="60"/>
      <c r="W16" s="60"/>
      <c r="X16" s="60"/>
      <c r="Y16" s="60"/>
    </row>
    <row r="17" spans="1:25">
      <c r="B17" s="60" t="s">
        <v>53</v>
      </c>
      <c r="C17" s="60" t="s">
        <v>55</v>
      </c>
      <c r="D17" s="61">
        <v>43878</v>
      </c>
      <c r="E17" s="60">
        <v>9411</v>
      </c>
      <c r="F17" s="60">
        <v>36</v>
      </c>
      <c r="G17" s="60">
        <v>10</v>
      </c>
      <c r="H17" s="60"/>
      <c r="I17" s="60"/>
      <c r="J17" s="60"/>
      <c r="K17" s="60"/>
      <c r="L17" s="60"/>
      <c r="M17" s="60">
        <v>1</v>
      </c>
      <c r="N17" s="60">
        <v>3</v>
      </c>
      <c r="O17" s="60">
        <v>3</v>
      </c>
      <c r="P17" s="60">
        <v>1</v>
      </c>
      <c r="Q17" s="60">
        <v>1</v>
      </c>
      <c r="R17" s="60"/>
      <c r="S17" s="60">
        <v>1</v>
      </c>
      <c r="T17" s="60"/>
      <c r="U17" s="60"/>
      <c r="V17" s="60"/>
      <c r="W17" s="60"/>
      <c r="X17" s="60"/>
      <c r="Y17" s="60"/>
    </row>
    <row r="18" spans="1:25">
      <c r="B18" s="60" t="s">
        <v>52</v>
      </c>
      <c r="C18" s="60" t="s">
        <v>56</v>
      </c>
      <c r="D18" s="61">
        <v>43878</v>
      </c>
      <c r="E18" s="60">
        <v>15917</v>
      </c>
      <c r="F18" s="60">
        <v>12</v>
      </c>
      <c r="G18" s="60">
        <v>10</v>
      </c>
      <c r="H18" s="60"/>
      <c r="I18" s="60"/>
      <c r="J18" s="60"/>
      <c r="K18" s="60"/>
      <c r="L18" s="60"/>
      <c r="M18" s="60"/>
      <c r="N18" s="60"/>
      <c r="O18" s="60"/>
      <c r="P18" s="60"/>
      <c r="Q18" s="60">
        <v>2</v>
      </c>
      <c r="R18" s="60">
        <v>6</v>
      </c>
      <c r="S18" s="60">
        <v>2</v>
      </c>
      <c r="T18" s="60"/>
      <c r="U18" s="60"/>
      <c r="V18" s="60"/>
      <c r="W18" s="60"/>
      <c r="X18" s="60"/>
      <c r="Y18" s="60"/>
    </row>
    <row r="19" spans="1:25">
      <c r="B19" s="60" t="s">
        <v>53</v>
      </c>
      <c r="C19" s="60" t="s">
        <v>57</v>
      </c>
      <c r="D19" s="61">
        <v>43878</v>
      </c>
      <c r="E19" s="60">
        <v>14798</v>
      </c>
      <c r="F19" s="60">
        <v>12</v>
      </c>
      <c r="G19" s="60">
        <v>10</v>
      </c>
      <c r="H19" s="60"/>
      <c r="I19" s="60"/>
      <c r="J19" s="60"/>
      <c r="K19" s="60"/>
      <c r="L19" s="60"/>
      <c r="M19" s="60"/>
      <c r="N19" s="60"/>
      <c r="O19" s="60"/>
      <c r="P19" s="60">
        <v>1</v>
      </c>
      <c r="Q19" s="60">
        <v>1</v>
      </c>
      <c r="R19" s="60">
        <v>8</v>
      </c>
      <c r="S19" s="60"/>
      <c r="T19" s="60"/>
      <c r="U19" s="60"/>
      <c r="V19" s="60"/>
      <c r="W19" s="60"/>
      <c r="X19" s="60"/>
      <c r="Y19" s="60"/>
    </row>
    <row r="21" spans="1:25">
      <c r="B21" s="71" t="s">
        <v>46</v>
      </c>
    </row>
    <row r="22" spans="1:25">
      <c r="B22" s="72" t="s">
        <v>59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  <row r="23" spans="1:25">
      <c r="A23"/>
      <c r="B23" s="75" t="s">
        <v>60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</row>
    <row r="24" spans="1:25">
      <c r="A24"/>
      <c r="B24" s="75" t="s">
        <v>62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1:25">
      <c r="A25"/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1:25">
      <c r="A26"/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80"/>
    </row>
    <row r="27" spans="1:25">
      <c r="A27"/>
    </row>
    <row r="28" spans="1:25">
      <c r="A28"/>
    </row>
    <row r="29" spans="1:25">
      <c r="B29" s="91" t="s">
        <v>50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7.25">
      <c r="B30" s="92" t="s">
        <v>51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1:25">
      <c r="A31"/>
    </row>
    <row r="32" spans="1:25">
      <c r="A32"/>
    </row>
  </sheetData>
  <mergeCells count="15">
    <mergeCell ref="B29:Y29"/>
    <mergeCell ref="B30:Y30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8:B1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Y19 B18:C1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Y19 B18:C19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7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Y17 B11:Y11 B12:C17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7">
    <cfRule type="colorScale" priority="19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7 B12:C17">
    <cfRule type="colorScale" priority="19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 B12:Y17">
    <cfRule type="colorScale" priority="20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2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21주령</vt:lpstr>
      <vt:lpstr>31주령</vt:lpstr>
      <vt:lpstr>39주령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2020-02-19T05:14:18Z</cp:lastPrinted>
  <dcterms:created xsi:type="dcterms:W3CDTF">2015-07-14T06:27:22Z</dcterms:created>
  <dcterms:modified xsi:type="dcterms:W3CDTF">2020-06-26T06:22:49Z</dcterms:modified>
</cp:coreProperties>
</file>